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gccprod-my.sharepoint.com/personal/sunil_visvambaram_singstat_gov_sg/Documents/"/>
    </mc:Choice>
  </mc:AlternateContent>
  <xr:revisionPtr revIDLastSave="0" documentId="8_{A07C453C-54C2-408F-9044-AE84ECBF09FE}" xr6:coauthVersionLast="47" xr6:coauthVersionMax="47" xr10:uidLastSave="{00000000-0000-0000-0000-000000000000}"/>
  <bookViews>
    <workbookView xWindow="-120" yWindow="-120" windowWidth="20730" windowHeight="11160" tabRatio="907" firstSheet="1" activeTab="1" xr2:uid="{697FC341-DCD2-4999-B03C-3873F6C39D0A}"/>
  </bookViews>
  <sheets>
    <sheet name="Data Validation Fields" sheetId="22" state="hidden" r:id="rId1"/>
    <sheet name="Cover Page" sheetId="25" r:id="rId2"/>
    <sheet name="Consent &amp; General Instructions" sheetId="23" r:id="rId3"/>
    <sheet name="Section A" sheetId="20" r:id="rId4"/>
    <sheet name="Section B" sheetId="26" r:id="rId5"/>
    <sheet name="Ref Section C" sheetId="34" r:id="rId6"/>
    <sheet name="Section C" sheetId="29" r:id="rId7"/>
    <sheet name="Ref Section D" sheetId="32" r:id="rId8"/>
    <sheet name="Section D" sheetId="16" r:id="rId9"/>
    <sheet name="Ref Section E, F &amp; G" sheetId="36" r:id="rId10"/>
    <sheet name="Section E" sheetId="2" r:id="rId11"/>
    <sheet name="Section F" sheetId="3" r:id="rId12"/>
    <sheet name="Section G" sheetId="17" r:id="rId13"/>
    <sheet name="Section H" sheetId="14" r:id="rId14"/>
    <sheet name="Declaration" sheetId="19" r:id="rId15"/>
    <sheet name="For Admin Only" sheetId="30" state="hidden" r:id="rId16"/>
  </sheets>
  <definedNames>
    <definedName name="_xlnm._FilterDatabase" localSheetId="15" hidden="1">'For Admin Only'!$A$3:$JM$3</definedName>
    <definedName name="_xlnm.Print_Area" localSheetId="1">'Cover Page'!$A$1:$E$12</definedName>
    <definedName name="_xlnm.Print_Area" localSheetId="14">Declaration!$A$1:$K$32</definedName>
    <definedName name="_xlnm.Print_Area" localSheetId="3">'Section A'!$A:$J</definedName>
    <definedName name="_xlnm.Print_Area" localSheetId="4">'Section B'!$A$1:$P$58</definedName>
    <definedName name="_xlnm.Print_Area" localSheetId="10">'Section E'!$A:$E</definedName>
    <definedName name="_xlnm.Print_Area" localSheetId="11">'Section F'!$A:$D</definedName>
    <definedName name="_xlnm.Print_Area" localSheetId="12">'Section G'!$A:$E</definedName>
    <definedName name="_xlnm.Print_Area" localSheetId="13">'Section H'!$A$1:$H$16</definedName>
    <definedName name="_xlnm.Print_Titles" localSheetId="10">'Section 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N4" i="30" l="1"/>
  <c r="DM4" i="30"/>
  <c r="C19" i="29"/>
  <c r="DO4" i="30" s="1"/>
  <c r="E31" i="26"/>
  <c r="AC4" i="30" s="1"/>
  <c r="E39" i="26"/>
  <c r="AF4" i="30" s="1"/>
  <c r="A4" i="30"/>
  <c r="B4" i="30"/>
  <c r="E4" i="30"/>
  <c r="F4" i="30"/>
  <c r="G4" i="30"/>
  <c r="H4" i="30"/>
  <c r="I4" i="30"/>
  <c r="J4" i="30"/>
  <c r="K4" i="30"/>
  <c r="L4" i="30"/>
  <c r="M4" i="30"/>
  <c r="N4" i="30"/>
  <c r="O4" i="30"/>
  <c r="P4" i="30"/>
  <c r="Q4" i="30"/>
  <c r="R4" i="30"/>
  <c r="S4" i="30"/>
  <c r="T4" i="30"/>
  <c r="U4" i="30"/>
  <c r="V4" i="30"/>
  <c r="W4" i="30"/>
  <c r="X4" i="30"/>
  <c r="Y4" i="30"/>
  <c r="Z4" i="30"/>
  <c r="AA4" i="30"/>
  <c r="AB4" i="30"/>
  <c r="AD4" i="30"/>
  <c r="AG4" i="30"/>
  <c r="AH4" i="30"/>
  <c r="AI4" i="30"/>
  <c r="AJ4" i="30"/>
  <c r="AK4" i="30"/>
  <c r="AL4" i="30"/>
  <c r="AM4" i="30"/>
  <c r="AN4" i="30"/>
  <c r="AO4" i="30"/>
  <c r="AP4" i="30"/>
  <c r="AQ4" i="30"/>
  <c r="AS4" i="30"/>
  <c r="AT4" i="30"/>
  <c r="AU4" i="30"/>
  <c r="AV4" i="30"/>
  <c r="AW4" i="30"/>
  <c r="AX4" i="30"/>
  <c r="AY4" i="30"/>
  <c r="AZ4" i="30"/>
  <c r="BB4" i="30"/>
  <c r="BC4" i="30"/>
  <c r="BD4" i="30"/>
  <c r="BE4" i="30"/>
  <c r="BF4" i="30"/>
  <c r="BG4" i="30"/>
  <c r="BH4" i="30"/>
  <c r="BI4" i="30"/>
  <c r="BK4" i="30"/>
  <c r="BL4" i="30"/>
  <c r="BM4" i="30"/>
  <c r="BN4" i="30"/>
  <c r="BO4" i="30"/>
  <c r="BP4" i="30"/>
  <c r="BQ4" i="30"/>
  <c r="BR4" i="30"/>
  <c r="BT4" i="30"/>
  <c r="BU4" i="30"/>
  <c r="BV4" i="30"/>
  <c r="BW4" i="30"/>
  <c r="BX4" i="30"/>
  <c r="BY4" i="30"/>
  <c r="BZ4" i="30"/>
  <c r="CA4" i="30"/>
  <c r="CC4" i="30"/>
  <c r="CD4" i="30"/>
  <c r="CE4" i="30"/>
  <c r="CF4" i="30"/>
  <c r="CG4" i="30"/>
  <c r="CH4" i="30"/>
  <c r="CI4" i="30"/>
  <c r="CJ4" i="30"/>
  <c r="CL4" i="30"/>
  <c r="CM4" i="30"/>
  <c r="CN4" i="30"/>
  <c r="CO4" i="30"/>
  <c r="CP4" i="30"/>
  <c r="CQ4" i="30"/>
  <c r="CR4" i="30"/>
  <c r="CS4" i="30"/>
  <c r="DD4" i="30"/>
  <c r="DE4" i="30"/>
  <c r="DF4" i="30"/>
  <c r="DG4" i="30"/>
  <c r="DH4" i="30"/>
  <c r="DI4" i="30"/>
  <c r="DJ4" i="30"/>
  <c r="DK4" i="30"/>
  <c r="DP4" i="30"/>
  <c r="DQ4" i="30"/>
  <c r="DR4" i="30"/>
  <c r="DS4" i="30"/>
  <c r="DT4" i="30"/>
  <c r="DU4" i="30"/>
  <c r="DV4" i="30"/>
  <c r="DW4" i="30"/>
  <c r="DX4" i="30"/>
  <c r="DY4" i="30"/>
  <c r="DZ4" i="30"/>
  <c r="EA4" i="30"/>
  <c r="EB4" i="30"/>
  <c r="EC4" i="30"/>
  <c r="ED4" i="30"/>
  <c r="EE4" i="30"/>
  <c r="EF4" i="30"/>
  <c r="EG4" i="30"/>
  <c r="EH4" i="30"/>
  <c r="EI4" i="30"/>
  <c r="EJ4" i="30"/>
  <c r="EK4" i="30"/>
  <c r="EL4" i="30"/>
  <c r="EM4" i="30"/>
  <c r="EN4" i="30"/>
  <c r="EO4" i="30"/>
  <c r="EP4" i="30"/>
  <c r="EQ4" i="30"/>
  <c r="ER4" i="30"/>
  <c r="ES4" i="30"/>
  <c r="ET4" i="30"/>
  <c r="EU4" i="30"/>
  <c r="EV4" i="30"/>
  <c r="EW4" i="30"/>
  <c r="EX4" i="30"/>
  <c r="EY4" i="30"/>
  <c r="EZ4" i="30"/>
  <c r="FA4" i="30"/>
  <c r="FB4" i="30"/>
  <c r="FC4" i="30"/>
  <c r="FD4" i="30"/>
  <c r="FE4" i="30"/>
  <c r="FG4" i="30"/>
  <c r="FH4" i="30"/>
  <c r="FI4" i="30"/>
  <c r="FJ4" i="30"/>
  <c r="FK4" i="30"/>
  <c r="FL4" i="30"/>
  <c r="FM4" i="30"/>
  <c r="FN4" i="30"/>
  <c r="FO4" i="30"/>
  <c r="FP4" i="30"/>
  <c r="FQ4" i="30"/>
  <c r="FR4" i="30"/>
  <c r="FS4" i="30"/>
  <c r="FT4" i="30"/>
  <c r="FU4" i="30"/>
  <c r="FV4" i="30"/>
  <c r="FW4" i="30"/>
  <c r="FX4" i="30"/>
  <c r="FY4" i="30"/>
  <c r="FZ4" i="30"/>
  <c r="GA4" i="30"/>
  <c r="GB4" i="30"/>
  <c r="GC4" i="30"/>
  <c r="GD4" i="30"/>
  <c r="GE4" i="30"/>
  <c r="GG4" i="30"/>
  <c r="GH4" i="30"/>
  <c r="GI4" i="30"/>
  <c r="GJ4" i="30"/>
  <c r="GK4" i="30"/>
  <c r="GL4" i="30"/>
  <c r="GM4" i="30"/>
  <c r="GN4" i="30"/>
  <c r="GO4" i="30"/>
  <c r="GP4" i="30"/>
  <c r="GQ4" i="30"/>
  <c r="GR4" i="30"/>
  <c r="GS4" i="30"/>
  <c r="GT4" i="30"/>
  <c r="GU4" i="30"/>
  <c r="GV4" i="30"/>
  <c r="GW4" i="30"/>
  <c r="GX4" i="30"/>
  <c r="GY4" i="30"/>
  <c r="GZ4" i="30"/>
  <c r="HA4" i="30"/>
  <c r="HB4" i="30"/>
  <c r="HC4" i="30"/>
  <c r="HD4" i="30"/>
  <c r="HE4" i="30"/>
  <c r="HG4" i="30"/>
  <c r="HH4" i="30"/>
  <c r="HI4" i="30"/>
  <c r="HJ4" i="30"/>
  <c r="HK4" i="30"/>
  <c r="HL4" i="30"/>
  <c r="HM4" i="30"/>
  <c r="HN4" i="30"/>
  <c r="HO4" i="30"/>
  <c r="HP4" i="30"/>
  <c r="HQ4" i="30"/>
  <c r="HR4" i="30"/>
  <c r="HS4" i="30"/>
  <c r="HT4" i="30"/>
  <c r="HU4" i="30"/>
  <c r="HV4" i="30"/>
  <c r="HW4" i="30"/>
  <c r="HX4" i="30"/>
  <c r="HY4" i="30"/>
  <c r="HZ4" i="30"/>
  <c r="IA4" i="30"/>
  <c r="IB4" i="30"/>
  <c r="IC4" i="30"/>
  <c r="ID4" i="30"/>
  <c r="IE4" i="30"/>
  <c r="IF4" i="30"/>
  <c r="IG4" i="30"/>
  <c r="IH4" i="30"/>
  <c r="II4" i="30"/>
  <c r="IJ4" i="30"/>
  <c r="IK4" i="30"/>
  <c r="IL4" i="30"/>
  <c r="IM4" i="30"/>
  <c r="IN4" i="30"/>
  <c r="IP4" i="30"/>
  <c r="IQ4" i="30"/>
  <c r="IR4" i="30"/>
  <c r="IS4" i="30"/>
  <c r="IT4" i="30"/>
  <c r="IU4" i="30"/>
  <c r="IV4" i="30"/>
  <c r="IW4" i="30"/>
  <c r="IX4" i="30"/>
  <c r="IZ4" i="30"/>
  <c r="JA4" i="30"/>
  <c r="JB4" i="30"/>
  <c r="JC4" i="30"/>
  <c r="JE4" i="30"/>
  <c r="JF4" i="30"/>
  <c r="JG4" i="30"/>
  <c r="JH4" i="30"/>
  <c r="JI4" i="30"/>
  <c r="JJ4" i="30"/>
  <c r="JK4" i="30"/>
  <c r="JL4" i="30"/>
  <c r="JM4" i="30"/>
  <c r="AE4" i="30"/>
  <c r="O96" i="36" l="1"/>
  <c r="E136" i="36"/>
  <c r="T128" i="36" s="1"/>
  <c r="E135" i="36"/>
  <c r="T74" i="36" s="1"/>
  <c r="E130" i="36"/>
  <c r="R128" i="36" s="1"/>
  <c r="E129" i="36"/>
  <c r="R74" i="36" s="1"/>
  <c r="O151" i="36"/>
  <c r="O132" i="36"/>
  <c r="O150" i="36" s="1"/>
  <c r="O91" i="36"/>
  <c r="O90" i="36"/>
  <c r="O121" i="36"/>
  <c r="O35" i="36"/>
  <c r="O16" i="36"/>
  <c r="O24" i="36"/>
  <c r="O32" i="36"/>
  <c r="O25" i="36"/>
  <c r="O153" i="36"/>
  <c r="O152" i="36"/>
  <c r="O88" i="36"/>
  <c r="O87" i="36"/>
  <c r="O48" i="36"/>
  <c r="O146" i="36" s="1"/>
  <c r="O47" i="36"/>
  <c r="O145" i="36" s="1"/>
  <c r="O51" i="36"/>
  <c r="O50" i="36"/>
  <c r="O124" i="36"/>
  <c r="O117" i="36"/>
  <c r="O116" i="36"/>
  <c r="O114" i="36"/>
  <c r="O113" i="36"/>
  <c r="O109" i="36"/>
  <c r="O107" i="36"/>
  <c r="O106" i="36"/>
  <c r="O105" i="36"/>
  <c r="O100" i="36"/>
  <c r="O99" i="36"/>
  <c r="O98" i="36"/>
  <c r="O97" i="36"/>
  <c r="O92" i="36"/>
  <c r="O89" i="36"/>
  <c r="O86" i="36"/>
  <c r="O85" i="36"/>
  <c r="O83" i="36"/>
  <c r="O81" i="36"/>
  <c r="O72" i="36"/>
  <c r="O71" i="36"/>
  <c r="O69" i="36"/>
  <c r="O68" i="36"/>
  <c r="O64" i="36"/>
  <c r="O20" i="34"/>
  <c r="M20" i="34"/>
  <c r="K20" i="34"/>
  <c r="I20" i="34"/>
  <c r="G20" i="34"/>
  <c r="E20" i="34"/>
  <c r="Q20" i="34"/>
  <c r="Q19" i="34"/>
  <c r="Q18" i="34"/>
  <c r="O18" i="34"/>
  <c r="M18" i="34"/>
  <c r="K18" i="34"/>
  <c r="I18" i="34"/>
  <c r="G18" i="34"/>
  <c r="E18" i="34"/>
  <c r="Q15" i="34"/>
  <c r="O15" i="34"/>
  <c r="M15" i="34"/>
  <c r="K15" i="34"/>
  <c r="I15" i="34"/>
  <c r="G15" i="34"/>
  <c r="E15" i="34"/>
  <c r="Q14" i="34"/>
  <c r="Q13" i="34"/>
  <c r="O11" i="36" l="1"/>
  <c r="O40" i="36" s="1"/>
  <c r="O37" i="36"/>
  <c r="O127" i="36"/>
  <c r="O149" i="36" s="1"/>
  <c r="G7" i="14"/>
  <c r="O144" i="36" l="1"/>
  <c r="O139" i="36"/>
  <c r="D28" i="2"/>
  <c r="GF4" i="30" s="1"/>
  <c r="G5" i="16" l="1"/>
  <c r="K10" i="29"/>
  <c r="DL4" i="30" s="1"/>
  <c r="K8" i="29"/>
  <c r="CT4" i="30" s="1"/>
  <c r="K7" i="29"/>
  <c r="CK4" i="30" s="1"/>
  <c r="K6" i="29"/>
  <c r="CB4" i="30" s="1"/>
  <c r="K3" i="29"/>
  <c r="BA4" i="30" s="1"/>
  <c r="K5" i="29"/>
  <c r="BS4" i="30" s="1"/>
  <c r="K4" i="29"/>
  <c r="BJ4" i="30" s="1"/>
  <c r="C9" i="29" l="1"/>
  <c r="CU4" i="30" s="1"/>
  <c r="D9" i="29"/>
  <c r="CV4" i="30" s="1"/>
  <c r="E9" i="29"/>
  <c r="CW4" i="30" s="1"/>
  <c r="F9" i="29"/>
  <c r="CX4" i="30" s="1"/>
  <c r="G9" i="29"/>
  <c r="CY4" i="30" s="1"/>
  <c r="H9" i="29"/>
  <c r="CZ4" i="30" s="1"/>
  <c r="I9" i="29"/>
  <c r="DA4" i="30" s="1"/>
  <c r="J9" i="29"/>
  <c r="DB4" i="30" s="1"/>
  <c r="D10" i="16"/>
  <c r="D25" i="16"/>
  <c r="FF4" i="30" s="1"/>
  <c r="K9" i="29" l="1"/>
  <c r="DC4" i="30" s="1"/>
  <c r="C10" i="16"/>
  <c r="F10" i="16" l="1"/>
  <c r="E10" i="16"/>
  <c r="G10" i="16" l="1"/>
  <c r="G6" i="16"/>
  <c r="G7" i="16"/>
  <c r="G8" i="16"/>
  <c r="G9" i="16"/>
  <c r="G11" i="16"/>
  <c r="C33" i="3" l="1"/>
  <c r="HF4" i="30" s="1"/>
  <c r="A3" i="26"/>
  <c r="C22" i="17"/>
  <c r="C21" i="17"/>
  <c r="C20" i="17"/>
  <c r="C19" i="17"/>
  <c r="C16" i="17"/>
  <c r="C15" i="17"/>
  <c r="C14" i="17"/>
  <c r="D8" i="14"/>
  <c r="C9" i="3"/>
  <c r="C24" i="3"/>
  <c r="C34" i="3"/>
  <c r="G4" i="14" l="1"/>
  <c r="IY4" i="30"/>
  <c r="C17" i="17"/>
  <c r="C13" i="17" l="1"/>
  <c r="C68" i="3" l="1"/>
  <c r="IO4" i="30" s="1"/>
  <c r="C18" i="17" l="1"/>
  <c r="C11" i="17" s="1"/>
  <c r="G58" i="26"/>
  <c r="AR4" i="30" s="1"/>
  <c r="D11" i="17" l="1"/>
  <c r="O60" i="36"/>
  <c r="O73" i="36" s="1"/>
  <c r="O148" i="36" s="1"/>
  <c r="O155" i="36" s="1"/>
  <c r="O52"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B48" authorId="0" shapeId="0" xr:uid="{0B53E7B6-B78E-4A8D-A567-E8B0CBDB468B}">
      <text>
        <r>
          <rPr>
            <b/>
            <i/>
            <sz val="9"/>
            <color indexed="81"/>
            <rFont val="Tahoma"/>
            <family val="2"/>
          </rPr>
          <t>For Sole Proprietorship/Partnership</t>
        </r>
        <r>
          <rPr>
            <i/>
            <sz val="9"/>
            <color indexed="81"/>
            <rFont val="Tahoma"/>
            <family val="2"/>
          </rPr>
          <t xml:space="preserve">: This refers to the capital contributed by the proprietor/partners.
</t>
        </r>
        <r>
          <rPr>
            <b/>
            <i/>
            <sz val="9"/>
            <color indexed="81"/>
            <rFont val="Tahoma"/>
            <family val="2"/>
          </rPr>
          <t>For Limited Companies:</t>
        </r>
        <r>
          <rPr>
            <i/>
            <sz val="9"/>
            <color indexed="81"/>
            <rFont val="Tahoma"/>
            <family val="2"/>
          </rPr>
          <t xml:space="preserve"> This refers to the issued and paid-up share capital.
</t>
        </r>
        <r>
          <rPr>
            <b/>
            <i/>
            <sz val="9"/>
            <color indexed="81"/>
            <rFont val="Tahoma"/>
            <family val="2"/>
          </rPr>
          <t>For Branches of Foreign Companies:</t>
        </r>
        <r>
          <rPr>
            <i/>
            <sz val="9"/>
            <color indexed="81"/>
            <rFont val="Tahoma"/>
            <family val="2"/>
          </rPr>
          <t xml:space="preserve"> This refers to amount they owed their head offices plus the balance in the profit and loss account.
</t>
        </r>
        <r>
          <rPr>
            <b/>
            <i/>
            <sz val="9"/>
            <color indexed="81"/>
            <rFont val="Tahoma"/>
            <family val="2"/>
          </rPr>
          <t>For Joint-Venture Companies:</t>
        </r>
        <r>
          <rPr>
            <i/>
            <sz val="9"/>
            <color indexed="81"/>
            <rFont val="Tahoma"/>
            <family val="2"/>
          </rPr>
          <t xml:space="preserve"> This refers to the capital contributed by the partners.</t>
        </r>
      </text>
    </comment>
    <comment ref="B49" authorId="0" shapeId="0" xr:uid="{61EEA2EA-9212-417C-A6C0-8DEE222C4802}">
      <text>
        <r>
          <rPr>
            <i/>
            <sz val="12"/>
            <color indexed="81"/>
            <rFont val="Calibri"/>
            <family val="2"/>
            <scheme val="minor"/>
          </rPr>
          <t>Singapore capital/funds refer to investments by citizens, permanent residents, government, statutory boards or companies whose permanent or registered addresses are in Singapore.</t>
        </r>
      </text>
    </comment>
    <comment ref="B54" authorId="0" shapeId="0" xr:uid="{F5CD25FF-DEDA-4F73-B708-F70456D548FE}">
      <text>
        <r>
          <rPr>
            <i/>
            <sz val="12"/>
            <color indexed="81"/>
            <rFont val="Calibri"/>
            <family val="2"/>
            <scheme val="minor"/>
          </rPr>
          <t>Foreign capital/funds refer to investments by overseas individuals/companies whose permanent or registered addresses are outside Singapore.  Please indicate source of foreign funds/capitals (i.e. from which country).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C2" authorId="0" shapeId="0" xr:uid="{E00F7AD2-34D1-47B0-9D5C-6527A3D28BA9}">
      <text>
        <r>
          <rPr>
            <b/>
            <i/>
            <sz val="12"/>
            <color indexed="81"/>
            <rFont val="Calibri"/>
            <family val="2"/>
            <scheme val="minor"/>
          </rPr>
          <t>Building and structure</t>
        </r>
        <r>
          <rPr>
            <i/>
            <sz val="12"/>
            <color indexed="81"/>
            <rFont val="Calibri"/>
            <family val="2"/>
            <scheme val="minor"/>
          </rPr>
          <t xml:space="preserve"> consists of residential buildings and other buildings and structures, including fixtures, facilities and equipment such as storage tanks, water and sewerage systems, lifts and escalators, central cooling and ventilation equipment that are integral to the building and structure. (e.g. commercial, institutional and industrial buildings, civil engineering works, industrial and power plants and public monuments). It also includes the costs of site clearance and preparation as well as major reconstruction and capitalised repairs and improvements.</t>
        </r>
      </text>
    </comment>
    <comment ref="D2" authorId="0" shapeId="0" xr:uid="{261BE11D-396F-4ADB-A732-E80E7A298E81}">
      <text>
        <r>
          <rPr>
            <b/>
            <i/>
            <sz val="12"/>
            <color indexed="81"/>
            <rFont val="Calibri"/>
            <family val="2"/>
            <scheme val="minor"/>
          </rPr>
          <t xml:space="preserve">Land </t>
        </r>
        <r>
          <rPr>
            <i/>
            <sz val="12"/>
            <color indexed="81"/>
            <rFont val="Calibri"/>
            <family val="2"/>
            <scheme val="minor"/>
          </rPr>
          <t xml:space="preserve">refers to the ground, including the soil covering and any associated surface waters, over which ownership rights are enforced. It can be empty or with buildings or other structures situated on it or running through it. However, the value of land should </t>
        </r>
        <r>
          <rPr>
            <i/>
            <u/>
            <sz val="12"/>
            <color indexed="81"/>
            <rFont val="Calibri"/>
            <family val="2"/>
            <scheme val="minor"/>
          </rPr>
          <t>exclude</t>
        </r>
        <r>
          <rPr>
            <i/>
            <sz val="12"/>
            <color indexed="81"/>
            <rFont val="Calibri"/>
            <family val="2"/>
            <scheme val="minor"/>
          </rPr>
          <t xml:space="preserve"> any buildings or other structures situated on it or running through it.</t>
        </r>
      </text>
    </comment>
    <comment ref="E2" authorId="0" shapeId="0" xr:uid="{017EBECB-8D7C-4C85-91F3-F437F98A69BB}">
      <text>
        <r>
          <rPr>
            <b/>
            <i/>
            <sz val="12"/>
            <color indexed="81"/>
            <rFont val="Calibri"/>
            <family val="2"/>
            <scheme val="minor"/>
          </rPr>
          <t>Transport equipment</t>
        </r>
        <r>
          <rPr>
            <i/>
            <sz val="12"/>
            <color indexed="81"/>
            <rFont val="Calibri"/>
            <family val="2"/>
            <scheme val="minor"/>
          </rPr>
          <t xml:space="preserve"> refers to vehicles, ships and aircrafts used for business activity only. It should exclude construction machinery (for non-transport purpose) such as concrete-mixer, bull-dozer etc</t>
        </r>
        <r>
          <rPr>
            <sz val="9"/>
            <color indexed="81"/>
            <rFont val="Tahoma"/>
            <family val="2"/>
          </rPr>
          <t xml:space="preserve">
</t>
        </r>
      </text>
    </comment>
    <comment ref="F2" authorId="0" shapeId="0" xr:uid="{B47ADE17-5739-4B17-B75E-C035E7DB1CC1}">
      <text>
        <r>
          <rPr>
            <b/>
            <i/>
            <sz val="12"/>
            <color indexed="81"/>
            <rFont val="Calibri"/>
            <family val="2"/>
            <scheme val="minor"/>
          </rPr>
          <t>ICT equipment</t>
        </r>
        <r>
          <rPr>
            <i/>
            <sz val="12"/>
            <color indexed="81"/>
            <rFont val="Calibri"/>
            <family val="2"/>
            <scheme val="minor"/>
          </rPr>
          <t xml:space="preserve"> includes computers, servers (hardware), laptops, printers, copiers, fax machines, mobile phones, personal digital assistants (PDAs), satellite dishes, audio/ visual equipment (eg radios, television sets); and other television/radio transmitters and receivers</t>
        </r>
        <r>
          <rPr>
            <sz val="9"/>
            <color indexed="81"/>
            <rFont val="Tahoma"/>
            <family val="2"/>
          </rPr>
          <t xml:space="preserve">
</t>
        </r>
      </text>
    </comment>
    <comment ref="G2" authorId="0" shapeId="0" xr:uid="{12C71620-6D16-41C5-926D-195BFFA8B507}">
      <text>
        <r>
          <rPr>
            <b/>
            <i/>
            <sz val="12"/>
            <color indexed="81"/>
            <rFont val="Calibri"/>
            <family val="2"/>
            <scheme val="minor"/>
          </rPr>
          <t xml:space="preserve">Other machinery &amp; equipment </t>
        </r>
        <r>
          <rPr>
            <i/>
            <sz val="12"/>
            <color indexed="81"/>
            <rFont val="Calibri"/>
            <family val="2"/>
            <scheme val="minor"/>
          </rPr>
          <t>refers to generators, engines and turbines, cranes and other lifting and handling equipment, container cabins, electrical machinery and equipment etc. Tools that are relatively inexpensive and purchased at a relatively steady rate, such as hand tools, may be excluded. Machinery and equipment integral to buildings and structures should also be excluded.</t>
        </r>
      </text>
    </comment>
    <comment ref="H2" authorId="0" shapeId="0" xr:uid="{5565EF2E-DC11-4F9D-90C9-A8D082A44B51}">
      <text>
        <r>
          <rPr>
            <b/>
            <i/>
            <sz val="12"/>
            <color indexed="81"/>
            <rFont val="Calibri"/>
            <family val="2"/>
            <scheme val="minor"/>
          </rPr>
          <t xml:space="preserve">Furniture &amp; fittings </t>
        </r>
        <r>
          <rPr>
            <i/>
            <sz val="12"/>
            <color indexed="81"/>
            <rFont val="Calibri"/>
            <family val="2"/>
            <scheme val="minor"/>
          </rPr>
          <t>refers to furniture and lighting fixtures of a kind used in offices.</t>
        </r>
        <r>
          <rPr>
            <sz val="9"/>
            <color indexed="81"/>
            <rFont val="Tahoma"/>
            <family val="2"/>
          </rPr>
          <t xml:space="preserve">
</t>
        </r>
      </text>
    </comment>
    <comment ref="I2" authorId="0" shapeId="0" xr:uid="{9EDF2666-48A7-4D6D-80F0-0F3C02D4F19B}">
      <text>
        <r>
          <rPr>
            <b/>
            <i/>
            <sz val="12"/>
            <color indexed="81"/>
            <rFont val="Calibri"/>
            <family val="2"/>
            <scheme val="minor"/>
          </rPr>
          <t xml:space="preserve">Computer software </t>
        </r>
        <r>
          <rPr>
            <i/>
            <sz val="12"/>
            <color indexed="81"/>
            <rFont val="Calibri"/>
            <family val="2"/>
            <scheme val="minor"/>
          </rPr>
          <t>includes expenditures on pre-packaged software, customized software and software developed in-house for own use which are capitalized, but exclude expenditures on routine maintenance and application support.</t>
        </r>
        <r>
          <rPr>
            <sz val="9"/>
            <color indexed="81"/>
            <rFont val="Tahoma"/>
            <family val="2"/>
          </rPr>
          <t xml:space="preserve">
</t>
        </r>
      </text>
    </comment>
    <comment ref="J2" authorId="0" shapeId="0" xr:uid="{456DFE90-C955-4D98-8809-03B0E32DF26D}">
      <text>
        <r>
          <rPr>
            <b/>
            <i/>
            <sz val="12"/>
            <color indexed="81"/>
            <rFont val="Calibri"/>
            <family val="2"/>
            <scheme val="minor"/>
          </rPr>
          <t xml:space="preserve">Assets Under Construction </t>
        </r>
        <r>
          <rPr>
            <i/>
            <sz val="12"/>
            <color indexed="81"/>
            <rFont val="Calibri"/>
            <family val="2"/>
            <scheme val="minor"/>
          </rPr>
          <t>refers to expenditure or cost recognised in the carrying amount of the property, plant and equipment under development. Cost associated with the assets should be transferred/reclassified to/from the appropriate asset category when the construction of the assets are completed and placed into service. Expenditure for assets that are developed/constructed for sale should be excluded.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C4" authorId="0" shapeId="0" xr:uid="{B6F95084-58D8-46FD-A702-4454D0C719EB}">
      <text>
        <r>
          <rPr>
            <b/>
            <i/>
            <sz val="12"/>
            <color indexed="81"/>
            <rFont val="Calibri"/>
            <family val="2"/>
            <scheme val="minor"/>
          </rPr>
          <t>Building and structure</t>
        </r>
        <r>
          <rPr>
            <i/>
            <sz val="12"/>
            <color indexed="81"/>
            <rFont val="Calibri"/>
            <family val="2"/>
            <scheme val="minor"/>
          </rPr>
          <t xml:space="preserve"> consists of residential buildings and other buildings and structures, including fixtures, facilities and equipment such as storage tanks, water and sewerage systems, lifts and escalators, central cooling and ventilation equipment that are integral to the building and structure. (e.g. commercial, institutional and industrial buildings, civil engineering works, industrial and power plants and public monuments). It also includes the costs of site clearance and preparation as well as major reconstruction and capitalised repairs and improvements.</t>
        </r>
      </text>
    </comment>
    <comment ref="D4" authorId="0" shapeId="0" xr:uid="{4F2B22CE-A24B-4A21-AD52-E8CD4E67C5A3}">
      <text>
        <r>
          <rPr>
            <b/>
            <i/>
            <sz val="12"/>
            <color indexed="81"/>
            <rFont val="Calibri"/>
            <family val="2"/>
            <scheme val="minor"/>
          </rPr>
          <t xml:space="preserve">Land </t>
        </r>
        <r>
          <rPr>
            <i/>
            <sz val="12"/>
            <color indexed="81"/>
            <rFont val="Calibri"/>
            <family val="2"/>
            <scheme val="minor"/>
          </rPr>
          <t>refers to the ground, including the soil covering and any associated surface waters, over which ownership rights are enforced. It can be empty or with buildings or other structures situated on it or running through it. However, the value of land should exclude any buildings or other structures situated on it or running through it.</t>
        </r>
      </text>
    </comment>
    <comment ref="E4" authorId="0" shapeId="0" xr:uid="{B8DE3448-108A-437F-9330-50FA3DB4C498}">
      <text>
        <r>
          <rPr>
            <b/>
            <i/>
            <sz val="12"/>
            <color indexed="81"/>
            <rFont val="Calibri"/>
            <family val="2"/>
            <scheme val="minor"/>
          </rPr>
          <t>Transport equipment</t>
        </r>
        <r>
          <rPr>
            <i/>
            <sz val="12"/>
            <color indexed="81"/>
            <rFont val="Calibri"/>
            <family val="2"/>
            <scheme val="minor"/>
          </rPr>
          <t xml:space="preserve"> refers to vehicles, ships and aircrafts used for business activity only. It should exclude construction machinery (for non-transport purpose) such as concrete-mixer, bull-dozer etc</t>
        </r>
        <r>
          <rPr>
            <sz val="9"/>
            <color indexed="81"/>
            <rFont val="Tahoma"/>
            <family val="2"/>
          </rPr>
          <t xml:space="preserve">
</t>
        </r>
      </text>
    </comment>
    <comment ref="F4" authorId="0" shapeId="0" xr:uid="{F9795F13-E133-4A86-92DA-F6225E82EEEC}">
      <text>
        <r>
          <rPr>
            <b/>
            <i/>
            <sz val="12"/>
            <color indexed="81"/>
            <rFont val="Calibri"/>
            <family val="2"/>
            <scheme val="minor"/>
          </rPr>
          <t>Other machinery &amp; equipment</t>
        </r>
        <r>
          <rPr>
            <i/>
            <sz val="12"/>
            <color indexed="81"/>
            <rFont val="Calibri"/>
            <family val="2"/>
            <scheme val="minor"/>
          </rPr>
          <t xml:space="preserve">refers to ICT equipments such as  computers, servers (hardware), mobile phones, audio/ visual equipment (eg radios, television sets); and other television/radio transmitters and receivers.
It also refers to generators, engines and turbines, cranes and other lifting and handling equipment, container cabins, electrical machinery and equipment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N8" authorId="0" shapeId="0" xr:uid="{1597AE68-9095-43FF-B787-7050890B6CF6}">
      <text>
        <r>
          <rPr>
            <b/>
            <i/>
            <sz val="12"/>
            <color indexed="81"/>
            <rFont val="Calibri"/>
            <family val="2"/>
            <scheme val="minor"/>
          </rPr>
          <t>Gross income</t>
        </r>
        <r>
          <rPr>
            <i/>
            <sz val="12"/>
            <color indexed="81"/>
            <rFont val="Calibri"/>
            <family val="2"/>
            <scheme val="minor"/>
          </rPr>
          <t xml:space="preserve"> covers both the amount received and receivable from the various business activities. The amount collected in respect of previous year’s receivables should be excluded. </t>
        </r>
      </text>
    </comment>
    <comment ref="N47" authorId="0" shapeId="0" xr:uid="{4B432F6F-DEA8-48D2-BD60-5EF0629C8E41}">
      <text>
        <r>
          <rPr>
            <i/>
            <sz val="12"/>
            <color indexed="81"/>
            <rFont val="Calibri"/>
            <family val="2"/>
            <scheme val="minor"/>
          </rPr>
          <t>All purchases should be valued at delivered cost (include import and excise duties and should be net of rebates and discounts) to your company irrespective of whether full payments have been made.
Purchases of non-current assets (e.g. machinery and equipment) should be reported under Section C.</t>
        </r>
      </text>
    </comment>
    <comment ref="N57" authorId="0" shapeId="0" xr:uid="{843A3FB9-F37B-4517-B73E-F086519678AE}">
      <text>
        <r>
          <rPr>
            <i/>
            <sz val="12"/>
            <color indexed="81"/>
            <rFont val="Calibri"/>
            <family val="2"/>
            <scheme val="minor"/>
          </rPr>
          <t>Remuneration expenses reported in this section should not net off Special Employment Credit received by your company. Special Employment Credit should also be reported under the “Special Employment Credit " item in Section E – 7(b)</t>
        </r>
      </text>
    </comment>
    <comment ref="N59" authorId="0" shapeId="0" xr:uid="{B15F5E03-7A22-4C44-A2B8-13D2511BA221}">
      <text>
        <r>
          <rPr>
            <b/>
            <i/>
            <sz val="12"/>
            <color indexed="81"/>
            <rFont val="Calibri"/>
            <family val="2"/>
            <scheme val="minor"/>
          </rPr>
          <t>Wages and salaries r</t>
        </r>
        <r>
          <rPr>
            <i/>
            <sz val="12"/>
            <color indexed="81"/>
            <rFont val="Calibri"/>
            <family val="2"/>
            <scheme val="minor"/>
          </rPr>
          <t>efers to gross amount due to employees inclusive of commissions, bonuses, overtime payment and allowances before deduction of employees’ contribution to CPF or any other deduction.</t>
        </r>
      </text>
    </comment>
    <comment ref="N63" authorId="0" shapeId="0" xr:uid="{C00DDE53-BAD7-498E-9002-DBC2FDD20270}">
      <text>
        <r>
          <rPr>
            <b/>
            <i/>
            <sz val="12"/>
            <color indexed="81"/>
            <rFont val="Calibri"/>
            <family val="2"/>
            <scheme val="minor"/>
          </rPr>
          <t>CPF/pension</t>
        </r>
        <r>
          <rPr>
            <i/>
            <sz val="12"/>
            <color indexed="81"/>
            <rFont val="Calibri"/>
            <family val="2"/>
            <scheme val="minor"/>
          </rPr>
          <t xml:space="preserve"> contribution refers to contribution by employers to employees’ CPF/pension or other funds.  It should exclude pensions and gratuities paid to retired employees which should be reported under Section F(iii) – item 28.</t>
        </r>
      </text>
    </comment>
    <comment ref="N69" authorId="0" shapeId="0" xr:uid="{3618755B-9C2F-4908-8A01-6E09099AB0BA}">
      <text>
        <r>
          <rPr>
            <b/>
            <i/>
            <sz val="12"/>
            <color indexed="81"/>
            <rFont val="Calibri"/>
            <family val="2"/>
            <scheme val="minor"/>
          </rPr>
          <t xml:space="preserve">Welfare &amp; Benefits </t>
        </r>
        <r>
          <rPr>
            <i/>
            <sz val="12"/>
            <color indexed="81"/>
            <rFont val="Calibri"/>
            <family val="2"/>
            <scheme val="minor"/>
          </rPr>
          <t>refers to medical benefits, cost of food, housing (e.g. workers’ dormitory), travelling expenses to and from work and other benefits in kind provided by employers.  However, it should exclude entertainment allowances, cost of uniforms, staff insurance premiums, transport and accommodation provided in connection with business travel which should be reported under Section F(iii) Other Expenses (where applicable).</t>
        </r>
      </text>
    </comment>
    <comment ref="N131" authorId="0" shapeId="0" xr:uid="{C5E0687A-A2B8-44A9-A7E2-0B2891F676BB}">
      <text>
        <r>
          <rPr>
            <i/>
            <sz val="12"/>
            <color indexed="81"/>
            <rFont val="Calibri"/>
            <family val="2"/>
            <scheme val="minor"/>
          </rPr>
          <t>Book value of stocks includes construction materials, parts and accessories for rendering services.  The opening and closing stocks are obtained from the Profit and Loss Accounts which act as inventory adjustments to the costs. For companies which do not have opening and closing stocks in the Profit and Loss Accounts, please indicate '0' in both boxes.</t>
        </r>
      </text>
    </comment>
    <comment ref="N135" authorId="0" shapeId="0" xr:uid="{5D0953BE-DA08-404C-9130-53EBA657D793}">
      <text>
        <r>
          <rPr>
            <i/>
            <sz val="12"/>
            <color indexed="81"/>
            <rFont val="Calibri"/>
            <family val="2"/>
            <scheme val="minor"/>
          </rPr>
          <t xml:space="preserve">This refers to the Beginning and Ending WIP values used by companies as inventory adjustments to the Cost of Contract in the Profit and Loss Accounts. For companies which do not have WIP in the Profit and Loss Accounts, please indicate '0' in both boxes. </t>
        </r>
      </text>
    </comment>
    <comment ref="N139" authorId="0" shapeId="0" xr:uid="{559327A0-EFD7-419D-B995-9F7F879A6B93}">
      <text>
        <r>
          <rPr>
            <i/>
            <sz val="12"/>
            <color indexed="81"/>
            <rFont val="Calibri"/>
            <family val="2"/>
            <scheme val="minor"/>
          </rPr>
          <t xml:space="preserve">The amount for net profit or loss should be derived from the Profit and Loss Account and should exclude extraordinary items and amount due to prior year adjustments.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B1" authorId="0" shapeId="0" xr:uid="{7234218C-9AE3-4DE6-8B24-06B088970C4B}">
      <text>
        <r>
          <rPr>
            <b/>
            <i/>
            <sz val="12"/>
            <color indexed="81"/>
            <rFont val="Calibri"/>
            <family val="2"/>
            <scheme val="minor"/>
          </rPr>
          <t>Gross income</t>
        </r>
        <r>
          <rPr>
            <i/>
            <sz val="12"/>
            <color indexed="81"/>
            <rFont val="Calibri"/>
            <family val="2"/>
            <scheme val="minor"/>
          </rPr>
          <t xml:space="preserve"> covers both the amount received and receivable from the various business activities. The amount collected in respect of previous year’s receivables should be excluded.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B1" authorId="0" shapeId="0" xr:uid="{A7BFDEDC-447E-4C3C-BA75-1BCF195356CF}">
      <text>
        <r>
          <rPr>
            <b/>
            <i/>
            <sz val="12"/>
            <color indexed="81"/>
            <rFont val="Calibri"/>
            <family val="2"/>
            <scheme val="minor"/>
          </rPr>
          <t xml:space="preserve">Expenses </t>
        </r>
        <r>
          <rPr>
            <i/>
            <sz val="12"/>
            <color indexed="81"/>
            <rFont val="Calibri"/>
            <family val="2"/>
            <scheme val="minor"/>
          </rPr>
          <t>cover the project costs, remuneration and administration expenses incurred during the reporting period, but exclude capital expenditure. The details of the projects’ costs must be given and posted into the items provided.  If exact figures are not available, please provide your best estimates.</t>
        </r>
      </text>
    </comment>
    <comment ref="B4" authorId="0" shapeId="0" xr:uid="{CEAD475F-86D4-4161-B7A5-104C4742E563}">
      <text>
        <r>
          <rPr>
            <i/>
            <sz val="12"/>
            <color indexed="81"/>
            <rFont val="Calibri"/>
            <family val="2"/>
            <scheme val="minor"/>
          </rPr>
          <t>All purchases should be valued at delivered cost (include import and excise duties and should be net of rebates and discounts) to your company irrespective of whether full payments have been made.
Purchases of non-current assets (e.g. machinery and equipment) should be reported under Section C.</t>
        </r>
      </text>
    </comment>
    <comment ref="B11" authorId="0" shapeId="0" xr:uid="{9B9A49E1-021E-498D-8534-DBADB3D909D4}">
      <text>
        <r>
          <rPr>
            <i/>
            <sz val="12"/>
            <color indexed="81"/>
            <rFont val="Calibri"/>
            <family val="2"/>
            <scheme val="minor"/>
          </rPr>
          <t>Remuneration expenses reported in this section should not net off Special Employment Credit received by your company. Special Employment Credit should also be reported under the “Special Employment Credit " item in Section E – 7(b)</t>
        </r>
      </text>
    </comment>
    <comment ref="B12" authorId="0" shapeId="0" xr:uid="{0FAFA91F-B9D9-4B64-953F-64719DC9AD46}">
      <text>
        <r>
          <rPr>
            <b/>
            <i/>
            <sz val="12"/>
            <color indexed="81"/>
            <rFont val="Calibri"/>
            <family val="2"/>
            <scheme val="minor"/>
          </rPr>
          <t>Wages and salaries r</t>
        </r>
        <r>
          <rPr>
            <i/>
            <sz val="12"/>
            <color indexed="81"/>
            <rFont val="Calibri"/>
            <family val="2"/>
            <scheme val="minor"/>
          </rPr>
          <t>efers to gross amount due to employees inclusive of commissions, bonuses, overtime payment and allowances before deduction of employees’ contribution to CPF or any other deduction.</t>
        </r>
      </text>
    </comment>
    <comment ref="B15" authorId="0" shapeId="0" xr:uid="{AFC9E6F7-8613-4678-8E01-6AFE4212691C}">
      <text>
        <r>
          <rPr>
            <b/>
            <i/>
            <sz val="12"/>
            <color indexed="81"/>
            <rFont val="Calibri"/>
            <family val="2"/>
            <scheme val="minor"/>
          </rPr>
          <t>CPF/pension</t>
        </r>
        <r>
          <rPr>
            <i/>
            <sz val="12"/>
            <color indexed="81"/>
            <rFont val="Calibri"/>
            <family val="2"/>
            <scheme val="minor"/>
          </rPr>
          <t xml:space="preserve"> contribution refers to contribution by employers to employees’ CPF/pension or other funds.  It should exclude pensions and gratuities paid to retired employees which should be reported under Section F(iii) – item 28.</t>
        </r>
      </text>
    </comment>
    <comment ref="B20" authorId="0" shapeId="0" xr:uid="{C715D289-4CDD-4314-AEFA-4F8F0E6BB879}">
      <text>
        <r>
          <rPr>
            <b/>
            <i/>
            <sz val="12"/>
            <color indexed="81"/>
            <rFont val="Calibri"/>
            <family val="2"/>
            <scheme val="minor"/>
          </rPr>
          <t xml:space="preserve">Welfare &amp; Benefits </t>
        </r>
        <r>
          <rPr>
            <i/>
            <sz val="12"/>
            <color indexed="81"/>
            <rFont val="Calibri"/>
            <family val="2"/>
            <scheme val="minor"/>
          </rPr>
          <t>refers to medical benefits, cost of food, housing (e.g. workers’ dormitory), travelling expenses to and from work and other benefits in kind provided by employers.  However, it should exclude entertainment allowances, cost of uniforms, staff insurance premiums, transport and accommodation provided in connection with business travel which should be reported under Section F(iii) Other Expenses (where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B1" authorId="0" shapeId="0" xr:uid="{BAD32997-B9C2-4CF8-9EC3-3BCEF68E2B35}">
      <text>
        <r>
          <rPr>
            <i/>
            <sz val="12"/>
            <color indexed="81"/>
            <rFont val="Calibri"/>
            <family val="2"/>
            <scheme val="minor"/>
          </rPr>
          <t>Book value of stocks includes construction materials, parts and accessories for rendering services.  The opening and closing stocks are obtained from the Profit and Loss Accounts which act as inventory adjustments to the costs. For companies which do not have opening and closing stocks in the Profit and Loss Accounts, please indicate '0' in both boxes.</t>
        </r>
      </text>
    </comment>
    <comment ref="B4" authorId="0" shapeId="0" xr:uid="{87664A61-758F-4A78-9AAD-387AB0A367E9}">
      <text>
        <r>
          <rPr>
            <i/>
            <sz val="12"/>
            <color indexed="81"/>
            <rFont val="Calibri"/>
            <family val="2"/>
            <scheme val="minor"/>
          </rPr>
          <t xml:space="preserve">This refers to the Beginning and Ending WIP values used by companies as inventory adjustments to the Cost of Contract in the Profit and Loss Accounts. For companies which do not have WIP in the Profit and Loss Accounts, please indicate '0' in both boxes. </t>
        </r>
      </text>
    </comment>
    <comment ref="B7" authorId="0" shapeId="0" xr:uid="{26BA9D63-AB2C-47FE-B247-A432FE3BC8D9}">
      <text>
        <r>
          <rPr>
            <i/>
            <sz val="12"/>
            <color indexed="81"/>
            <rFont val="Calibri"/>
            <family val="2"/>
            <scheme val="minor"/>
          </rPr>
          <t xml:space="preserve">The amount for net profit or loss should be derived from the Profit and Loss Account and should exclude extraordinary items and amount due to prior year adjustments.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Anndriana YUNOS (BCA)</author>
  </authors>
  <commentList>
    <comment ref="B1" authorId="0" shapeId="0" xr:uid="{44E7E238-51C1-4368-BD63-B5AE13A9CDD8}">
      <text>
        <r>
          <rPr>
            <i/>
            <sz val="12"/>
            <color indexed="81"/>
            <rFont val="Calibri"/>
            <family val="2"/>
            <scheme val="minor"/>
          </rPr>
          <t>Paid employees refers toall categories of employees and workers on the company's  payroll and it includes those on fixed remuneration, piece rate and commission, as well those engaged on contract and paid directly by the company.
Paid employees are further categorised into Local and Foreign</t>
        </r>
      </text>
    </comment>
    <comment ref="D1" authorId="0" shapeId="0" xr:uid="{8964CA75-1ED5-4604-A5CC-EED22C2DEEA0}">
      <text>
        <r>
          <rPr>
            <i/>
            <sz val="12"/>
            <color indexed="81"/>
            <rFont val="Calibri"/>
            <family val="2"/>
            <scheme val="minor"/>
          </rPr>
          <t>Average Employee number can be calculated by taking the number of staff for each month and divide by 12</t>
        </r>
      </text>
    </comment>
  </commentList>
</comments>
</file>

<file path=xl/sharedStrings.xml><?xml version="1.0" encoding="utf-8"?>
<sst xmlns="http://schemas.openxmlformats.org/spreadsheetml/2006/main" count="1412" uniqueCount="983">
  <si>
    <t xml:space="preserve">Net book value as at beginning of the reporting period	</t>
  </si>
  <si>
    <t xml:space="preserve">Additions (include major repairs) during the reporting period	</t>
  </si>
  <si>
    <t xml:space="preserve">Net book value disposed during the reporting period	</t>
  </si>
  <si>
    <t>Other Sources of Income</t>
  </si>
  <si>
    <t>Administration and management fees received</t>
  </si>
  <si>
    <t>Commission and agency fees on services rendered</t>
  </si>
  <si>
    <t>Dividends received (Net)</t>
  </si>
  <si>
    <t>Grants from:  (a) Skills Development Fund</t>
  </si>
  <si>
    <t>Income from re-sale of goods and materials</t>
  </si>
  <si>
    <t>Income from supply of labour
(Refers to income received from supplying workers under your payroll to other contractors)</t>
  </si>
  <si>
    <t>Insurance claims</t>
  </si>
  <si>
    <t>Interest received from :  (a) Deposit</t>
  </si>
  <si>
    <t>Share of profit from Joint Venture</t>
  </si>
  <si>
    <t>Other Overheads relating to contracts</t>
  </si>
  <si>
    <t>Wages &amp; Salaries (include Bonuses &amp; Allowances)
(a) All Paid Employees working in Singapore
     (include Director(s) but exclude working proprietor/partner(s))</t>
  </si>
  <si>
    <t xml:space="preserve">(b) Working Proprietor/Partner(s)     </t>
  </si>
  <si>
    <t>(c) Employees working overseas  
(for more than one year &amp; on Singapore’s company payroll)</t>
  </si>
  <si>
    <t>Employer’s contribution to CPF/Pension 
(a) All Paid Employees working in Singapore
     (include Director(s) but exclude working proprietor/partner(s))</t>
  </si>
  <si>
    <t>Director Fees</t>
  </si>
  <si>
    <t>Welfare and Benefits (a) Employees working in Singapore</t>
  </si>
  <si>
    <t xml:space="preserve">                                   (b) Employees working overseas  
                                   (for more than one year &amp; on Singapore’s company payroll)</t>
  </si>
  <si>
    <t xml:space="preserve">Skills Development Levy (SDL)     </t>
  </si>
  <si>
    <t>Staff recruitment and training expenses (inclusive of Course fees)</t>
  </si>
  <si>
    <t>Accounting, auditing , secretarial services, tax fees(tax consulting)	.</t>
  </si>
  <si>
    <t xml:space="preserve">Administration and management fees      </t>
  </si>
  <si>
    <t xml:space="preserve">Bank and financial charges (exclude interest)   </t>
  </si>
  <si>
    <t>Commission and agency fees for services rendered</t>
  </si>
  <si>
    <t>Consultancy Fees / Professional Fees:  (a) Architectural &amp; engineering services</t>
  </si>
  <si>
    <t xml:space="preserve">Entertainment expenses </t>
  </si>
  <si>
    <t>Fines (exclude compensation for defective works)</t>
  </si>
  <si>
    <t>Information Technology Services: 
(a)  Expenditure on software that is meant for own use for more than a year.</t>
  </si>
  <si>
    <t>(b) Data processing, computer consultancy and other information technology services</t>
  </si>
  <si>
    <t>Interest paid on: (a) Loans</t>
  </si>
  <si>
    <t>Motor vehicle expenses: (a) insurance</t>
  </si>
  <si>
    <t>Postage &amp; telecommunications charges</t>
  </si>
  <si>
    <t>Printing, stationery, newspaper &amp; office supplies</t>
  </si>
  <si>
    <t>Rental paid for: (a) Stores, offices &amp; other premises</t>
  </si>
  <si>
    <t xml:space="preserve">                             (b) Vehicles </t>
  </si>
  <si>
    <t xml:space="preserve">                             (c) Machinery &amp; equipment</t>
  </si>
  <si>
    <t xml:space="preserve">                             (d) Land</t>
  </si>
  <si>
    <t>Research &amp; Development</t>
  </si>
  <si>
    <t xml:space="preserve">Royalties and franchise fees paid </t>
  </si>
  <si>
    <t>Share of loss on Joint Venture</t>
  </si>
  <si>
    <t>Transport and travelling expenditures (include parking fees)</t>
  </si>
  <si>
    <t xml:space="preserve">Utilities expenses                         </t>
  </si>
  <si>
    <t>Purchases of goods and materials for resale</t>
  </si>
  <si>
    <t>GST expenses on net purchases which are not deductible as input tax</t>
  </si>
  <si>
    <t>Income from construction or construction-related activities 
(include sale of pre-cast concrete components and PPVC modules)</t>
  </si>
  <si>
    <t xml:space="preserve">                                      (b) Offices, shops &amp; other premises</t>
  </si>
  <si>
    <t xml:space="preserve">                                      (c) Vehicles </t>
  </si>
  <si>
    <t xml:space="preserve">                                      (d) Machinery &amp; equipment</t>
  </si>
  <si>
    <t xml:space="preserve">                                      (e) Land</t>
  </si>
  <si>
    <t>Income received due to cost-sharing of prolongation costs</t>
  </si>
  <si>
    <t xml:space="preserve">                                            (b) Others (e.g. property, fire but excluding vehicles)</t>
  </si>
  <si>
    <t xml:space="preserve">                                         (b) road tax	</t>
  </si>
  <si>
    <t xml:space="preserve">                                         (c) petrol, diesel &amp; lubricating oil	</t>
  </si>
  <si>
    <t xml:space="preserve">                                         (d) servicing &amp; others (include spare parts)	</t>
  </si>
  <si>
    <t>Expenditure due to cost-sharing of prolongation costs</t>
  </si>
  <si>
    <t xml:space="preserve">                             (c) Others</t>
  </si>
  <si>
    <t>Average Employee
Numbers</t>
  </si>
  <si>
    <t>Local</t>
  </si>
  <si>
    <t>Foreign</t>
  </si>
  <si>
    <t>(II) Working Proprietor/Partner(s)</t>
  </si>
  <si>
    <t>SECTION F(iii) TOTAL</t>
  </si>
  <si>
    <t>SECTION E TOTAL</t>
  </si>
  <si>
    <t>S$</t>
  </si>
  <si>
    <t>SECTION F(ii) TOTAL</t>
  </si>
  <si>
    <t>SECTION F(i) TOTAL</t>
  </si>
  <si>
    <t>Total Full-time Paid Employees Working in Singapore (1+2)</t>
  </si>
  <si>
    <t>WIP</t>
  </si>
  <si>
    <r>
      <t xml:space="preserve">Other operating receipts
</t>
    </r>
    <r>
      <rPr>
        <sz val="15"/>
        <color theme="1"/>
        <rFont val="Calibri"/>
        <family val="2"/>
        <scheme val="minor"/>
      </rPr>
      <t>include supply of labour, maintenance of commercial or residential buildings, engineering services, consultancy services, etc.</t>
    </r>
  </si>
  <si>
    <t xml:space="preserve">Rental received from:  (a) Stores, godowns &amp; warehouses         </t>
  </si>
  <si>
    <r>
      <t xml:space="preserve">Total other non-operating receipts 
</t>
    </r>
    <r>
      <rPr>
        <sz val="15"/>
        <color theme="1"/>
        <rFont val="Calibri"/>
        <family val="2"/>
        <scheme val="minor"/>
      </rPr>
      <t>Note: Other non-operating receipts include provision written back, recovery of bad debts, gains from sales of fixed assets/stocks/ shares/other securities/foreign exchange transactions/ derivatives trading, etc.</t>
    </r>
  </si>
  <si>
    <r>
      <rPr>
        <b/>
        <u/>
        <sz val="15"/>
        <color theme="1"/>
        <rFont val="Calibri"/>
        <family val="2"/>
        <scheme val="minor"/>
      </rPr>
      <t>Purchases of materials</t>
    </r>
    <r>
      <rPr>
        <sz val="15"/>
        <color theme="1"/>
        <rFont val="Calibri"/>
        <family val="2"/>
        <scheme val="minor"/>
      </rPr>
      <t xml:space="preserve"> for rendering construction and construction-related works</t>
    </r>
  </si>
  <si>
    <r>
      <rPr>
        <b/>
        <u/>
        <sz val="15"/>
        <color theme="1"/>
        <rFont val="Calibri"/>
        <family val="2"/>
        <scheme val="minor"/>
      </rPr>
      <t>Sub-contract fees</t>
    </r>
    <r>
      <rPr>
        <sz val="15"/>
        <color theme="1"/>
        <rFont val="Calibri"/>
        <family val="2"/>
        <scheme val="minor"/>
      </rPr>
      <t xml:space="preserve"> paid to:  (a) Companies and businesses                                          </t>
    </r>
  </si>
  <si>
    <r>
      <rPr>
        <b/>
        <u/>
        <sz val="15"/>
        <color theme="1"/>
        <rFont val="Calibri"/>
        <family val="2"/>
        <scheme val="minor"/>
      </rPr>
      <t>Direct Labour Costs</t>
    </r>
    <r>
      <rPr>
        <b/>
        <sz val="15"/>
        <color theme="1"/>
        <rFont val="Calibri"/>
        <family val="2"/>
        <scheme val="minor"/>
      </rPr>
      <t xml:space="preserve"> 
</t>
    </r>
    <r>
      <rPr>
        <sz val="15"/>
        <color theme="1"/>
        <rFont val="Calibri"/>
        <family val="2"/>
        <scheme val="minor"/>
      </rPr>
      <t xml:space="preserve">(Include this only if employees are on your company’s payroll. Otherwise it should be classified in item 2(a) or 2(b).) </t>
    </r>
  </si>
  <si>
    <t>Average Monthly Salary</t>
  </si>
  <si>
    <t>Average Monthly FWL</t>
  </si>
  <si>
    <r>
      <t xml:space="preserve">Repairing and servicing of </t>
    </r>
    <r>
      <rPr>
        <u/>
        <sz val="15"/>
        <color theme="1"/>
        <rFont val="Calibri"/>
        <family val="2"/>
        <scheme val="minor"/>
      </rPr>
      <t>machinery and equipment</t>
    </r>
    <r>
      <rPr>
        <sz val="15"/>
        <color theme="1"/>
        <rFont val="Calibri"/>
        <family val="2"/>
        <scheme val="minor"/>
      </rPr>
      <t xml:space="preserve"> (include routine maintenance and applications support of computer software)</t>
    </r>
  </si>
  <si>
    <r>
      <t xml:space="preserve">Repairing and maintenance of </t>
    </r>
    <r>
      <rPr>
        <u/>
        <sz val="15"/>
        <color theme="1"/>
        <rFont val="Calibri"/>
        <family val="2"/>
        <scheme val="minor"/>
      </rPr>
      <t>premises</t>
    </r>
    <r>
      <rPr>
        <sz val="15"/>
        <color theme="1"/>
        <rFont val="Calibri"/>
        <family val="2"/>
        <scheme val="minor"/>
      </rPr>
      <t xml:space="preserve"> (include removal of debris, pest control &amp; cleaning)</t>
    </r>
  </si>
  <si>
    <r>
      <t xml:space="preserve">Total other operating expenditures 
</t>
    </r>
    <r>
      <rPr>
        <sz val="15"/>
        <color theme="1"/>
        <rFont val="Calibri"/>
        <family val="2"/>
        <scheme val="minor"/>
      </rPr>
      <t>Note: Other operating expenditure includes annual dinner &amp; dance, compensation for defective works, general expenses, ISO certification, laundry, praying fees, site expenses, uniform etc.</t>
    </r>
  </si>
  <si>
    <t xml:space="preserve">                                                                (b) Others               </t>
  </si>
  <si>
    <t xml:space="preserve">Insurance premiums for:   (a) Persons engaged in Singapore              </t>
  </si>
  <si>
    <t xml:space="preserve"> + SECTION E TOTAL</t>
  </si>
  <si>
    <t xml:space="preserve"> - SECTION F(ii) TOTAL</t>
  </si>
  <si>
    <t xml:space="preserve"> + Materials [Closing]</t>
  </si>
  <si>
    <t xml:space="preserve"> - WIP [Opening]</t>
  </si>
  <si>
    <t xml:space="preserve"> + WIP [Closing]</t>
  </si>
  <si>
    <t xml:space="preserve">                                             (b) Individuals (e.g. free-lance workers)                            </t>
  </si>
  <si>
    <t xml:space="preserve"> - SECTION F(i)1. Purchases of materials for rendering construction and construction-related works</t>
  </si>
  <si>
    <t xml:space="preserve"> - SECTION F(i)2. Sub-contract fees paid to:  (a) Companies and businesses                                          </t>
  </si>
  <si>
    <t xml:space="preserve"> - SECTION F(i)2. Sub-contract fees paid to:  (b) Individuals (e.g. free-lance workers)                            </t>
  </si>
  <si>
    <t xml:space="preserve"> - SECTION F(iii) TOTAL</t>
  </si>
  <si>
    <t xml:space="preserve"> - Materials [Opening]</t>
  </si>
  <si>
    <t>Handphone No</t>
  </si>
  <si>
    <t>OPENING
S($)</t>
  </si>
  <si>
    <t>CLOSING
S($)</t>
  </si>
  <si>
    <t>:</t>
  </si>
  <si>
    <t>FINANCIAL REPORTING PERIOD</t>
  </si>
  <si>
    <t>(DD/MM/YYYY)</t>
  </si>
  <si>
    <t>to</t>
  </si>
  <si>
    <t>PARTNERSHIP</t>
  </si>
  <si>
    <t>PUBLIC COMPANY</t>
  </si>
  <si>
    <t>SOLE PROPRIETORSHIP</t>
  </si>
  <si>
    <t>PLEASE SELECT FROM THE DROP-DOWN LIST</t>
  </si>
  <si>
    <t>PRIVATE LIMITED</t>
  </si>
  <si>
    <t>May</t>
  </si>
  <si>
    <t>July</t>
  </si>
  <si>
    <t>January</t>
  </si>
  <si>
    <t>February</t>
  </si>
  <si>
    <t>March</t>
  </si>
  <si>
    <t>April</t>
  </si>
  <si>
    <t>June</t>
  </si>
  <si>
    <t>August</t>
  </si>
  <si>
    <t>September</t>
  </si>
  <si>
    <t>October</t>
  </si>
  <si>
    <t>November</t>
  </si>
  <si>
    <t>December</t>
  </si>
  <si>
    <t>%</t>
  </si>
  <si>
    <t>Type of Legal Organisation</t>
  </si>
  <si>
    <t>SECTION A</t>
  </si>
  <si>
    <t>OTHERS</t>
  </si>
  <si>
    <t>SECTION B</t>
  </si>
  <si>
    <t>FINANCIAL REPORTING PERIOD (start date)</t>
  </si>
  <si>
    <t>FINANCIAL REPORTING PERIOD (end date)</t>
  </si>
  <si>
    <r>
      <rPr>
        <b/>
        <sz val="15"/>
        <color rgb="FFFF0000"/>
        <rFont val="Calibri"/>
        <family val="2"/>
        <scheme val="minor"/>
      </rPr>
      <t xml:space="preserve">* </t>
    </r>
    <r>
      <rPr>
        <sz val="15"/>
        <color theme="1"/>
        <rFont val="Calibri"/>
        <family val="2"/>
        <scheme val="minor"/>
      </rPr>
      <t xml:space="preserve">Data in this return refer to the period from </t>
    </r>
  </si>
  <si>
    <r>
      <rPr>
        <b/>
        <sz val="15"/>
        <color rgb="FFFF0000"/>
        <rFont val="Calibri"/>
        <family val="2"/>
        <scheme val="minor"/>
      </rPr>
      <t xml:space="preserve">* </t>
    </r>
    <r>
      <rPr>
        <sz val="15"/>
        <color theme="1"/>
        <rFont val="Calibri"/>
        <family val="2"/>
        <scheme val="minor"/>
      </rPr>
      <t>Name of Company</t>
    </r>
  </si>
  <si>
    <r>
      <rPr>
        <b/>
        <sz val="15"/>
        <color rgb="FFFF0000"/>
        <rFont val="Calibri"/>
        <family val="2"/>
        <scheme val="minor"/>
      </rPr>
      <t xml:space="preserve">* </t>
    </r>
    <r>
      <rPr>
        <sz val="15"/>
        <color theme="1"/>
        <rFont val="Calibri"/>
        <family val="2"/>
        <scheme val="minor"/>
      </rPr>
      <t>Unique Entity Number (UEN)</t>
    </r>
  </si>
  <si>
    <r>
      <rPr>
        <b/>
        <sz val="15"/>
        <color rgb="FFFF0000"/>
        <rFont val="Calibri"/>
        <family val="2"/>
        <scheme val="minor"/>
      </rPr>
      <t>*</t>
    </r>
    <r>
      <rPr>
        <sz val="15"/>
        <color theme="1"/>
        <rFont val="Calibri"/>
        <family val="2"/>
        <scheme val="minor"/>
      </rPr>
      <t xml:space="preserve"> House No./Street Name</t>
    </r>
  </si>
  <si>
    <r>
      <rPr>
        <b/>
        <sz val="15"/>
        <color rgb="FFFF0000"/>
        <rFont val="Calibri"/>
        <family val="2"/>
        <scheme val="minor"/>
      </rPr>
      <t xml:space="preserve">* </t>
    </r>
    <r>
      <rPr>
        <sz val="15"/>
        <color theme="1"/>
        <rFont val="Calibri"/>
        <family val="2"/>
        <scheme val="minor"/>
      </rPr>
      <t>Unit No</t>
    </r>
  </si>
  <si>
    <r>
      <rPr>
        <b/>
        <sz val="15"/>
        <color rgb="FFFF0000"/>
        <rFont val="Calibri"/>
        <family val="2"/>
        <scheme val="minor"/>
      </rPr>
      <t xml:space="preserve">* </t>
    </r>
    <r>
      <rPr>
        <sz val="15"/>
        <color theme="1"/>
        <rFont val="Calibri"/>
        <family val="2"/>
        <scheme val="minor"/>
      </rPr>
      <t>Postal Code</t>
    </r>
  </si>
  <si>
    <r>
      <rPr>
        <b/>
        <sz val="15"/>
        <color rgb="FFFF0000"/>
        <rFont val="Calibri"/>
        <family val="2"/>
        <scheme val="minor"/>
      </rPr>
      <t xml:space="preserve">* </t>
    </r>
    <r>
      <rPr>
        <sz val="15"/>
        <color theme="1"/>
        <rFont val="Calibri"/>
        <family val="2"/>
        <scheme val="minor"/>
      </rPr>
      <t>Type of Legal Organisation</t>
    </r>
  </si>
  <si>
    <t>OVERSEAS TRANSACTIONS</t>
  </si>
  <si>
    <t>YES</t>
  </si>
  <si>
    <t>NO</t>
  </si>
  <si>
    <t>SOURCE OF CAPITAL/ FUNDS</t>
  </si>
  <si>
    <t>TOTAL (SINGAPORE &amp; FOREIGN)</t>
  </si>
  <si>
    <t>a.</t>
  </si>
  <si>
    <t>b.</t>
  </si>
  <si>
    <t>Income from Main Contract (s)</t>
  </si>
  <si>
    <t>Income from Sub-Contract (s)</t>
  </si>
  <si>
    <t>c.</t>
  </si>
  <si>
    <t>d.</t>
  </si>
  <si>
    <t>e.</t>
  </si>
  <si>
    <t>f.</t>
  </si>
  <si>
    <t>g.</t>
  </si>
  <si>
    <t>h.</t>
  </si>
  <si>
    <t>i.</t>
  </si>
  <si>
    <t>j.</t>
  </si>
  <si>
    <t>k.</t>
  </si>
  <si>
    <t>l.</t>
  </si>
  <si>
    <t>Individuals (include citizens, permanent residents</t>
  </si>
  <si>
    <t>Government/ Statutory Boards</t>
  </si>
  <si>
    <t>Registered Corporations</t>
  </si>
  <si>
    <t>AUSTRALIA</t>
  </si>
  <si>
    <t>BRITISH VIRGIN ISLANDS</t>
  </si>
  <si>
    <t>CAYMAN ISLANDS</t>
  </si>
  <si>
    <t>CHINA</t>
  </si>
  <si>
    <t>FRANCE</t>
  </si>
  <si>
    <t>GERMANY</t>
  </si>
  <si>
    <t>HONG KONG</t>
  </si>
  <si>
    <t>ITALY</t>
  </si>
  <si>
    <t>JAPAN</t>
  </si>
  <si>
    <t>MALAYSIA</t>
  </si>
  <si>
    <t>NETHERLANDS</t>
  </si>
  <si>
    <t>SOUTH KOREA</t>
  </si>
  <si>
    <t>TAIWAN</t>
  </si>
  <si>
    <t>UNITED KINGDOM</t>
  </si>
  <si>
    <t>S($)</t>
  </si>
  <si>
    <t>SINGAPORE</t>
  </si>
  <si>
    <r>
      <rPr>
        <b/>
        <sz val="15"/>
        <rFont val="Calibri"/>
        <family val="2"/>
        <scheme val="minor"/>
      </rPr>
      <t>Materials</t>
    </r>
    <r>
      <rPr>
        <sz val="15"/>
        <rFont val="Calibri"/>
        <family val="2"/>
        <scheme val="minor"/>
      </rPr>
      <t xml:space="preserve">
Please exclude materials held by overseas branches (if any)</t>
    </r>
  </si>
  <si>
    <t>GENERAL INSTRUCTIONS</t>
  </si>
  <si>
    <r>
      <rPr>
        <b/>
        <u/>
        <sz val="15"/>
        <color theme="1"/>
        <rFont val="Calibri"/>
        <family val="2"/>
        <scheme val="minor"/>
      </rPr>
      <t>Breakdown on itemised sum must be provided</t>
    </r>
    <r>
      <rPr>
        <sz val="15"/>
        <color theme="1"/>
        <rFont val="Calibri"/>
        <family val="2"/>
        <scheme val="minor"/>
      </rPr>
      <t xml:space="preserve"> as requested in the form so that the individual components can be posted into the relevant sections.</t>
    </r>
  </si>
  <si>
    <t>a) Balance Sheet</t>
  </si>
  <si>
    <t>c) Fixed Assets Schedule</t>
  </si>
  <si>
    <t>d) Other notes to the Accounts</t>
  </si>
  <si>
    <t>SECTION G</t>
  </si>
  <si>
    <t xml:space="preserve">CELL D10 </t>
  </si>
  <si>
    <t>Difference in P&amp;L profit and AR form profit between -5 and 5 = Green cell</t>
  </si>
  <si>
    <t>SECTION F(ii)</t>
  </si>
  <si>
    <t>Average monthly FWL between $300 - $950 = Green cell</t>
  </si>
  <si>
    <t>Average monthly FWL outside $300 - $950 range = Red cell</t>
  </si>
  <si>
    <t>Difference in P&amp;L profit and AR form profit outside -5 and 5 range = Red cell</t>
  </si>
  <si>
    <t>CELL F13</t>
  </si>
  <si>
    <t>CELL F20</t>
  </si>
  <si>
    <t>Average monthly salary above $1000 = Green cell</t>
  </si>
  <si>
    <t>Average monthly salary below $1000 = Red cell</t>
  </si>
  <si>
    <t>CELL E6</t>
  </si>
  <si>
    <t>OTHERS (PLEASE SPECIFY IN NEXT COLUMN) :</t>
  </si>
  <si>
    <t>DECLARATION</t>
  </si>
  <si>
    <t>MALE</t>
  </si>
  <si>
    <t>FEMALE</t>
  </si>
  <si>
    <t>1. Professionals, Managers, Executives and Technical staff
(e.g. Managing Director, CEO, Construction Managers, Engineers, Supervisors, Foremen, Draftsman)</t>
  </si>
  <si>
    <t>2. Rank and File 
(e.g. Tradesmen &amp; Construction Workers, Drivers, Security Officers, Cleaners)</t>
  </si>
  <si>
    <t>a. Balance Sheet</t>
  </si>
  <si>
    <t xml:space="preserve">c. Fixed Assets/ ROU Schedule </t>
  </si>
  <si>
    <t>d. Other Notes to the Accounts</t>
  </si>
  <si>
    <t>Please attach the following documents in your submission.</t>
  </si>
  <si>
    <t>Total PA % equals to 100% = Green cell</t>
  </si>
  <si>
    <t>CONFIDENTIAL</t>
  </si>
  <si>
    <t>Unique Entity Number (UEN)</t>
  </si>
  <si>
    <t>Minimum 9 characters, Maximum 10 characters</t>
  </si>
  <si>
    <t>STOP</t>
  </si>
  <si>
    <t>WARNING</t>
  </si>
  <si>
    <t>- UNABLE TO PROCEED UNTIL VALIDATION RULES ARE FULFILLED</t>
  </si>
  <si>
    <t>- ABLE TO IGNORE VALIDATION RULES REMINDER AND PROCEED</t>
  </si>
  <si>
    <t>N.A</t>
  </si>
  <si>
    <t>VALIDATION STYLE</t>
  </si>
  <si>
    <r>
      <t xml:space="preserve">Site Preparation
</t>
    </r>
    <r>
      <rPr>
        <i/>
        <sz val="11"/>
        <color theme="1"/>
        <rFont val="Calibri"/>
        <family val="2"/>
        <scheme val="minor"/>
      </rPr>
      <t>refers to soil investigation, treatment &amp; stabilisation, wrecking &amp; demolition and excavation &amp; earthmoving works</t>
    </r>
  </si>
  <si>
    <r>
      <t xml:space="preserve">Land Reclamation
</t>
    </r>
    <r>
      <rPr>
        <i/>
        <sz val="11"/>
        <color theme="1"/>
        <rFont val="Calibri"/>
        <family val="2"/>
        <scheme val="minor"/>
      </rPr>
      <t>refers to land reclamation works</t>
    </r>
  </si>
  <si>
    <r>
      <t xml:space="preserve">Piling Works
</t>
    </r>
    <r>
      <rPr>
        <i/>
        <sz val="11"/>
        <color theme="1"/>
        <rFont val="Calibri"/>
        <family val="2"/>
        <scheme val="minor"/>
      </rPr>
      <t>refers to micropiling, conventional piling and underpinning</t>
    </r>
  </si>
  <si>
    <r>
      <t xml:space="preserve">Building Construction
</t>
    </r>
    <r>
      <rPr>
        <i/>
        <sz val="11"/>
        <color theme="1"/>
        <rFont val="Calibri"/>
        <family val="2"/>
        <scheme val="minor"/>
      </rPr>
      <t>refers to construction of entirely new buildings or significant extensions or structural repairs to existing buildings (including major upgrading &amp; conservation works)</t>
    </r>
  </si>
  <si>
    <r>
      <t xml:space="preserve">Civil Engineering
</t>
    </r>
    <r>
      <rPr>
        <i/>
        <sz val="11"/>
        <color theme="1"/>
        <rFont val="Calibri"/>
        <family val="2"/>
        <scheme val="minor"/>
      </rPr>
      <t>refers to non-building construction such as road, bridge, tunnel, railway, viaduct, dam, drain, water &amp; gas pipeline, sewer, communications &amp; power line, berth, jetty and other marine construction</t>
    </r>
  </si>
  <si>
    <r>
      <t xml:space="preserve">Special Trade Construction
</t>
    </r>
    <r>
      <rPr>
        <i/>
        <sz val="11"/>
        <color theme="1"/>
        <rFont val="Calibri"/>
        <family val="2"/>
        <scheme val="minor"/>
      </rPr>
      <t>refers to formwork, steel reinforcement work, concrete work, bricklaying, erection of steel structures &amp; pre-cast concrete components, roofing works, scaffolding, sandblasting, waterproofing works, tiling, marble laying, plastering, joinery and other woodworks, painting, decorating, ceiling installation, etc</t>
    </r>
  </si>
  <si>
    <r>
      <t xml:space="preserve">Building Services Installation
</t>
    </r>
    <r>
      <rPr>
        <i/>
        <sz val="11"/>
        <color theme="1"/>
        <rFont val="Calibri"/>
        <family val="2"/>
        <scheme val="minor"/>
      </rPr>
      <t>refers to installation of heating, air-conditioning and ventilation systems, lifts, escalators, fire protection &amp; security alarm systems, building automated systems, signcraft and solar control films, etc.  It includes plumbing, sanitary works and electrical works.  Maintenance and repair of the above-mentioned building services should also be classified here</t>
    </r>
  </si>
  <si>
    <r>
      <t xml:space="preserve">Landscaping Works
</t>
    </r>
    <r>
      <rPr>
        <i/>
        <sz val="11"/>
        <color theme="1"/>
        <rFont val="Calibri"/>
        <family val="2"/>
        <scheme val="minor"/>
      </rPr>
      <t>refers to provision of construction-related landscaping services</t>
    </r>
  </si>
  <si>
    <r>
      <t xml:space="preserve">Renovation &amp; Minor Repairs
</t>
    </r>
    <r>
      <rPr>
        <i/>
        <sz val="11"/>
        <color theme="1"/>
        <rFont val="Calibri"/>
        <family val="2"/>
        <scheme val="minor"/>
      </rPr>
      <t>refers to renovation and minor repair contractors</t>
    </r>
  </si>
  <si>
    <r>
      <t xml:space="preserve">Material Installation
</t>
    </r>
    <r>
      <rPr>
        <i/>
        <sz val="11"/>
        <color theme="1"/>
        <rFont val="Calibri"/>
        <family val="2"/>
        <scheme val="minor"/>
      </rPr>
      <t>refers to installation of doors, windows, louvres, sanitary products such as washing basins, bidets, toilet bowls and bathtubs, pipes, awning and window shades, glass and glazing works, curtain walling/cladding works, etc</t>
    </r>
  </si>
  <si>
    <r>
      <t xml:space="preserve">Supply of Pre-Casts Components
</t>
    </r>
    <r>
      <rPr>
        <i/>
        <sz val="11"/>
        <color theme="1"/>
        <rFont val="Calibri"/>
        <family val="2"/>
        <scheme val="minor"/>
      </rPr>
      <t>refers to production and supply of structural pre-cast components</t>
    </r>
  </si>
  <si>
    <r>
      <t xml:space="preserve">Others, please specify: 
</t>
    </r>
    <r>
      <rPr>
        <i/>
        <sz val="11"/>
        <color theme="1"/>
        <rFont val="Calibri"/>
        <family val="2"/>
        <scheme val="minor"/>
      </rPr>
      <t>Activities other than those mentioned above</t>
    </r>
  </si>
  <si>
    <t>Total PA % does not equal to 100% = Red cell --&gt; default</t>
  </si>
  <si>
    <t>The financial report should consist of :</t>
  </si>
  <si>
    <t xml:space="preserve">For submissions with missing documents, our officers will contact you for further clarifications. </t>
  </si>
  <si>
    <t>CO_NAME</t>
  </si>
  <si>
    <t>OU_TYPE</t>
  </si>
  <si>
    <t>OU_SSIC</t>
  </si>
  <si>
    <t>OU_NSSIC</t>
  </si>
  <si>
    <t>OU_ED</t>
  </si>
  <si>
    <t>POSTAL_ADD1</t>
  </si>
  <si>
    <t>POSTAL_ADD2</t>
  </si>
  <si>
    <t>POSTAL_ADD3</t>
  </si>
  <si>
    <t>LEGAL</t>
  </si>
  <si>
    <t>FIN_ST</t>
  </si>
  <si>
    <t>FIN_ED</t>
  </si>
  <si>
    <t>B1_1</t>
  </si>
  <si>
    <t>B1_2A</t>
  </si>
  <si>
    <t>B1_2B</t>
  </si>
  <si>
    <t>B1_2C</t>
  </si>
  <si>
    <t>B1_2D</t>
  </si>
  <si>
    <t>B1_2E</t>
  </si>
  <si>
    <t>B1_2F</t>
  </si>
  <si>
    <t>B1_2G</t>
  </si>
  <si>
    <t>B1_2H</t>
  </si>
  <si>
    <t>B1_2I</t>
  </si>
  <si>
    <t>B1_2J</t>
  </si>
  <si>
    <t>B1_2K</t>
  </si>
  <si>
    <t>B1_2L_SPECIFY</t>
  </si>
  <si>
    <t>B1_2L</t>
  </si>
  <si>
    <t>B1_3A</t>
  </si>
  <si>
    <t>B1_3B</t>
  </si>
  <si>
    <t>B2_1</t>
  </si>
  <si>
    <t>B2_2</t>
  </si>
  <si>
    <t>B3_1A</t>
  </si>
  <si>
    <t>B3_1B</t>
  </si>
  <si>
    <t>B3_1C</t>
  </si>
  <si>
    <t>B3_TOTAL</t>
  </si>
  <si>
    <t>C_1I</t>
  </si>
  <si>
    <t>C_1II</t>
  </si>
  <si>
    <t>C_1III</t>
  </si>
  <si>
    <t>C_1IV</t>
  </si>
  <si>
    <t>C_1V</t>
  </si>
  <si>
    <t>C_1VI</t>
  </si>
  <si>
    <t>C_1VII</t>
  </si>
  <si>
    <t>C_2I</t>
  </si>
  <si>
    <t>C_2II</t>
  </si>
  <si>
    <t>C_2III</t>
  </si>
  <si>
    <t>C_2IV</t>
  </si>
  <si>
    <t>C_2V</t>
  </si>
  <si>
    <t>C_2VI</t>
  </si>
  <si>
    <t>C_2VII</t>
  </si>
  <si>
    <t>C_3I</t>
  </si>
  <si>
    <t>C_3II</t>
  </si>
  <si>
    <t>C_3III</t>
  </si>
  <si>
    <t>C_3IV</t>
  </si>
  <si>
    <t>C_3V</t>
  </si>
  <si>
    <t>C_3VI</t>
  </si>
  <si>
    <t>C_3VII</t>
  </si>
  <si>
    <t>C_4I</t>
  </si>
  <si>
    <t>C_4II</t>
  </si>
  <si>
    <t>C_4III</t>
  </si>
  <si>
    <t>C_4IV</t>
  </si>
  <si>
    <t>C_4V</t>
  </si>
  <si>
    <t>C_4VI</t>
  </si>
  <si>
    <t>C_4VII</t>
  </si>
  <si>
    <t>C_5I</t>
  </si>
  <si>
    <t>C_5II</t>
  </si>
  <si>
    <t>C_5III</t>
  </si>
  <si>
    <t>C_5IV</t>
  </si>
  <si>
    <t>C_5V</t>
  </si>
  <si>
    <t>C_5VI</t>
  </si>
  <si>
    <t>C_5VII</t>
  </si>
  <si>
    <t>C_6I</t>
  </si>
  <si>
    <t>C_6II</t>
  </si>
  <si>
    <t>C_6III</t>
  </si>
  <si>
    <t>C_6IV</t>
  </si>
  <si>
    <t>C_6V</t>
  </si>
  <si>
    <t>C_6VI</t>
  </si>
  <si>
    <t>C_6VII</t>
  </si>
  <si>
    <t>C_A</t>
  </si>
  <si>
    <t>C_B</t>
  </si>
  <si>
    <t>D_1V</t>
  </si>
  <si>
    <t>D_2V</t>
  </si>
  <si>
    <t>D_3V</t>
  </si>
  <si>
    <t>D_4V</t>
  </si>
  <si>
    <t>D_5V</t>
  </si>
  <si>
    <t>D_6V</t>
  </si>
  <si>
    <t>E_1</t>
  </si>
  <si>
    <t>E_3</t>
  </si>
  <si>
    <t>E_4</t>
  </si>
  <si>
    <t>E_5</t>
  </si>
  <si>
    <t>E_8</t>
  </si>
  <si>
    <t>E_9</t>
  </si>
  <si>
    <t>E_11A</t>
  </si>
  <si>
    <t>E_11B</t>
  </si>
  <si>
    <t>E_13</t>
  </si>
  <si>
    <t>E_14</t>
  </si>
  <si>
    <t>F1_1</t>
  </si>
  <si>
    <t>F1_2A</t>
  </si>
  <si>
    <t>F1_2B</t>
  </si>
  <si>
    <t>F1_3</t>
  </si>
  <si>
    <t>F1_4</t>
  </si>
  <si>
    <t>F2_1A</t>
  </si>
  <si>
    <t>F2_1B</t>
  </si>
  <si>
    <t>F2_1C</t>
  </si>
  <si>
    <t>F2_2A</t>
  </si>
  <si>
    <t>F2_2B</t>
  </si>
  <si>
    <t>F2_2C</t>
  </si>
  <si>
    <t>F2_3</t>
  </si>
  <si>
    <t>F2_4</t>
  </si>
  <si>
    <t>F2_5A</t>
  </si>
  <si>
    <t>F2_5B</t>
  </si>
  <si>
    <t>F2_6</t>
  </si>
  <si>
    <t>F2_7</t>
  </si>
  <si>
    <t>F3_1</t>
  </si>
  <si>
    <t>F3_2</t>
  </si>
  <si>
    <t>F3_3</t>
  </si>
  <si>
    <t>F3_4</t>
  </si>
  <si>
    <t>F3_6</t>
  </si>
  <si>
    <t>F3_7</t>
  </si>
  <si>
    <t>F3_8</t>
  </si>
  <si>
    <t>F3_9</t>
  </si>
  <si>
    <t>F3_15</t>
  </si>
  <si>
    <t>F3_16</t>
  </si>
  <si>
    <t>F3_18</t>
  </si>
  <si>
    <t>F3_19</t>
  </si>
  <si>
    <t>F3_20</t>
  </si>
  <si>
    <t>F3_21</t>
  </si>
  <si>
    <t>F3_22</t>
  </si>
  <si>
    <t>F3_23</t>
  </si>
  <si>
    <t>F3_24</t>
  </si>
  <si>
    <t>F3_25</t>
  </si>
  <si>
    <t>F3_26</t>
  </si>
  <si>
    <t>F3_27</t>
  </si>
  <si>
    <t>F3_28</t>
  </si>
  <si>
    <t>F3_29</t>
  </si>
  <si>
    <t>NAME_DIR</t>
  </si>
  <si>
    <t>NAME_CP</t>
  </si>
  <si>
    <t>DES_CP</t>
  </si>
  <si>
    <t>EMAIL_CP</t>
  </si>
  <si>
    <t>O_CP</t>
  </si>
  <si>
    <t>HP_CP</t>
  </si>
  <si>
    <t>TYPE</t>
  </si>
  <si>
    <t>ED</t>
  </si>
  <si>
    <t>SSIC</t>
  </si>
  <si>
    <t>NSSIC</t>
  </si>
  <si>
    <r>
      <rPr>
        <b/>
        <sz val="15"/>
        <color theme="1"/>
        <rFont val="Calibri"/>
        <family val="2"/>
        <scheme val="minor"/>
      </rPr>
      <t>FOREIGN</t>
    </r>
    <r>
      <rPr>
        <b/>
        <sz val="10"/>
        <color theme="1"/>
        <rFont val="Calibri"/>
        <family val="2"/>
        <scheme val="minor"/>
      </rPr>
      <t xml:space="preserve"> </t>
    </r>
    <r>
      <rPr>
        <sz val="15"/>
        <color theme="1"/>
        <rFont val="Calibri"/>
        <family val="2"/>
        <scheme val="minor"/>
      </rPr>
      <t>(please specify country)</t>
    </r>
  </si>
  <si>
    <t>Surplus /Diminution resulting from revaluation</t>
  </si>
  <si>
    <t>Transfers / Reclassification to / from other asset category</t>
  </si>
  <si>
    <t>SECTION D(ii)</t>
  </si>
  <si>
    <t>PRIMARILY OPERATING LEASES</t>
  </si>
  <si>
    <t>PRIMARILY FINANCE LEASES</t>
  </si>
  <si>
    <t>A MIX OF OPERATING AND FINANCE LEASES</t>
  </si>
  <si>
    <t>Type of ROU lease liabilities</t>
  </si>
  <si>
    <t>% of principal repayment</t>
  </si>
  <si>
    <t>(i) Land, Building &amp; Structure</t>
  </si>
  <si>
    <t>(ii) Transport Equipment</t>
  </si>
  <si>
    <t>(iii) Other Machinery &amp; Equipment </t>
  </si>
  <si>
    <r>
      <t xml:space="preserve">As there is </t>
    </r>
    <r>
      <rPr>
        <b/>
        <i/>
        <sz val="12"/>
        <color theme="0"/>
        <rFont val="Calibri"/>
        <family val="2"/>
        <scheme val="minor"/>
      </rPr>
      <t>Direct Labour Costs</t>
    </r>
    <r>
      <rPr>
        <i/>
        <sz val="12"/>
        <color theme="0"/>
        <rFont val="Calibri"/>
        <family val="2"/>
        <scheme val="minor"/>
      </rPr>
      <t xml:space="preserve"> reported here, please provide the breakdown in Section F(ii) Employee Expenses</t>
    </r>
  </si>
  <si>
    <r>
      <t xml:space="preserve">As there is </t>
    </r>
    <r>
      <rPr>
        <b/>
        <i/>
        <sz val="12"/>
        <color theme="0"/>
        <rFont val="Calibri"/>
        <family val="2"/>
        <scheme val="minor"/>
      </rPr>
      <t xml:space="preserve">Other Overheads </t>
    </r>
    <r>
      <rPr>
        <i/>
        <sz val="12"/>
        <color theme="0"/>
        <rFont val="Calibri"/>
        <family val="2"/>
        <scheme val="minor"/>
      </rPr>
      <t>reported here, please provide the breakdown in Section F(iii) Other Expenses</t>
    </r>
  </si>
  <si>
    <r>
      <t xml:space="preserve">For the purpose of our analysis, your return should reflect the income received and expenditure incurred by your company during the reporting period. For branches of foreign companies, the return should reflect the income received and expenditure incurred by the </t>
    </r>
    <r>
      <rPr>
        <b/>
        <u/>
        <sz val="15"/>
        <color theme="1"/>
        <rFont val="Calibri"/>
        <family val="2"/>
        <scheme val="minor"/>
      </rPr>
      <t>branch offices in Singapore</t>
    </r>
    <r>
      <rPr>
        <sz val="15"/>
        <color theme="1"/>
        <rFont val="Calibri"/>
        <family val="2"/>
        <scheme val="minor"/>
      </rPr>
      <t xml:space="preserve"> only.</t>
    </r>
  </si>
  <si>
    <t>b) Detailed Profit &amp; Loss Accounts (with breakdown of Cost of Sales, Administrative &amp; Operating Expenditures etc)</t>
  </si>
  <si>
    <t>Details provided in this survey should correspond with the reported figures in your company’s Profit &amp; Loss accounts.</t>
  </si>
  <si>
    <r>
      <t xml:space="preserve">Values should be rounded to the </t>
    </r>
    <r>
      <rPr>
        <b/>
        <u/>
        <sz val="15"/>
        <color theme="1"/>
        <rFont val="Calibri"/>
        <family val="2"/>
        <scheme val="minor"/>
      </rPr>
      <t>nearest Singapore dollar</t>
    </r>
    <r>
      <rPr>
        <u/>
        <sz val="15"/>
        <color theme="1"/>
        <rFont val="Calibri"/>
        <family val="2"/>
        <scheme val="minor"/>
      </rPr>
      <t>.</t>
    </r>
    <r>
      <rPr>
        <sz val="15"/>
        <color theme="1"/>
        <rFont val="Calibri"/>
        <family val="2"/>
        <scheme val="minor"/>
      </rPr>
      <t xml:space="preserve">  If exact figures are not available, kindly supply your best estimates.</t>
    </r>
  </si>
  <si>
    <r>
      <t xml:space="preserve">Values of all items reported in this survey should </t>
    </r>
    <r>
      <rPr>
        <b/>
        <u/>
        <sz val="15"/>
        <color theme="1"/>
        <rFont val="Calibri"/>
        <family val="2"/>
        <scheme val="minor"/>
      </rPr>
      <t>exclude GST</t>
    </r>
    <r>
      <rPr>
        <sz val="15"/>
        <color theme="1"/>
        <rFont val="Calibri"/>
        <family val="2"/>
        <scheme val="minor"/>
      </rPr>
      <t>, unless stated otherwise.</t>
    </r>
  </si>
  <si>
    <t>COMPANY'S PARTICULARS</t>
  </si>
  <si>
    <t>IF ENDING MONTH OF FINANCIAL YEAR (FY) FALLS ON</t>
  </si>
  <si>
    <t>(a) Rental of Stores, offices &amp; other premises</t>
  </si>
  <si>
    <t xml:space="preserve">(b) Rental of Vehicles </t>
  </si>
  <si>
    <t>(c) Rental of Machinery &amp; equipment</t>
  </si>
  <si>
    <t>(d) Rental of Land</t>
  </si>
  <si>
    <t>Principal repayment for right-of-use lease liabilities</t>
  </si>
  <si>
    <t>Percentage of principal repayment by type of right-of-use lease liabilities</t>
  </si>
  <si>
    <t>* compulsory fields</t>
  </si>
  <si>
    <t xml:space="preserve">Please refer to the table below on the financial report/ management accounts period to be used to complete this survey. </t>
  </si>
  <si>
    <t>*compulsory fields</t>
  </si>
  <si>
    <t>CONSENT TO SHARE INFORMATION</t>
  </si>
  <si>
    <t>IF ENDING MONTH OF 
FINANCIAL YEAR (FY) FALLS ON</t>
  </si>
  <si>
    <t>TO SUBMIT FINANCIAL REPORT/ MANAGEMENT ACCOUNTS BASED ON THE FOLLOWING PERIOD</t>
  </si>
  <si>
    <r>
      <rPr>
        <b/>
        <sz val="15"/>
        <color rgb="FFFF3300"/>
        <rFont val="Calibri"/>
        <family val="2"/>
        <scheme val="minor"/>
      </rPr>
      <t>*</t>
    </r>
    <r>
      <rPr>
        <sz val="15"/>
        <color rgb="FFFF3300"/>
        <rFont val="Calibri"/>
        <family val="2"/>
        <scheme val="minor"/>
      </rPr>
      <t xml:space="preserve"> </t>
    </r>
    <r>
      <rPr>
        <sz val="15"/>
        <color theme="1"/>
        <rFont val="Calibri"/>
        <family val="2"/>
        <scheme val="minor"/>
      </rPr>
      <t>Telephone No</t>
    </r>
  </si>
  <si>
    <r>
      <rPr>
        <b/>
        <sz val="15"/>
        <color rgb="FFFF0000"/>
        <rFont val="Calibri"/>
        <family val="2"/>
        <scheme val="minor"/>
      </rPr>
      <t>*</t>
    </r>
    <r>
      <rPr>
        <sz val="15"/>
        <color theme="1"/>
        <rFont val="Calibri"/>
        <family val="2"/>
        <scheme val="minor"/>
      </rPr>
      <t xml:space="preserve"> Designation of Contact Person</t>
    </r>
  </si>
  <si>
    <r>
      <rPr>
        <b/>
        <sz val="15"/>
        <color rgb="FFFF3300"/>
        <rFont val="Calibri"/>
        <family val="2"/>
        <scheme val="minor"/>
      </rPr>
      <t>*</t>
    </r>
    <r>
      <rPr>
        <sz val="15"/>
        <color rgb="FFFF3300"/>
        <rFont val="Calibri"/>
        <family val="2"/>
        <scheme val="minor"/>
      </rPr>
      <t xml:space="preserve"> </t>
    </r>
    <r>
      <rPr>
        <sz val="15"/>
        <color theme="1"/>
        <rFont val="Calibri"/>
        <family val="2"/>
        <scheme val="minor"/>
      </rPr>
      <t>Name of Contact Person</t>
    </r>
  </si>
  <si>
    <r>
      <rPr>
        <b/>
        <sz val="15"/>
        <color rgb="FFFF0000"/>
        <rFont val="Calibri"/>
        <family val="2"/>
        <scheme val="minor"/>
      </rPr>
      <t>*</t>
    </r>
    <r>
      <rPr>
        <sz val="15"/>
        <color theme="1"/>
        <rFont val="Calibri"/>
        <family val="2"/>
        <scheme val="minor"/>
      </rPr>
      <t xml:space="preserve"> Name of Director</t>
    </r>
  </si>
  <si>
    <r>
      <rPr>
        <b/>
        <sz val="15"/>
        <color rgb="FFFF3300"/>
        <rFont val="Calibri"/>
        <family val="2"/>
        <scheme val="minor"/>
      </rPr>
      <t>*</t>
    </r>
    <r>
      <rPr>
        <sz val="15"/>
        <color theme="1"/>
        <rFont val="Calibri"/>
        <family val="2"/>
        <scheme val="minor"/>
      </rPr>
      <t xml:space="preserve"> Email of Contact Person</t>
    </r>
  </si>
  <si>
    <r>
      <rPr>
        <b/>
        <sz val="15"/>
        <color rgb="FFFF0000"/>
        <rFont val="Calibri"/>
        <family val="2"/>
        <scheme val="minor"/>
      </rPr>
      <t>*</t>
    </r>
    <r>
      <rPr>
        <sz val="15"/>
        <color theme="1"/>
        <rFont val="Calibri"/>
        <family val="2"/>
        <scheme val="minor"/>
      </rPr>
      <t xml:space="preserve"> Date Submitted</t>
    </r>
  </si>
  <si>
    <r>
      <rPr>
        <sz val="25"/>
        <color rgb="FFFFC000"/>
        <rFont val="Arial Black"/>
        <family val="2"/>
      </rPr>
      <t xml:space="preserve">F(i)  Cost of Contracts / Sales  </t>
    </r>
    <r>
      <rPr>
        <sz val="12"/>
        <color rgb="FFFFC000"/>
        <rFont val="Calibri"/>
        <family val="2"/>
        <scheme val="minor"/>
      </rPr>
      <t xml:space="preserve">
(Please provide a breakdown of the lump sum into the following categories)</t>
    </r>
  </si>
  <si>
    <r>
      <rPr>
        <sz val="25"/>
        <color rgb="FFFFC000"/>
        <rFont val="Arial Black"/>
        <family val="2"/>
      </rPr>
      <t xml:space="preserve">F(ii)  Employee Expenses  </t>
    </r>
    <r>
      <rPr>
        <sz val="12"/>
        <color theme="2"/>
        <rFont val="Calibri"/>
        <family val="2"/>
        <scheme val="minor"/>
      </rPr>
      <t xml:space="preserve">
</t>
    </r>
    <r>
      <rPr>
        <sz val="15"/>
        <color rgb="FFFFFF99"/>
        <rFont val="Calibri"/>
        <family val="2"/>
        <scheme val="minor"/>
      </rPr>
      <t xml:space="preserve">If there is </t>
    </r>
    <r>
      <rPr>
        <b/>
        <i/>
        <sz val="15"/>
        <color rgb="FFFFFF99"/>
        <rFont val="Calibri"/>
        <family val="2"/>
        <scheme val="minor"/>
      </rPr>
      <t xml:space="preserve">Direct Labour Costs declared in </t>
    </r>
    <r>
      <rPr>
        <b/>
        <i/>
        <u/>
        <sz val="15"/>
        <color rgb="FFFFFF99"/>
        <rFont val="Calibri"/>
        <family val="2"/>
        <scheme val="minor"/>
      </rPr>
      <t>item 3 of F(i)</t>
    </r>
    <r>
      <rPr>
        <sz val="15"/>
        <color rgb="FFFFFF99"/>
        <rFont val="Calibri"/>
        <family val="2"/>
        <scheme val="minor"/>
      </rPr>
      <t xml:space="preserve">, please </t>
    </r>
    <r>
      <rPr>
        <b/>
        <i/>
        <u/>
        <sz val="15"/>
        <color rgb="FFFFFF99"/>
        <rFont val="Calibri"/>
        <family val="2"/>
        <scheme val="minor"/>
      </rPr>
      <t>include</t>
    </r>
    <r>
      <rPr>
        <sz val="15"/>
        <color rgb="FFFFFF99"/>
        <rFont val="Calibri"/>
        <family val="2"/>
        <scheme val="minor"/>
      </rPr>
      <t xml:space="preserve"> the breakdown of that amount into the respective fields under this section.</t>
    </r>
  </si>
  <si>
    <r>
      <rPr>
        <sz val="25"/>
        <color rgb="FFFFC000"/>
        <rFont val="Arial Black"/>
        <family val="2"/>
      </rPr>
      <t xml:space="preserve">F(iii)  Other Expenses  </t>
    </r>
    <r>
      <rPr>
        <sz val="12"/>
        <color theme="2"/>
        <rFont val="Calibri"/>
        <family val="2"/>
        <scheme val="minor"/>
      </rPr>
      <t xml:space="preserve">
</t>
    </r>
    <r>
      <rPr>
        <sz val="15"/>
        <color theme="5" tint="0.59999389629810485"/>
        <rFont val="Calibri"/>
        <family val="2"/>
        <scheme val="minor"/>
      </rPr>
      <t xml:space="preserve">If there is </t>
    </r>
    <r>
      <rPr>
        <b/>
        <i/>
        <sz val="15"/>
        <color theme="5" tint="0.59999389629810485"/>
        <rFont val="Calibri"/>
        <family val="2"/>
        <scheme val="minor"/>
      </rPr>
      <t xml:space="preserve">Other Overheads relating to Contracts expenditure declared in </t>
    </r>
    <r>
      <rPr>
        <b/>
        <i/>
        <u/>
        <sz val="15"/>
        <color theme="5" tint="0.59999389629810485"/>
        <rFont val="Calibri"/>
        <family val="2"/>
        <scheme val="minor"/>
      </rPr>
      <t>item 4 of F(i)</t>
    </r>
    <r>
      <rPr>
        <sz val="15"/>
        <color theme="5" tint="0.59999389629810485"/>
        <rFont val="Calibri"/>
        <family val="2"/>
        <scheme val="minor"/>
      </rPr>
      <t xml:space="preserve">, please </t>
    </r>
    <r>
      <rPr>
        <b/>
        <i/>
        <u/>
        <sz val="15"/>
        <color theme="5" tint="0.59999389629810485"/>
        <rFont val="Calibri"/>
        <family val="2"/>
        <scheme val="minor"/>
      </rPr>
      <t>include</t>
    </r>
    <r>
      <rPr>
        <sz val="15"/>
        <color theme="5" tint="0.59999389629810485"/>
        <rFont val="Calibri"/>
        <family val="2"/>
        <scheme val="minor"/>
      </rPr>
      <t xml:space="preserve"> the breakdown of that amount into the respective fields under this section.  </t>
    </r>
  </si>
  <si>
    <r>
      <rPr>
        <b/>
        <sz val="15"/>
        <color rgb="FFFFC000"/>
        <rFont val="Calibri"/>
        <family val="2"/>
        <scheme val="minor"/>
      </rPr>
      <t>(III) Employees working overseas</t>
    </r>
    <r>
      <rPr>
        <sz val="15"/>
        <color rgb="FFFFC000"/>
        <rFont val="Calibri"/>
        <family val="2"/>
        <scheme val="minor"/>
      </rPr>
      <t xml:space="preserve">
(for more than one year &amp; on Singapore’s company payroll)</t>
    </r>
  </si>
  <si>
    <r>
      <t>(IV)Total </t>
    </r>
    <r>
      <rPr>
        <b/>
        <u/>
        <sz val="15"/>
        <color rgb="FFFFC000"/>
        <rFont val="Calibri"/>
        <family val="2"/>
        <scheme val="minor"/>
      </rPr>
      <t>Part-time &amp; Temporary</t>
    </r>
    <r>
      <rPr>
        <b/>
        <sz val="15"/>
        <color rgb="FFFFC000"/>
        <rFont val="Calibri"/>
        <family val="2"/>
        <scheme val="minor"/>
      </rPr>
      <t> Paid Employees</t>
    </r>
  </si>
  <si>
    <r>
      <t>(I)</t>
    </r>
    <r>
      <rPr>
        <b/>
        <u/>
        <sz val="15"/>
        <color rgb="FFFFC000"/>
        <rFont val="Calibri"/>
        <family val="2"/>
        <scheme val="minor"/>
      </rPr>
      <t>Full-time Paid Employees (working in Singapore)</t>
    </r>
    <r>
      <rPr>
        <b/>
        <sz val="15"/>
        <color rgb="FFFFC000"/>
        <rFont val="Calibri"/>
        <family val="2"/>
        <scheme val="minor"/>
      </rPr>
      <t xml:space="preserve"> – By Occupation</t>
    </r>
    <r>
      <rPr>
        <b/>
        <i/>
        <sz val="15"/>
        <color rgb="FFFFC000"/>
        <rFont val="Calibri"/>
        <family val="2"/>
        <scheme val="minor"/>
      </rPr>
      <t> (excluding Working Proprietor/Partner(s))</t>
    </r>
  </si>
  <si>
    <r>
      <rPr>
        <sz val="5"/>
        <color theme="1"/>
        <rFont val="Calibri"/>
        <family val="2"/>
        <scheme val="minor"/>
      </rPr>
      <t>.</t>
    </r>
    <r>
      <rPr>
        <sz val="15"/>
        <color theme="1"/>
        <rFont val="Calibri"/>
        <family val="2"/>
        <scheme val="minor"/>
      </rPr>
      <t xml:space="preserve">
 Please describe your company's principal activity</t>
    </r>
  </si>
  <si>
    <t>(S$)</t>
  </si>
  <si>
    <r>
      <t>Net Profit/ Loss Before Taxation (</t>
    </r>
    <r>
      <rPr>
        <b/>
        <i/>
        <sz val="12"/>
        <color rgb="FF0070C0"/>
        <rFont val="Calibri"/>
        <family val="2"/>
        <scheme val="minor"/>
      </rPr>
      <t>based on inputs in Section C - G(i/ii))</t>
    </r>
  </si>
  <si>
    <t>FOR OFFICE USE (i)</t>
  </si>
  <si>
    <t>FOR OFFICE USE (ii)</t>
  </si>
  <si>
    <t>FOR OFFICE USE (iii)</t>
  </si>
  <si>
    <t xml:space="preserve">        I hereby declare that the information given in this return is complete and correct to the best of my knowledge and belief</t>
  </si>
  <si>
    <t>TRUE = Checked</t>
  </si>
  <si>
    <t>FALSE = Unchecked</t>
  </si>
  <si>
    <t>C_7I</t>
  </si>
  <si>
    <t>C_7II</t>
  </si>
  <si>
    <t>C_7III</t>
  </si>
  <si>
    <t>C_7IV</t>
  </si>
  <si>
    <t>C_7V</t>
  </si>
  <si>
    <t>C_7VI</t>
  </si>
  <si>
    <t>C_7VII</t>
  </si>
  <si>
    <t>C_8I</t>
  </si>
  <si>
    <t>C_8II</t>
  </si>
  <si>
    <t>C_8III</t>
  </si>
  <si>
    <t>C_8IV</t>
  </si>
  <si>
    <t>C_8V</t>
  </si>
  <si>
    <t>C_8VI</t>
  </si>
  <si>
    <t>C_8VII</t>
  </si>
  <si>
    <t>D1_1I</t>
  </si>
  <si>
    <t>D1_1II</t>
  </si>
  <si>
    <t>D1_1III</t>
  </si>
  <si>
    <t>D1_1IV</t>
  </si>
  <si>
    <t>D1_2I</t>
  </si>
  <si>
    <t>D1_2II</t>
  </si>
  <si>
    <t>D1_2III</t>
  </si>
  <si>
    <t>D1_2IV</t>
  </si>
  <si>
    <t>D1_3I</t>
  </si>
  <si>
    <t>D1_3II</t>
  </si>
  <si>
    <t>D1_3III</t>
  </si>
  <si>
    <t>D1_3IV</t>
  </si>
  <si>
    <t>D1_4I</t>
  </si>
  <si>
    <t>D1_4II</t>
  </si>
  <si>
    <t>D1_4III</t>
  </si>
  <si>
    <t>D1_4IV</t>
  </si>
  <si>
    <t>D1_5I</t>
  </si>
  <si>
    <t>D1_5II</t>
  </si>
  <si>
    <t>D1_5III</t>
  </si>
  <si>
    <t>D1_5IV</t>
  </si>
  <si>
    <t>D1_6I</t>
  </si>
  <si>
    <t>D1_6II</t>
  </si>
  <si>
    <t>D1_6III</t>
  </si>
  <si>
    <t>D1_6IV</t>
  </si>
  <si>
    <t>D1_7I</t>
  </si>
  <si>
    <t>D1_7II</t>
  </si>
  <si>
    <t>D1_7III</t>
  </si>
  <si>
    <t>D1_7IV</t>
  </si>
  <si>
    <t>D3_1</t>
  </si>
  <si>
    <t>D3_2A</t>
  </si>
  <si>
    <t>D3_2B</t>
  </si>
  <si>
    <t>D3_2C</t>
  </si>
  <si>
    <t>D3_2D</t>
  </si>
  <si>
    <t>Please indicate your firm’s consent by selecting the appropriate box:</t>
  </si>
  <si>
    <r>
      <t>The Building and Construction Authority (</t>
    </r>
    <r>
      <rPr>
        <b/>
        <sz val="15"/>
        <rFont val="Calibri"/>
        <family val="2"/>
        <scheme val="minor"/>
      </rPr>
      <t>"BCA"</t>
    </r>
    <r>
      <rPr>
        <sz val="15"/>
        <rFont val="Calibri"/>
        <family val="2"/>
        <scheme val="minor"/>
      </rPr>
      <t>) would like to seek your firm’s consent to access and disclose the particulars and information provided in this return that may identify your firm, to other government agencies (including Statutory Boards) (</t>
    </r>
    <r>
      <rPr>
        <b/>
        <sz val="15"/>
        <rFont val="Calibri"/>
        <family val="2"/>
        <scheme val="minor"/>
      </rPr>
      <t>"Agencies"</t>
    </r>
    <r>
      <rPr>
        <sz val="15"/>
        <rFont val="Calibri"/>
        <family val="2"/>
        <scheme val="minor"/>
      </rPr>
      <t>) for the purposes of:</t>
    </r>
  </si>
  <si>
    <t>Please be assured that safeguards will be put in place to protect the security and confidentiality of this return in accordance with the Statistics Act 1973 and the scope of any consent. Any consent given can be withdrawn at any time at your firm's discretion by writing to the Economic Research Department.</t>
  </si>
  <si>
    <t>Your submission must include the following components of the financial report:</t>
  </si>
  <si>
    <t>Net book value as at end of the reporting period
(7) = (1)+(2)+(3)+(4)-(5)-(6)</t>
  </si>
  <si>
    <t xml:space="preserve">Net book value disposed/ written off during the reporting period	</t>
  </si>
  <si>
    <t>Net book value as at end of the reporting period
(6) = (1)+(2)+(3)-(4)-(5)</t>
  </si>
  <si>
    <t>My firm consents and agrees that BCA may access and disclose my firm’s identifiable information to other Agencies for the purposes of service delivery and policy planning.</t>
  </si>
  <si>
    <t>Total
(S$)
(ix)</t>
  </si>
  <si>
    <t>Total additions to computer software as reported above</t>
  </si>
  <si>
    <t xml:space="preserve"> Of which (a) Pre-packaged &amp; customised software</t>
  </si>
  <si>
    <r>
      <t xml:space="preserve"> </t>
    </r>
    <r>
      <rPr>
        <sz val="15"/>
        <color theme="8" tint="0.79998168889431442"/>
        <rFont val="Calibri"/>
        <family val="2"/>
        <scheme val="minor"/>
      </rPr>
      <t xml:space="preserve">Of which </t>
    </r>
    <r>
      <rPr>
        <sz val="15"/>
        <color theme="1"/>
        <rFont val="Calibri"/>
        <family val="2"/>
        <scheme val="minor"/>
      </rPr>
      <t>(b) Software developed in-house</t>
    </r>
  </si>
  <si>
    <t xml:space="preserve">Income from Main Business Activity (as reported in Section B) </t>
  </si>
  <si>
    <t xml:space="preserve">                       (b) Government on wage-related subsidies (Jobs Support Scheme, Jobs Growth 
                             Incentive, Special Employment Credit, Wage Credit, Government Paid Maternity 
                             and Childcare Leave, etc)</t>
  </si>
  <si>
    <t xml:space="preserve">                       (c) Government on non-wage related subsidies (Rental relief, Rental support 
                            scheme, etc)</t>
  </si>
  <si>
    <t xml:space="preserve">                               (b) Others (include license fees, but exclude stamp duties, foreign workers               
                                     levy, corporate tax and personal income tax.)</t>
  </si>
  <si>
    <t xml:space="preserve">                             (b) Right-of-use (ROU) lease liabilities</t>
  </si>
  <si>
    <t>Building &amp; Structure
(i)</t>
  </si>
  <si>
    <t>Indirect taxes:      (a) Property tax (net of rebates)</t>
  </si>
  <si>
    <r>
      <t xml:space="preserve">Total other non-operating expenditures 
</t>
    </r>
    <r>
      <rPr>
        <sz val="15"/>
        <color theme="1"/>
        <rFont val="Calibri"/>
        <family val="2"/>
        <scheme val="minor"/>
      </rPr>
      <t>Note: Other non-operating expenditures include assets/stocks written off, bad debts, loss on sales of fixed assets/stocks/foreign exchange transactions/derivatives trading, stamp duties , repatriations, etc.</t>
    </r>
  </si>
  <si>
    <r>
      <rPr>
        <b/>
        <i/>
        <sz val="15"/>
        <color rgb="FF3333FF"/>
        <rFont val="Calibri"/>
        <family val="2"/>
        <scheme val="minor"/>
      </rPr>
      <t>*</t>
    </r>
    <r>
      <rPr>
        <i/>
        <sz val="12"/>
        <color theme="1"/>
        <rFont val="Calibri"/>
        <family val="2"/>
        <scheme val="minor"/>
      </rPr>
      <t>If separate figures for Land is not available, please provide the total under "Building &amp; Structure".</t>
    </r>
    <r>
      <rPr>
        <b/>
        <i/>
        <sz val="12"/>
        <color theme="1"/>
        <rFont val="Calibri"/>
        <family val="2"/>
        <scheme val="minor"/>
      </rPr>
      <t xml:space="preserve">
</t>
    </r>
    <r>
      <rPr>
        <b/>
        <i/>
        <sz val="15"/>
        <color rgb="FF3333FF"/>
        <rFont val="Calibri"/>
        <family val="2"/>
        <scheme val="minor"/>
      </rPr>
      <t>**</t>
    </r>
    <r>
      <rPr>
        <i/>
        <sz val="12"/>
        <color theme="1"/>
        <rFont val="Calibri"/>
        <family val="2"/>
        <scheme val="minor"/>
      </rPr>
      <t>If separate figures for computer software and hardware are not available, please provide the total under "Information, Computer &amp; Telecommunications (ICT) equipment".</t>
    </r>
  </si>
  <si>
    <r>
      <t>Land</t>
    </r>
    <r>
      <rPr>
        <b/>
        <i/>
        <sz val="15"/>
        <color rgb="FF3333FF"/>
        <rFont val="Calibri"/>
        <family val="2"/>
        <scheme val="minor"/>
      </rPr>
      <t>*</t>
    </r>
    <r>
      <rPr>
        <b/>
        <sz val="15"/>
        <color rgb="FF000000"/>
        <rFont val="Calibri"/>
        <family val="2"/>
        <scheme val="minor"/>
      </rPr>
      <t xml:space="preserve">
(ii)</t>
    </r>
  </si>
  <si>
    <r>
      <rPr>
        <b/>
        <i/>
        <sz val="15"/>
        <color rgb="FF3333FF"/>
        <rFont val="Calibri"/>
        <family val="2"/>
        <scheme val="minor"/>
      </rPr>
      <t>*</t>
    </r>
    <r>
      <rPr>
        <i/>
        <sz val="12"/>
        <color theme="1"/>
        <rFont val="Calibri"/>
        <family val="2"/>
        <scheme val="minor"/>
      </rPr>
      <t>If separate figures for Land is not available, please provide the total under "Building &amp; Structure".</t>
    </r>
  </si>
  <si>
    <t>Assets Under Construction
(viii)</t>
  </si>
  <si>
    <r>
      <t xml:space="preserve">Computer   </t>
    </r>
    <r>
      <rPr>
        <sz val="15"/>
        <color rgb="FFEFFFFD"/>
        <rFont val="Calibri"/>
        <family val="2"/>
        <scheme val="minor"/>
      </rPr>
      <t>.</t>
    </r>
    <r>
      <rPr>
        <b/>
        <sz val="15"/>
        <color theme="1"/>
        <rFont val="Calibri"/>
        <family val="2"/>
        <scheme val="minor"/>
      </rPr>
      <t xml:space="preserve">
Software</t>
    </r>
    <r>
      <rPr>
        <b/>
        <i/>
        <sz val="15"/>
        <color rgb="FF3333FF"/>
        <rFont val="Calibri"/>
        <family val="2"/>
        <scheme val="minor"/>
      </rPr>
      <t>**</t>
    </r>
    <r>
      <rPr>
        <b/>
        <sz val="15"/>
        <color theme="1"/>
        <rFont val="Calibri"/>
        <family val="2"/>
        <scheme val="minor"/>
      </rPr>
      <t xml:space="preserve">
(vii) </t>
    </r>
  </si>
  <si>
    <t>Furniture &amp; Fittings
(vi)</t>
  </si>
  <si>
    <t>Other Machinery &amp; Equipment 
(v)</t>
  </si>
  <si>
    <t>Information, Computer &amp; Telecommunications (ICT) equipment
(iv)</t>
  </si>
  <si>
    <t>C_1VIII</t>
  </si>
  <si>
    <t>C_1IX</t>
  </si>
  <si>
    <t>C_2VIII</t>
  </si>
  <si>
    <t>C_2IX</t>
  </si>
  <si>
    <t>C_3VIII</t>
  </si>
  <si>
    <t>C_3IX</t>
  </si>
  <si>
    <t>C_4VIII</t>
  </si>
  <si>
    <t>C_4IX</t>
  </si>
  <si>
    <t>C_5VIII</t>
  </si>
  <si>
    <t>C_5IX</t>
  </si>
  <si>
    <t>C_6VIII</t>
  </si>
  <si>
    <t>C_6IX</t>
  </si>
  <si>
    <t>C_7VIII</t>
  </si>
  <si>
    <t>C_7IX</t>
  </si>
  <si>
    <t>C_8VIII</t>
  </si>
  <si>
    <t>C_8IX</t>
  </si>
  <si>
    <t>D1_7V</t>
  </si>
  <si>
    <t>E_2</t>
  </si>
  <si>
    <t>E_6A</t>
  </si>
  <si>
    <t>E_6B</t>
  </si>
  <si>
    <t>E_6C</t>
  </si>
  <si>
    <t>E_6D</t>
  </si>
  <si>
    <t>E_6E</t>
  </si>
  <si>
    <t>E_7</t>
  </si>
  <si>
    <t>E_10A</t>
  </si>
  <si>
    <t>E_10B</t>
  </si>
  <si>
    <t>E_11C</t>
  </si>
  <si>
    <t>E_11D</t>
  </si>
  <si>
    <t>E_11E</t>
  </si>
  <si>
    <t>E_12</t>
  </si>
  <si>
    <t>H1_1A</t>
  </si>
  <si>
    <t>H1_1B</t>
  </si>
  <si>
    <t>H1_2A</t>
  </si>
  <si>
    <t>H1_2B</t>
  </si>
  <si>
    <t>H2_A</t>
  </si>
  <si>
    <t>H2_B</t>
  </si>
  <si>
    <t>H3</t>
  </si>
  <si>
    <t>H4</t>
  </si>
  <si>
    <t>G1_1A</t>
  </si>
  <si>
    <t>G1_1B</t>
  </si>
  <si>
    <t>G2_1A</t>
  </si>
  <si>
    <t>G2_1B</t>
  </si>
  <si>
    <t>G3</t>
  </si>
  <si>
    <t>H1_TOTAL</t>
  </si>
  <si>
    <t>B3_COUNTRY1</t>
  </si>
  <si>
    <t>B3_COUNTRY1OTHER</t>
  </si>
  <si>
    <t>B3_COUNTRY1AMT</t>
  </si>
  <si>
    <t>B3_COUNTRY2</t>
  </si>
  <si>
    <t>B3_COUNTRY2OTHER</t>
  </si>
  <si>
    <t>B3_COUNTRY2AMT</t>
  </si>
  <si>
    <t>CONSENT TO SHARE DATA
(YES)</t>
  </si>
  <si>
    <t>CONSENT TO SHARE DATA
(NO)</t>
  </si>
  <si>
    <t>E_TOTAL</t>
  </si>
  <si>
    <t>F1_TOTAL</t>
  </si>
  <si>
    <t>F2_TOTAL</t>
  </si>
  <si>
    <t>F3_5A</t>
  </si>
  <si>
    <t>F3_5B</t>
  </si>
  <si>
    <t>F3_10A</t>
  </si>
  <si>
    <t>F3_10B</t>
  </si>
  <si>
    <t>F3_11A</t>
  </si>
  <si>
    <t>F3_11B</t>
  </si>
  <si>
    <t>F3_12A</t>
  </si>
  <si>
    <t>F3_12B</t>
  </si>
  <si>
    <t>F3_13A</t>
  </si>
  <si>
    <t>F3_13B</t>
  </si>
  <si>
    <t>F3_13C</t>
  </si>
  <si>
    <t>F3_14A</t>
  </si>
  <si>
    <t>F3_14B</t>
  </si>
  <si>
    <t>F3_14C</t>
  </si>
  <si>
    <t>F3_14D</t>
  </si>
  <si>
    <t>F3_17A</t>
  </si>
  <si>
    <t>F3_17B</t>
  </si>
  <si>
    <t>F3_17C</t>
  </si>
  <si>
    <t>F3_17D</t>
  </si>
  <si>
    <t>F3_TOTAL</t>
  </si>
  <si>
    <t>SUBMISSIONDATE</t>
  </si>
  <si>
    <t>UEN</t>
  </si>
  <si>
    <t>D2_OL</t>
  </si>
  <si>
    <t>D2_FL</t>
  </si>
  <si>
    <t>DECLARATION COMPLETE &amp; CORRECT</t>
  </si>
  <si>
    <r>
      <t>Land</t>
    </r>
    <r>
      <rPr>
        <b/>
        <i/>
        <sz val="15"/>
        <color rgb="FF3333FF"/>
        <rFont val="Calibri"/>
        <family val="2"/>
        <scheme val="minor"/>
      </rPr>
      <t>*</t>
    </r>
    <r>
      <rPr>
        <b/>
        <sz val="15"/>
        <color rgb="FF000000"/>
        <rFont val="Calibri"/>
        <family val="2"/>
        <scheme val="minor"/>
      </rPr>
      <t xml:space="preserve">
(ii)</t>
    </r>
  </si>
  <si>
    <t>Building &amp; Structure
(i)</t>
  </si>
  <si>
    <t>Total
(S$)
(v)</t>
  </si>
  <si>
    <t>Other Machinery &amp; Equipment 
(iv)</t>
  </si>
  <si>
    <r>
      <t xml:space="preserve">Depreciation of fixed assets </t>
    </r>
    <r>
      <rPr>
        <i/>
        <sz val="15"/>
        <rFont val="Calibri"/>
        <family val="2"/>
        <scheme val="minor"/>
      </rPr>
      <t>[sum of Section C5(i) to C5(viii)]</t>
    </r>
  </si>
  <si>
    <r>
      <t>Depreciation of right-of-use assets</t>
    </r>
    <r>
      <rPr>
        <i/>
        <sz val="15"/>
        <rFont val="Calibri"/>
        <family val="2"/>
        <scheme val="minor"/>
      </rPr>
      <t xml:space="preserve"> [sum of Section D(i)4(i) to D(i)4(iv)]</t>
    </r>
  </si>
  <si>
    <t>There is an inconsistency detected here. Please check that you have report;
i) the JSS rebate received in Section E.6B
ii) the wages &amp; salaries component under the Direct Labour Costs declared in item 3 of F(i) has been reported accordingly in Section F(ii) Employee Expenses
iii) the overall headcount figure is reported correctly</t>
  </si>
  <si>
    <t>There is an inconsistency detected here. Please check that you have report;
i) the FWL rebate received in Section E.
ii) the FWL expenses under the Direct Labour Costs declared in item 3 of F(i) has been reported accordingly in Section F(ii) Employee Expenses
iii) the foreign worker headcount is reported correctly</t>
  </si>
  <si>
    <t>Transport Equipment
(iii)</t>
  </si>
  <si>
    <r>
      <rPr>
        <b/>
        <sz val="15"/>
        <color rgb="FFFF0000"/>
        <rFont val="Calibri"/>
        <family val="2"/>
        <scheme val="minor"/>
      </rPr>
      <t>*</t>
    </r>
    <r>
      <rPr>
        <sz val="15"/>
        <color theme="1"/>
        <rFont val="Calibri"/>
        <family val="2"/>
        <scheme val="minor"/>
      </rPr>
      <t xml:space="preserve"> Sex</t>
    </r>
  </si>
  <si>
    <t>SEX</t>
  </si>
  <si>
    <r>
      <t xml:space="preserve">The reference period for this Annual Return is </t>
    </r>
    <r>
      <rPr>
        <b/>
        <sz val="15"/>
        <color rgb="FF000000"/>
        <rFont val="Calibri"/>
        <family val="2"/>
        <scheme val="minor"/>
      </rPr>
      <t>calendar year 2022</t>
    </r>
    <r>
      <rPr>
        <sz val="15"/>
        <color rgb="FF000000"/>
        <rFont val="Calibri"/>
        <family val="2"/>
        <scheme val="minor"/>
      </rPr>
      <t xml:space="preserve">. 
Please refer to the </t>
    </r>
    <r>
      <rPr>
        <u/>
        <sz val="15"/>
        <color rgb="FF000000"/>
        <rFont val="Calibri"/>
        <family val="2"/>
        <scheme val="minor"/>
      </rPr>
      <t>table below</t>
    </r>
    <r>
      <rPr>
        <sz val="15"/>
        <color rgb="FF000000"/>
        <rFont val="Calibri"/>
        <family val="2"/>
        <scheme val="minor"/>
      </rPr>
      <t xml:space="preserve"> on the financial report/ management accounts period to be used to complete this survey. </t>
    </r>
  </si>
  <si>
    <t>Feb 2022– Jan 2023</t>
  </si>
  <si>
    <t>Mar 2022 – Feb 2023</t>
  </si>
  <si>
    <t>Apr 2022 – Mar 2023</t>
  </si>
  <si>
    <t>May 2022 – Apr 2023</t>
  </si>
  <si>
    <t>Jun 2022 – May 2023</t>
  </si>
  <si>
    <t>Jan 2022 – Dec 2022</t>
  </si>
  <si>
    <t>July 2021 – Jun 2022</t>
  </si>
  <si>
    <t>Aug 2021 – Jul 2022</t>
  </si>
  <si>
    <t>Sept 2021 – Aug 2022</t>
  </si>
  <si>
    <t>Oct 2021 – Sept 2022</t>
  </si>
  <si>
    <t>Nov 2021 – Oct 2022</t>
  </si>
  <si>
    <t>Dec 2021 – Nov 2022</t>
  </si>
  <si>
    <t xml:space="preserve">H. PROFILE OF MANPOWER, 2022 </t>
  </si>
  <si>
    <t>ANNUAL RETURN OF THE CONSTRUCTION INDUSTRY, 2022</t>
  </si>
  <si>
    <t>TYPE OF BUSINESS ACTIVITY DURING 2022</t>
  </si>
  <si>
    <t>Does your company has any foreign assets (e.g. overseas direct/ portfolio investment) or liabilities as at 30.06.2022?</t>
  </si>
  <si>
    <t>Does your company engage in any trade in services with companies located overseas including offshore merchandise (goods that do not enter Singapore) in 2022?</t>
  </si>
  <si>
    <t>As at end 
FY 2022</t>
  </si>
  <si>
    <t xml:space="preserve">Note: Please skip this section and move on to Section E if your firm did not have any Right-of-Use assets in 2022. </t>
  </si>
  <si>
    <r>
      <rPr>
        <b/>
        <sz val="25"/>
        <color rgb="FFFFC000"/>
        <rFont val="Arial Black"/>
        <family val="2"/>
      </rPr>
      <t>E.  GROSS INCOME/ RECEIPTS, 2022 (Exclusive of GST)*</t>
    </r>
    <r>
      <rPr>
        <sz val="12"/>
        <color rgb="FFFFC000"/>
        <rFont val="Calibri"/>
        <family val="2"/>
        <scheme val="minor"/>
      </rPr>
      <t xml:space="preserve">
* Please exclude all income received by overseas branches (if any)</t>
    </r>
  </si>
  <si>
    <r>
      <rPr>
        <sz val="25"/>
        <color rgb="FFFFC000"/>
        <rFont val="Arial Black"/>
        <family val="2"/>
      </rPr>
      <t xml:space="preserve">C.	2022 STRUCTURE OF FIXED ASSETS IN SINGAPORE (Exclusive of GST) </t>
    </r>
    <r>
      <rPr>
        <sz val="25"/>
        <color theme="2"/>
        <rFont val="Arial Black"/>
        <family val="2"/>
      </rPr>
      <t xml:space="preserve">
</t>
    </r>
    <r>
      <rPr>
        <sz val="12"/>
        <color rgb="FFFFC000"/>
        <rFont val="Calibri"/>
        <family val="2"/>
      </rPr>
      <t>* Please exclude Right-Of-Use Assets and only report Fixed Asset figures in this section. Figures relating to Right-Of-Use Assets are to be reported in Section D.</t>
    </r>
  </si>
  <si>
    <r>
      <rPr>
        <sz val="25"/>
        <color rgb="FFFFC000"/>
        <rFont val="Arial Black"/>
        <family val="2"/>
      </rPr>
      <t>F. EXPENSES, 2022 (Exclusive of GST)*</t>
    </r>
    <r>
      <rPr>
        <sz val="12"/>
        <color rgb="FFFFC000"/>
        <rFont val="Calibri"/>
        <family val="2"/>
        <scheme val="minor"/>
      </rPr>
      <t xml:space="preserve">
* Please </t>
    </r>
    <r>
      <rPr>
        <b/>
        <u/>
        <sz val="12"/>
        <color rgb="FFFFC000"/>
        <rFont val="Calibri"/>
        <family val="2"/>
        <scheme val="minor"/>
      </rPr>
      <t>exclude</t>
    </r>
    <r>
      <rPr>
        <sz val="12"/>
        <color rgb="FFFFC000"/>
        <rFont val="Calibri"/>
        <family val="2"/>
        <scheme val="minor"/>
      </rPr>
      <t xml:space="preserve"> all expenses received by overseas branches (if any)</t>
    </r>
  </si>
  <si>
    <t>G(i) BOOK VALUE OF STOCKS, 2022 
      (Exclusive of GST)</t>
  </si>
  <si>
    <t>G(ii) WORK-IN-PROGRESS (WIP), 2022 
       (Exclusive of GST)</t>
  </si>
  <si>
    <t xml:space="preserve">G(iii) NET PROFIT / (LOSS) Before Taxation, 2022         </t>
  </si>
  <si>
    <t>01/07/2021 - 01/06/2022</t>
  </si>
  <si>
    <t>30/06/2022 - 31/05/2023</t>
  </si>
  <si>
    <t>STATEMENT OF CASH FLOWS</t>
  </si>
  <si>
    <t xml:space="preserve">    2022    </t>
  </si>
  <si>
    <t>2021</t>
  </si>
  <si>
    <t xml:space="preserve">  $'000   </t>
  </si>
  <si>
    <t>Operating activities</t>
  </si>
  <si>
    <t>(Loss)/ Profit before income tax</t>
  </si>
  <si>
    <t>Adjustments for</t>
  </si>
  <si>
    <t>Depreciation of plant and equipment</t>
  </si>
  <si>
    <t>Interest Income</t>
  </si>
  <si>
    <t>Interest Expense</t>
  </si>
  <si>
    <t>Gain on disposal of plant and equipment</t>
  </si>
  <si>
    <t>Gain on disposal of intangible asset</t>
  </si>
  <si>
    <t>Provision for onerous contract</t>
  </si>
  <si>
    <t>Operating cash flows before movements in working capital</t>
  </si>
  <si>
    <t>Changes in working capitals :</t>
  </si>
  <si>
    <t>Contract assets</t>
  </si>
  <si>
    <t>Contract liabilities</t>
  </si>
  <si>
    <t>Trade and other receivables</t>
  </si>
  <si>
    <t>Prepaid operating expenses</t>
  </si>
  <si>
    <t>Trade and other payables</t>
  </si>
  <si>
    <t>Other liabilities</t>
  </si>
  <si>
    <t>Total changes in working capital</t>
  </si>
  <si>
    <t>Cash flows from operations</t>
  </si>
  <si>
    <t>Interest received</t>
  </si>
  <si>
    <t>Interest expense</t>
  </si>
  <si>
    <t>Income tax paid</t>
  </si>
  <si>
    <t>Net cash flows used in operating activities</t>
  </si>
  <si>
    <t>Investing activities</t>
  </si>
  <si>
    <t>Purchase of property, plant and equipment</t>
  </si>
  <si>
    <t>Proceeds from disposal of plant and equipment</t>
  </si>
  <si>
    <t>Net cash flows (used in)/ generated from investing activities</t>
  </si>
  <si>
    <t>Financing Activities</t>
  </si>
  <si>
    <t>Proceeds of issuance of shares</t>
  </si>
  <si>
    <t>Section D (iii) 
Principal repayment for right-of-use lease liabilities</t>
  </si>
  <si>
    <t>Payment of principal portion pf lease liabilities</t>
  </si>
  <si>
    <t>Net increase in placement of deposits</t>
  </si>
  <si>
    <t>Proceeds from loans and borrowings</t>
  </si>
  <si>
    <t>Loans from related company</t>
  </si>
  <si>
    <t>Net cash flows generated from financing activities</t>
  </si>
  <si>
    <t>Net change in cash and cash equivalents</t>
  </si>
  <si>
    <t>Cash and cash equivalents at the beginning of the year</t>
  </si>
  <si>
    <t>Cash and cash equivalents at the end of the year</t>
  </si>
  <si>
    <t>Note</t>
  </si>
  <si>
    <t>NOTES TO THE FINANCIAL STATEMENTS</t>
  </si>
  <si>
    <t>FOR THE FINANCIAL PERIOD FROM 1 JANUARY 2022 TO 31 DECEMBER 2022</t>
  </si>
  <si>
    <t>FOR THE FINANCIAL YEAR ENDED 1 JANUARY 2022 TO 31 DECEMBER 2022</t>
  </si>
  <si>
    <t>13. Lease Liabilities</t>
  </si>
  <si>
    <t>A reconciliation of liabilities arising from financing activities excluding bank overdrafts is as follows</t>
  </si>
  <si>
    <t>Non-Cash Changes</t>
  </si>
  <si>
    <t>1 Jan 2022</t>
  </si>
  <si>
    <t>Cash Flows</t>
  </si>
  <si>
    <t>Accretion of Interests</t>
  </si>
  <si>
    <t>Other</t>
  </si>
  <si>
    <t>31 Dec 2022</t>
  </si>
  <si>
    <t>Liabilities</t>
  </si>
  <si>
    <t>Lease liabilities</t>
  </si>
  <si>
    <t>- current</t>
  </si>
  <si>
    <t>- non-current</t>
  </si>
  <si>
    <t>1 Jan 2021</t>
  </si>
  <si>
    <t>31 Dec 2021</t>
  </si>
  <si>
    <t>11. Right-of-use assets</t>
  </si>
  <si>
    <t>Motor Vehicles</t>
  </si>
  <si>
    <t>$</t>
  </si>
  <si>
    <t>Cost</t>
  </si>
  <si>
    <t>As at 1 Jan 2021</t>
  </si>
  <si>
    <t>Additions</t>
  </si>
  <si>
    <t>As at 31 Dec 2021 and 1 Jan 2022</t>
  </si>
  <si>
    <t>As at 31 Dec 2022</t>
  </si>
  <si>
    <t>Accumulated depreciation</t>
  </si>
  <si>
    <t>Carrying Amount</t>
  </si>
  <si>
    <t>As at 31 Dec 2021</t>
  </si>
  <si>
    <t>Depreciation for the reporting period</t>
  </si>
  <si>
    <r>
      <t xml:space="preserve">TOTAL     </t>
    </r>
    <r>
      <rPr>
        <b/>
        <sz val="15"/>
        <color theme="8" tint="0.79998168889431442"/>
        <rFont val="Calibri"/>
        <family val="2"/>
        <scheme val="minor"/>
      </rPr>
      <t>.</t>
    </r>
  </si>
  <si>
    <t>LIONG CONSTRN</t>
  </si>
  <si>
    <t>Guide to fill in Section D(iii) - Principal repayment for right-of-use lease liabilities</t>
  </si>
  <si>
    <t xml:space="preserve">Guide to fill in Section D(i) - Structure of Right-of-Use assets </t>
  </si>
  <si>
    <t>BCA PTE LTD</t>
  </si>
  <si>
    <t>11. Plant and Equipment</t>
  </si>
  <si>
    <t>Computers</t>
  </si>
  <si>
    <t>Furniture and Fittings</t>
  </si>
  <si>
    <t>Leasehold Properties</t>
  </si>
  <si>
    <t>Machinery</t>
  </si>
  <si>
    <t>Renovation</t>
  </si>
  <si>
    <t>Total</t>
  </si>
  <si>
    <t>As at 1 Jan 2022</t>
  </si>
  <si>
    <t>Depreciation</t>
  </si>
  <si>
    <t>As at 1 Jan 2020</t>
  </si>
  <si>
    <t>Reclassification to ROU assets</t>
  </si>
  <si>
    <t xml:space="preserve">Guide to fill in Section C - Structure of Fixed Assets </t>
  </si>
  <si>
    <t xml:space="preserve">D(i).	2022 STRUCTURE OF RIGHT-OF-USE ASSETS LEASED FROM OTHERS IN SINGAPORE (Exclusive of GST) </t>
  </si>
  <si>
    <r>
      <rPr>
        <b/>
        <sz val="15"/>
        <rFont val="Calibri"/>
        <family val="2"/>
        <scheme val="minor"/>
      </rPr>
      <t>Purpose of Survey</t>
    </r>
    <r>
      <rPr>
        <sz val="15"/>
        <rFont val="Calibri"/>
        <family val="2"/>
        <scheme val="minor"/>
      </rPr>
      <t xml:space="preserve">
We require your firm’s detailed financial information to compile business and economic statistics of the construction sector.  Your response contributes to policy-making and business planning by the government and business community.
</t>
    </r>
    <r>
      <rPr>
        <b/>
        <sz val="15"/>
        <rFont val="Calibri"/>
        <family val="2"/>
        <scheme val="minor"/>
      </rPr>
      <t>Confidentiality</t>
    </r>
    <r>
      <rPr>
        <sz val="15"/>
        <rFont val="Calibri"/>
        <family val="2"/>
        <scheme val="minor"/>
      </rPr>
      <t xml:space="preserve">
Your firm is required to complete the survey under the Statistics Act 1973 ("Statistics Act"). Submission of your survey return is compulsory. Your data will be kept confidential under the Statistics Act.
 If you have any enquiries, you may email bca_ar2022@bca.gov.sg or contact 1800-3425222 (1800-DIAL BCA) and quote “</t>
    </r>
    <r>
      <rPr>
        <b/>
        <sz val="15"/>
        <rFont val="Calibri"/>
        <family val="2"/>
        <scheme val="minor"/>
      </rPr>
      <t>Annual Return Survey 2022</t>
    </r>
    <r>
      <rPr>
        <sz val="15"/>
        <rFont val="Calibri"/>
        <family val="2"/>
        <scheme val="minor"/>
      </rPr>
      <t>”. Thank you.</t>
    </r>
  </si>
  <si>
    <t>Please select from dropdown list based on the type of lease from other firms prior to implementation of FRS116/IFRS16 (i.e., financial reporting standard before 2019, where firms were required to differentiate between operating leases and financial leases contracts).</t>
  </si>
  <si>
    <t>Transport Equipment
(iii)</t>
  </si>
  <si>
    <t xml:space="preserve">                       (e) Construction Productivity and Capability Fund (CPCF)</t>
  </si>
  <si>
    <t xml:space="preserve">                       (f) Others Please Specify : </t>
  </si>
  <si>
    <t>E_6F</t>
  </si>
  <si>
    <t>E_6F_SPECIFY</t>
  </si>
  <si>
    <t xml:space="preserve">                       (d) Foreign Workers Levy rebates</t>
  </si>
  <si>
    <t xml:space="preserve">Foreign Workers Levy
</t>
  </si>
  <si>
    <t>SEX_DIR</t>
  </si>
  <si>
    <t>SEX_CP</t>
  </si>
  <si>
    <t>Accumulated depreciation as at end of the reporting period</t>
  </si>
  <si>
    <r>
      <t xml:space="preserve">D(iii). Principal repayment made for ROU lease liabilities
</t>
    </r>
    <r>
      <rPr>
        <sz val="12"/>
        <color rgb="FFFFC000"/>
        <rFont val="Calibri"/>
        <family val="2"/>
        <scheme val="minor"/>
      </rPr>
      <t>* This figure is used for us to estimate total rental expense on operating leases which are now recorded as ROU assets. This figure can be found in your firm's cash flow 
   statement or ROU notes. Please provide your best estimates if actual figure are not available.</t>
    </r>
  </si>
  <si>
    <r>
      <t>i) assessing and delivering services (such as business grants, subsidies, other relevant programmes or schemes) to your firm (</t>
    </r>
    <r>
      <rPr>
        <b/>
        <sz val="15"/>
        <color theme="1"/>
        <rFont val="Calibri"/>
        <family val="2"/>
        <scheme val="minor"/>
      </rPr>
      <t>"service delivery"</t>
    </r>
    <r>
      <rPr>
        <sz val="15"/>
        <color theme="1"/>
        <rFont val="Calibri"/>
        <family val="2"/>
        <scheme val="minor"/>
      </rPr>
      <t xml:space="preserve">); and </t>
    </r>
  </si>
  <si>
    <r>
      <t>ii) analysing and improving the efficiency or effectiveness of policies and programme management (</t>
    </r>
    <r>
      <rPr>
        <b/>
        <sz val="15"/>
        <color theme="1"/>
        <rFont val="Calibri"/>
        <family val="2"/>
        <scheme val="minor"/>
      </rPr>
      <t>"policy planning"</t>
    </r>
    <r>
      <rPr>
        <sz val="15"/>
        <color theme="1"/>
        <rFont val="Calibri"/>
        <family val="2"/>
        <scheme val="minor"/>
      </rPr>
      <t>)</t>
    </r>
  </si>
  <si>
    <t>DETAILED INCOME STATEMENT</t>
  </si>
  <si>
    <t>Course Fees</t>
  </si>
  <si>
    <t>Foreign Worker Levy</t>
  </si>
  <si>
    <t>CPF Contribution</t>
  </si>
  <si>
    <t>Bonus for Workers</t>
  </si>
  <si>
    <t>Disposal Fees</t>
  </si>
  <si>
    <t>Fine and Penalty</t>
  </si>
  <si>
    <t>Entertainment Expenses</t>
  </si>
  <si>
    <t>General Expenses</t>
  </si>
  <si>
    <t>Hire of Plant and Equipment</t>
  </si>
  <si>
    <t>Inspection Fee</t>
  </si>
  <si>
    <t>Insurance</t>
  </si>
  <si>
    <t>License Fees</t>
  </si>
  <si>
    <t>Medical Fees</t>
  </si>
  <si>
    <t>Printing and Stationery</t>
  </si>
  <si>
    <t>Professional Fees</t>
  </si>
  <si>
    <t>Repair and Maintenance</t>
  </si>
  <si>
    <t>Subcontractors</t>
  </si>
  <si>
    <t>Subscription Fee</t>
  </si>
  <si>
    <t>Survey Fees</t>
  </si>
  <si>
    <t>Telecommunication Fees</t>
  </si>
  <si>
    <t>Transportation</t>
  </si>
  <si>
    <t>Travelling Expenses</t>
  </si>
  <si>
    <t>Upkeep of Machinery</t>
  </si>
  <si>
    <t>Upkeep of Motor Vehicles</t>
  </si>
  <si>
    <t>Workers' Accomodation</t>
  </si>
  <si>
    <t>Workers' Refreshment</t>
  </si>
  <si>
    <t>Workers' Wages</t>
  </si>
  <si>
    <t>REVENUE</t>
  </si>
  <si>
    <t>Construction Income</t>
  </si>
  <si>
    <t>Contract Labour Income</t>
  </si>
  <si>
    <t>Rental of machinery</t>
  </si>
  <si>
    <t>Sales of materials</t>
  </si>
  <si>
    <t>Testing and Inspection Fees</t>
  </si>
  <si>
    <t>Warehouse Rental</t>
  </si>
  <si>
    <t>Provision for foreseeable losses in projects</t>
  </si>
  <si>
    <r>
      <rPr>
        <b/>
        <u/>
        <sz val="15"/>
        <color theme="0"/>
        <rFont val="Calibri"/>
        <family val="2"/>
        <scheme val="minor"/>
      </rPr>
      <t>.</t>
    </r>
    <r>
      <rPr>
        <b/>
        <u/>
        <sz val="15"/>
        <color theme="1"/>
        <rFont val="Calibri"/>
        <family val="2"/>
        <scheme val="minor"/>
      </rPr>
      <t xml:space="preserve">  2021   </t>
    </r>
    <r>
      <rPr>
        <b/>
        <u/>
        <sz val="15"/>
        <color theme="0"/>
        <rFont val="Calibri"/>
        <family val="2"/>
        <scheme val="minor"/>
      </rPr>
      <t>.</t>
    </r>
  </si>
  <si>
    <t>GROSS PROFIT/LOSS</t>
  </si>
  <si>
    <t>OTHER INCOME</t>
  </si>
  <si>
    <t>Gain on Disposal of Property, Plant &amp; Equipment</t>
  </si>
  <si>
    <t>Government Grants</t>
  </si>
  <si>
    <t>Sundry Income</t>
  </si>
  <si>
    <t>OPERATING EXPENSES</t>
  </si>
  <si>
    <t>Auditors' Remuneration</t>
  </si>
  <si>
    <t>Advertisement</t>
  </si>
  <si>
    <t>Bank Charges</t>
  </si>
  <si>
    <t>Bad Debts Written Off</t>
  </si>
  <si>
    <t>Directors' CPF Contribution</t>
  </si>
  <si>
    <t>Directors' Salaries and Bonus</t>
  </si>
  <si>
    <t>Medical Insurance</t>
  </si>
  <si>
    <t>Office Meal and Refreshment</t>
  </si>
  <si>
    <t>Office Rental</t>
  </si>
  <si>
    <t>Office Supplies</t>
  </si>
  <si>
    <t>Postage and Courier</t>
  </si>
  <si>
    <t>Repairs and Maintenance</t>
  </si>
  <si>
    <t>Secretarial Fee</t>
  </si>
  <si>
    <t>Staff Salaries and Bonus</t>
  </si>
  <si>
    <t>Recruitment Expenses</t>
  </si>
  <si>
    <t>Staff Training and Course Fees</t>
  </si>
  <si>
    <t>Staff Welfare</t>
  </si>
  <si>
    <t>Subscription Fees</t>
  </si>
  <si>
    <t>Sundry Expenses</t>
  </si>
  <si>
    <t>Tax Agent Fees</t>
  </si>
  <si>
    <t xml:space="preserve">Upkeep of Motor Vehicles </t>
  </si>
  <si>
    <t>Upkeep of Office Equipments</t>
  </si>
  <si>
    <t>(Please provide a breakdown of the lump sum into the following categories)</t>
  </si>
  <si>
    <t>F(i)  Cost of Contracts / Sales</t>
  </si>
  <si>
    <t>F(ii)  Employee Expenses</t>
  </si>
  <si>
    <t>Wages &amp; Salaries (include Bonuses &amp; Allowances)</t>
  </si>
  <si>
    <t xml:space="preserve">Employer’s contribution to CPF/Pension </t>
  </si>
  <si>
    <r>
      <t xml:space="preserve">If there is </t>
    </r>
    <r>
      <rPr>
        <b/>
        <i/>
        <sz val="12"/>
        <color rgb="FFFFFF99"/>
        <rFont val="Calibri"/>
        <family val="2"/>
        <scheme val="minor"/>
      </rPr>
      <t xml:space="preserve">Direct Labour Costs declared in </t>
    </r>
    <r>
      <rPr>
        <b/>
        <i/>
        <u/>
        <sz val="12"/>
        <color rgb="FFFFFF99"/>
        <rFont val="Calibri"/>
        <family val="2"/>
        <scheme val="minor"/>
      </rPr>
      <t>item 3 of F(i)</t>
    </r>
    <r>
      <rPr>
        <sz val="12"/>
        <color rgb="FFFFFF99"/>
        <rFont val="Calibri"/>
        <family val="2"/>
        <scheme val="minor"/>
      </rPr>
      <t xml:space="preserve">, please </t>
    </r>
    <r>
      <rPr>
        <b/>
        <i/>
        <u/>
        <sz val="12"/>
        <color rgb="FFFFFF99"/>
        <rFont val="Calibri"/>
        <family val="2"/>
        <scheme val="minor"/>
      </rPr>
      <t>include</t>
    </r>
    <r>
      <rPr>
        <sz val="12"/>
        <color rgb="FFFFFF99"/>
        <rFont val="Calibri"/>
        <family val="2"/>
        <scheme val="minor"/>
      </rPr>
      <t xml:space="preserve"> the breakdown of that amount into the respective fields under this section.</t>
    </r>
  </si>
  <si>
    <t>Foreign Workers Levy</t>
  </si>
  <si>
    <t>F(ii)1a</t>
  </si>
  <si>
    <t>F(i)3</t>
  </si>
  <si>
    <t>F(i)4</t>
  </si>
  <si>
    <t>+</t>
  </si>
  <si>
    <t xml:space="preserve">                                         (b) Others</t>
  </si>
  <si>
    <t>F(iii)  Other Expenses</t>
  </si>
  <si>
    <r>
      <rPr>
        <b/>
        <u/>
        <sz val="13"/>
        <color theme="1"/>
        <rFont val="Calibri"/>
        <family val="2"/>
        <scheme val="minor"/>
      </rPr>
      <t>Purchases of materials</t>
    </r>
    <r>
      <rPr>
        <sz val="13"/>
        <color theme="1"/>
        <rFont val="Calibri"/>
        <family val="2"/>
        <scheme val="minor"/>
      </rPr>
      <t xml:space="preserve"> for rendering construction and construction-related works</t>
    </r>
  </si>
  <si>
    <r>
      <rPr>
        <b/>
        <u/>
        <sz val="13"/>
        <color theme="1"/>
        <rFont val="Calibri"/>
        <family val="2"/>
        <scheme val="minor"/>
      </rPr>
      <t>Sub-contract fees</t>
    </r>
    <r>
      <rPr>
        <sz val="13"/>
        <color theme="1"/>
        <rFont val="Calibri"/>
        <family val="2"/>
        <scheme val="minor"/>
      </rPr>
      <t xml:space="preserve"> paid to:  (a) Companies and businesses                                          </t>
    </r>
  </si>
  <si>
    <t xml:space="preserve">Insurance premiums for:  (a) Persons engaged in Singapore              </t>
  </si>
  <si>
    <t xml:space="preserve">                                (b) Right-of-use (ROU) lease liabilities</t>
  </si>
  <si>
    <t xml:space="preserve">                                (c) Others</t>
  </si>
  <si>
    <t xml:space="preserve">                                              (b) road tax	</t>
  </si>
  <si>
    <t xml:space="preserve">                                              (c) petrol, diesel &amp; lubricating oil	</t>
  </si>
  <si>
    <t>Rental paid for:  (a) Stores, offices &amp; other premises</t>
  </si>
  <si>
    <t>Total other operating expenditures</t>
  </si>
  <si>
    <t>Note: Other operating expenditure includes annual dinner &amp; dance, compensation for defective works, general expenses, ISO certification,</t>
  </si>
  <si>
    <t>laundry, praying fees, site expenses, uniform etc.</t>
  </si>
  <si>
    <t>Total other non-operating expenditures</t>
  </si>
  <si>
    <t>Note: Other non-operating expenditures include assets/stocks written off, bad debts, loss on sales of fixed assets/stocks/foreign exchange</t>
  </si>
  <si>
    <t>transactions/derivatives trading, stamp duties , repatriations, etc.</t>
  </si>
  <si>
    <t xml:space="preserve">                              (b) Vehicles </t>
  </si>
  <si>
    <t xml:space="preserve">                              (c) Machinery &amp; equipment</t>
  </si>
  <si>
    <t xml:space="preserve">                              (d) Land</t>
  </si>
  <si>
    <t xml:space="preserve">Information Technology Services: </t>
  </si>
  <si>
    <t>(a)  Expenditure on software that is meant for own use for more than a year.</t>
  </si>
  <si>
    <t>FINANCE COSTS</t>
  </si>
  <si>
    <t>Bank Overdraft Interest</t>
  </si>
  <si>
    <t>Hire Purchase Interest</t>
  </si>
  <si>
    <t>Interest Expenses - Right of Use Assets</t>
  </si>
  <si>
    <t>Term Loan Interest</t>
  </si>
  <si>
    <t>PROFIT/(LOSS) BEFORE TAX</t>
  </si>
  <si>
    <r>
      <t xml:space="preserve">If there is </t>
    </r>
    <r>
      <rPr>
        <b/>
        <i/>
        <sz val="12"/>
        <color theme="5" tint="0.59999389629810485"/>
        <rFont val="Calibri"/>
        <family val="2"/>
        <scheme val="minor"/>
      </rPr>
      <t xml:space="preserve">Other Overheads relating to Contracts expenditure declared in </t>
    </r>
    <r>
      <rPr>
        <b/>
        <i/>
        <u/>
        <sz val="12"/>
        <color theme="5" tint="0.59999389629810485"/>
        <rFont val="Calibri"/>
        <family val="2"/>
        <scheme val="minor"/>
      </rPr>
      <t>item 4 of F(i)</t>
    </r>
    <r>
      <rPr>
        <sz val="12"/>
        <color theme="5" tint="0.59999389629810485"/>
        <rFont val="Calibri"/>
        <family val="2"/>
        <scheme val="minor"/>
      </rPr>
      <t xml:space="preserve">, please </t>
    </r>
    <r>
      <rPr>
        <b/>
        <i/>
        <u/>
        <sz val="12"/>
        <color theme="5" tint="0.59999389629810485"/>
        <rFont val="Calibri"/>
        <family val="2"/>
        <scheme val="minor"/>
      </rPr>
      <t>include</t>
    </r>
    <r>
      <rPr>
        <sz val="12"/>
        <color theme="5" tint="0.59999389629810485"/>
        <rFont val="Calibri"/>
        <family val="2"/>
        <scheme val="minor"/>
      </rPr>
      <t xml:space="preserve"> the breakdown of that amount into the respective</t>
    </r>
  </si>
  <si>
    <t xml:space="preserve">fields under this section.  </t>
  </si>
  <si>
    <t>SDL</t>
  </si>
  <si>
    <t>Direct Labour Costs</t>
  </si>
  <si>
    <t xml:space="preserve"> reported in Section F(i)3</t>
  </si>
  <si>
    <t>Employee-related expenses</t>
  </si>
  <si>
    <t xml:space="preserve"> under Operating Expenses</t>
  </si>
  <si>
    <t xml:space="preserve"> reported in Section F(i)4</t>
  </si>
  <si>
    <t>F(iii)6</t>
  </si>
  <si>
    <t>F(iii)21</t>
  </si>
  <si>
    <t>F(iii)8</t>
  </si>
  <si>
    <t>F(iii)9</t>
  </si>
  <si>
    <t>F(iii)28</t>
  </si>
  <si>
    <t>F(iii)17c</t>
  </si>
  <si>
    <t>F(iii)5a</t>
  </si>
  <si>
    <t xml:space="preserve">this figure should tally with sum of </t>
  </si>
  <si>
    <t>F(iii)12a/b</t>
  </si>
  <si>
    <t>F(iii)10b</t>
  </si>
  <si>
    <t>F(iii)16</t>
  </si>
  <si>
    <t>F(iii)29</t>
  </si>
  <si>
    <t>F(iii)15</t>
  </si>
  <si>
    <t>F(iii)23</t>
  </si>
  <si>
    <t>F(iii)20</t>
  </si>
  <si>
    <t>F(iii)24</t>
  </si>
  <si>
    <t>F(iii)17a</t>
  </si>
  <si>
    <t>Other Overheads</t>
  </si>
  <si>
    <t>F(ii)2a</t>
  </si>
  <si>
    <t>F(ii)7</t>
  </si>
  <si>
    <t>F(ii)4</t>
  </si>
  <si>
    <t>F(ii)5a</t>
  </si>
  <si>
    <t>&amp;</t>
  </si>
  <si>
    <t>F(i)2a/b only</t>
  </si>
  <si>
    <t>F(i)1 only</t>
  </si>
  <si>
    <t>F(iii)1</t>
  </si>
  <si>
    <t>F(iii)2</t>
  </si>
  <si>
    <t>Operating / Finance Expenses</t>
  </si>
  <si>
    <t>F(iii)12a</t>
  </si>
  <si>
    <t>F(iii)5a/b</t>
  </si>
  <si>
    <t>These 4 components add up to the overall upkeep of Motor Vehicles expense i.e. $399,607+$11,985</t>
  </si>
  <si>
    <t>F(iii)14a-d</t>
  </si>
  <si>
    <t>F(iii)13a</t>
  </si>
  <si>
    <t>F(iii)13c</t>
  </si>
  <si>
    <t>F(iii)13b</t>
  </si>
  <si>
    <t>F(ii)6</t>
  </si>
  <si>
    <t>E.  GROSS INCOME/ RECEIPTS, 2022 (Exclusive of GST)*</t>
  </si>
  <si>
    <t>* Please exclude all income received by overseas branches (if any)</t>
  </si>
  <si>
    <r>
      <t xml:space="preserve">Total other non-operating receipts 
</t>
    </r>
    <r>
      <rPr>
        <sz val="13"/>
        <color theme="1"/>
        <rFont val="Calibri"/>
        <family val="2"/>
        <scheme val="minor"/>
      </rPr>
      <t>Note: Other non-operating receipts include provision written back, recovery of bad debts, gains from sales of fixed assets/stocks/ shares/other securities/foreign exchange transactions/ derivatives trading, etc.</t>
    </r>
  </si>
  <si>
    <t>Other operating receipts</t>
  </si>
  <si>
    <t>include supply of labour, maintenance of commercial or residential buildings, engineering services, consultancy services, etc.</t>
  </si>
  <si>
    <r>
      <t xml:space="preserve">                       (c) Government on non-wage related subsidies </t>
    </r>
    <r>
      <rPr>
        <sz val="11"/>
        <color theme="1"/>
        <rFont val="Calibri"/>
        <family val="2"/>
        <scheme val="minor"/>
      </rPr>
      <t>(Rental relief, Rental support scheme, etc)</t>
    </r>
  </si>
  <si>
    <r>
      <t>Income from construction or construction-related activities</t>
    </r>
    <r>
      <rPr>
        <sz val="11"/>
        <color theme="1"/>
        <rFont val="Calibri"/>
        <family val="2"/>
        <scheme val="minor"/>
      </rPr>
      <t xml:space="preserve"> (include sale of pre-cast concrete components and PPVC modules)</t>
    </r>
  </si>
  <si>
    <r>
      <t xml:space="preserve">Income from supply of labour </t>
    </r>
    <r>
      <rPr>
        <sz val="11"/>
        <color theme="1"/>
        <rFont val="Calibri"/>
        <family val="2"/>
        <scheme val="minor"/>
      </rPr>
      <t>(Refers to income received from supplying workers under your payroll to other contractors)</t>
    </r>
  </si>
  <si>
    <t xml:space="preserve">                       (f) Others Please Specify :  </t>
  </si>
  <si>
    <t>Other Expenses under</t>
  </si>
  <si>
    <t>E.1</t>
  </si>
  <si>
    <t>E.14</t>
  </si>
  <si>
    <t>E.13</t>
  </si>
  <si>
    <t>E.8</t>
  </si>
  <si>
    <t>E.11d</t>
  </si>
  <si>
    <t>E.7</t>
  </si>
  <si>
    <t xml:space="preserve">                                                (b) Individuals (e.g. free-lance workers)                            </t>
  </si>
  <si>
    <r>
      <t xml:space="preserve">(a) All Paid Employees working in Singapore </t>
    </r>
    <r>
      <rPr>
        <sz val="11"/>
        <color theme="1"/>
        <rFont val="Calibri"/>
        <family val="2"/>
        <scheme val="minor"/>
      </rPr>
      <t>(include Director(s) but exclude working proprietor/partner(s))</t>
    </r>
    <r>
      <rPr>
        <sz val="13"/>
        <color theme="1"/>
        <rFont val="Calibri"/>
        <family val="2"/>
        <scheme val="minor"/>
      </rPr>
      <t xml:space="preserve">
</t>
    </r>
  </si>
  <si>
    <r>
      <t xml:space="preserve">(a) All Paid Employees working in Singapore </t>
    </r>
    <r>
      <rPr>
        <sz val="11"/>
        <color theme="1"/>
        <rFont val="Calibri"/>
        <family val="2"/>
        <scheme val="minor"/>
      </rPr>
      <t>(include Director(s) but exclude working proprietor/partner(s))</t>
    </r>
  </si>
  <si>
    <r>
      <rPr>
        <b/>
        <u/>
        <sz val="13"/>
        <color theme="1"/>
        <rFont val="Calibri"/>
        <family val="2"/>
        <scheme val="minor"/>
      </rPr>
      <t>Direct Labour Costs</t>
    </r>
    <r>
      <rPr>
        <sz val="11"/>
        <color theme="1"/>
        <rFont val="Calibri"/>
        <family val="2"/>
        <scheme val="minor"/>
      </rPr>
      <t xml:space="preserve"> (Include this only if employees are on your company’s payroll. Otherwise it should be classified in item 2(a) or 2(b).) </t>
    </r>
  </si>
  <si>
    <t>foreign exchange transactions/ derivatives trading, etc.</t>
  </si>
  <si>
    <t>Note: Other non-operating receipts include provision written back, recovery of bad debts, gains from sales of fixed assets/stocks/ shares/other securities/</t>
  </si>
  <si>
    <t xml:space="preserve">                                           (b) Others</t>
  </si>
  <si>
    <t xml:space="preserve">                                       (b) Offices, shops &amp; other premises</t>
  </si>
  <si>
    <t xml:space="preserve">                                       (c) Vehicles </t>
  </si>
  <si>
    <t xml:space="preserve">                                       (d) Machinery &amp; equipment</t>
  </si>
  <si>
    <t xml:space="preserve">                                       (e) Land</t>
  </si>
  <si>
    <r>
      <t xml:space="preserve">(c) Employees working overseas </t>
    </r>
    <r>
      <rPr>
        <sz val="11"/>
        <color theme="1"/>
        <rFont val="Calibri"/>
        <family val="2"/>
        <scheme val="minor"/>
      </rPr>
      <t>(for more than one year &amp; on Singapore’s company payroll)</t>
    </r>
  </si>
  <si>
    <r>
      <t xml:space="preserve">                                     (b) Employees working overseas </t>
    </r>
    <r>
      <rPr>
        <sz val="11"/>
        <color theme="1"/>
        <rFont val="Calibri"/>
        <family val="2"/>
        <scheme val="minor"/>
      </rPr>
      <t>(for more than one year &amp; on Singapore’s company payroll)</t>
    </r>
  </si>
  <si>
    <t>Annual Return of the Construction Industry Survey Form</t>
  </si>
  <si>
    <t>E.6a-6f</t>
  </si>
  <si>
    <t>F(iii)14a-14d</t>
  </si>
  <si>
    <t>this figure is the sum of REVENUE and OTHER INCOME</t>
  </si>
  <si>
    <r>
      <rPr>
        <b/>
        <sz val="13"/>
        <rFont val="Calibri"/>
        <family val="2"/>
        <scheme val="minor"/>
      </rPr>
      <t xml:space="preserve">Materials 
</t>
    </r>
    <r>
      <rPr>
        <sz val="11"/>
        <rFont val="Calibri"/>
        <family val="2"/>
        <scheme val="minor"/>
      </rPr>
      <t>Please exclude materials held by overseas branches (if any)</t>
    </r>
  </si>
  <si>
    <t>Guide to fill in Section E (Income), Section F (Expenses) and Section G (Materials/ WIP)</t>
  </si>
  <si>
    <t>Loss on Disposal of financial assets</t>
  </si>
  <si>
    <t>Purchases - Materials</t>
  </si>
  <si>
    <t>Utilities Charges</t>
  </si>
  <si>
    <t>-</t>
  </si>
  <si>
    <t>Dividend Income</t>
  </si>
  <si>
    <t>E.5</t>
  </si>
  <si>
    <t>Depreciation - ROU Assets</t>
  </si>
  <si>
    <t>Gain in Foreign Exchange</t>
  </si>
  <si>
    <t>These 6 components add up to the overall Government Grants received i.e. $324,800</t>
  </si>
  <si>
    <r>
      <t xml:space="preserve">Staff recruitment and training expenses </t>
    </r>
    <r>
      <rPr>
        <sz val="11"/>
        <color theme="1"/>
        <rFont val="Calibri"/>
        <family val="2"/>
        <scheme val="minor"/>
      </rPr>
      <t>(inclusive of Course fees)</t>
    </r>
  </si>
  <si>
    <r>
      <t xml:space="preserve">Accounting, auditing , secretarial services, tax fees </t>
    </r>
    <r>
      <rPr>
        <sz val="11"/>
        <color theme="1"/>
        <rFont val="Calibri"/>
        <family val="2"/>
        <scheme val="minor"/>
      </rPr>
      <t>(tax consulting)</t>
    </r>
  </si>
  <si>
    <r>
      <t>Bank and financial charges</t>
    </r>
    <r>
      <rPr>
        <sz val="11"/>
        <color theme="1"/>
        <rFont val="Calibri"/>
        <family val="2"/>
        <scheme val="minor"/>
      </rPr>
      <t xml:space="preserve"> (exclude interest)   </t>
    </r>
  </si>
  <si>
    <r>
      <t>Depreciation of fixed assets</t>
    </r>
    <r>
      <rPr>
        <sz val="11"/>
        <rFont val="Calibri"/>
        <family val="2"/>
        <scheme val="minor"/>
      </rPr>
      <t xml:space="preserve"> </t>
    </r>
    <r>
      <rPr>
        <i/>
        <sz val="11"/>
        <rFont val="Calibri"/>
        <family val="2"/>
        <scheme val="minor"/>
      </rPr>
      <t>[sum of Section C5(i) to C5(viii)]</t>
    </r>
  </si>
  <si>
    <r>
      <t>Depreciation of right-of-use assets</t>
    </r>
    <r>
      <rPr>
        <i/>
        <sz val="13"/>
        <rFont val="Calibri"/>
        <family val="2"/>
        <scheme val="minor"/>
      </rPr>
      <t xml:space="preserve"> </t>
    </r>
    <r>
      <rPr>
        <i/>
        <sz val="11"/>
        <rFont val="Calibri"/>
        <family val="2"/>
        <scheme val="minor"/>
      </rPr>
      <t>[sum of Section D(i)4(i) to D(i)4(iv)]</t>
    </r>
  </si>
  <si>
    <r>
      <t xml:space="preserve">Fines </t>
    </r>
    <r>
      <rPr>
        <sz val="11"/>
        <color theme="1"/>
        <rFont val="Calibri"/>
        <family val="2"/>
        <scheme val="minor"/>
      </rPr>
      <t>(exclude compensation for defective works)</t>
    </r>
  </si>
  <si>
    <t xml:space="preserve">                                                                   (b) Others               </t>
  </si>
  <si>
    <r>
      <t xml:space="preserve">Indirect taxes:     (a) Property tax </t>
    </r>
    <r>
      <rPr>
        <sz val="11"/>
        <color theme="1"/>
        <rFont val="Calibri"/>
        <family val="2"/>
        <scheme val="minor"/>
      </rPr>
      <t>(net of rebates)</t>
    </r>
  </si>
  <si>
    <r>
      <t xml:space="preserve">                             (b) Others</t>
    </r>
    <r>
      <rPr>
        <sz val="11"/>
        <color theme="1"/>
        <rFont val="Calibri"/>
        <family val="2"/>
        <scheme val="minor"/>
      </rPr>
      <t xml:space="preserve"> (include license fees, but exclude stamp duties, foreign workers levy, corporate tax and personal income tax.)</t>
    </r>
  </si>
  <si>
    <r>
      <t xml:space="preserve">                                             (b) Others </t>
    </r>
    <r>
      <rPr>
        <sz val="11"/>
        <color theme="1"/>
        <rFont val="Calibri"/>
        <family val="2"/>
        <scheme val="minor"/>
      </rPr>
      <t>(e.g. property, fire but excluding vehicles)</t>
    </r>
  </si>
  <si>
    <r>
      <t xml:space="preserve">                                              (d) servicing &amp; others </t>
    </r>
    <r>
      <rPr>
        <sz val="11"/>
        <color theme="1"/>
        <rFont val="Calibri"/>
        <family val="2"/>
        <scheme val="minor"/>
      </rPr>
      <t xml:space="preserve">(include spare parts)	</t>
    </r>
  </si>
  <si>
    <r>
      <t xml:space="preserve">Repairing and servicing of </t>
    </r>
    <r>
      <rPr>
        <u/>
        <sz val="13"/>
        <color theme="1"/>
        <rFont val="Calibri"/>
        <family val="2"/>
        <scheme val="minor"/>
      </rPr>
      <t>machinery and equipment</t>
    </r>
    <r>
      <rPr>
        <sz val="13"/>
        <color theme="1"/>
        <rFont val="Calibri"/>
        <family val="2"/>
        <scheme val="minor"/>
      </rPr>
      <t xml:space="preserve"> </t>
    </r>
    <r>
      <rPr>
        <sz val="11"/>
        <color theme="1"/>
        <rFont val="Calibri"/>
        <family val="2"/>
        <scheme val="minor"/>
      </rPr>
      <t>(include routine maintenance and applications support of computer software)</t>
    </r>
  </si>
  <si>
    <r>
      <t xml:space="preserve">Repairing and maintenance of </t>
    </r>
    <r>
      <rPr>
        <u/>
        <sz val="13"/>
        <color theme="1"/>
        <rFont val="Calibri"/>
        <family val="2"/>
        <scheme val="minor"/>
      </rPr>
      <t>premises</t>
    </r>
    <r>
      <rPr>
        <sz val="13"/>
        <color theme="1"/>
        <rFont val="Calibri"/>
        <family val="2"/>
        <scheme val="minor"/>
      </rPr>
      <t xml:space="preserve"> </t>
    </r>
    <r>
      <rPr>
        <sz val="11"/>
        <color theme="1"/>
        <rFont val="Calibri"/>
        <family val="2"/>
        <scheme val="minor"/>
      </rPr>
      <t>(include removal of debris, pest control &amp; cleaning)</t>
    </r>
  </si>
  <si>
    <r>
      <t>Transport and travelling expenditures</t>
    </r>
    <r>
      <rPr>
        <sz val="11"/>
        <color theme="1"/>
        <rFont val="Calibri"/>
        <family val="2"/>
        <scheme val="minor"/>
      </rPr>
      <t xml:space="preserve"> (include parking fees)</t>
    </r>
  </si>
  <si>
    <r>
      <t xml:space="preserve">                       (b) Government on wage-related subsidies </t>
    </r>
    <r>
      <rPr>
        <sz val="11"/>
        <color theme="1"/>
        <rFont val="Calibri"/>
        <family val="2"/>
        <scheme val="minor"/>
      </rPr>
      <t>(Jobs Support Scheme, Jobs Growth Incentive, Special Employment Credit, Wage Credit,</t>
    </r>
    <r>
      <rPr>
        <sz val="13"/>
        <color theme="1"/>
        <rFont val="Calibri"/>
        <family val="2"/>
        <scheme val="minor"/>
      </rPr>
      <t xml:space="preserve"> </t>
    </r>
  </si>
  <si>
    <t xml:space="preserve">                                       Government Paid Maternity and Childcare Leave, etc)</t>
  </si>
  <si>
    <t>Fines</t>
  </si>
  <si>
    <t>Property Tax</t>
  </si>
  <si>
    <t>F(iii)10a</t>
  </si>
  <si>
    <t>Opening Inventories</t>
  </si>
  <si>
    <r>
      <rPr>
        <b/>
        <i/>
        <sz val="13"/>
        <color theme="1"/>
        <rFont val="Calibri"/>
        <family val="2"/>
        <scheme val="minor"/>
      </rPr>
      <t xml:space="preserve">less: </t>
    </r>
    <r>
      <rPr>
        <b/>
        <sz val="13"/>
        <color theme="1"/>
        <rFont val="Calibri"/>
        <family val="2"/>
        <scheme val="minor"/>
      </rPr>
      <t>COST OF SALES (COS)</t>
    </r>
  </si>
  <si>
    <t>G(i) Opening</t>
  </si>
  <si>
    <t>G(i) Closing</t>
  </si>
  <si>
    <r>
      <rPr>
        <sz val="13"/>
        <rFont val="Calibri"/>
        <family val="2"/>
        <scheme val="minor"/>
      </rPr>
      <t xml:space="preserve">less: </t>
    </r>
    <r>
      <rPr>
        <u/>
        <sz val="13"/>
        <color theme="5"/>
        <rFont val="Calibri"/>
        <family val="2"/>
        <scheme val="minor"/>
      </rPr>
      <t>Closing Inventories</t>
    </r>
  </si>
  <si>
    <t>Sample copy of Detailed Profit &amp; Loss Statement</t>
  </si>
  <si>
    <r>
      <rPr>
        <b/>
        <i/>
        <sz val="13"/>
        <rFont val="Calibri"/>
        <family val="2"/>
        <scheme val="minor"/>
      </rPr>
      <t xml:space="preserve">less: </t>
    </r>
    <r>
      <rPr>
        <b/>
        <sz val="13"/>
        <rFont val="Calibri"/>
        <family val="2"/>
        <scheme val="minor"/>
      </rPr>
      <t>COST OF SALES (COS)</t>
    </r>
  </si>
  <si>
    <t>less: Closing Inventories</t>
  </si>
  <si>
    <t xml:space="preserve">    2021    </t>
  </si>
  <si>
    <t>b. Detailed Profit &amp; Loss Accounts (with breakdown of Cost of Sales, Administrative Expenses &amp; Operating Expenditures etc) - - - - -</t>
  </si>
  <si>
    <r>
      <t xml:space="preserve">Sample copy of Detailed Profit &amp; Loss Statement 
</t>
    </r>
    <r>
      <rPr>
        <b/>
        <i/>
        <sz val="20"/>
        <color rgb="FF00B050"/>
        <rFont val="Calibri"/>
        <family val="2"/>
        <scheme val="minor"/>
      </rPr>
      <t>(with COS, Admin &amp; Operating Expenses breakdown)</t>
    </r>
  </si>
  <si>
    <t xml:space="preserve">Employee Expenses </t>
  </si>
  <si>
    <t>Other Expenses</t>
  </si>
  <si>
    <r>
      <t xml:space="preserve">G(i) BOOK VALUE OF STOCKS, 2022 </t>
    </r>
    <r>
      <rPr>
        <b/>
        <sz val="13"/>
        <color rgb="FFFFC000"/>
        <rFont val="Calibri"/>
        <family val="2"/>
        <scheme val="minor"/>
      </rPr>
      <t>(Exclusive of GST)</t>
    </r>
  </si>
  <si>
    <t>OPENING S($)</t>
  </si>
  <si>
    <t>CLOSING S($)</t>
  </si>
  <si>
    <r>
      <t>G(ii) WORK-IN-PROGRESS (WIP), 2022</t>
    </r>
    <r>
      <rPr>
        <b/>
        <sz val="13"/>
        <color rgb="FFFFC000"/>
        <rFont val="Calibri"/>
        <family val="2"/>
        <scheme val="minor"/>
      </rPr>
      <t xml:space="preserve"> (Exclusive of GST )</t>
    </r>
  </si>
  <si>
    <r>
      <t xml:space="preserve">to report under </t>
    </r>
    <r>
      <rPr>
        <b/>
        <sz val="13"/>
        <color theme="5"/>
        <rFont val="Calibri"/>
        <family val="2"/>
        <scheme val="minor"/>
      </rPr>
      <t>Section F(iii) Other Expenses</t>
    </r>
  </si>
  <si>
    <r>
      <t xml:space="preserve">to report under Section F(i)4. Other Overheads and </t>
    </r>
    <r>
      <rPr>
        <b/>
        <sz val="13"/>
        <color theme="5"/>
        <rFont val="Calibri"/>
        <family val="2"/>
        <scheme val="minor"/>
      </rPr>
      <t>Section F(iii) Other Expenses</t>
    </r>
  </si>
  <si>
    <r>
      <t xml:space="preserve">to report under Section F(i)3. Direct Labour Costs and </t>
    </r>
    <r>
      <rPr>
        <b/>
        <sz val="13"/>
        <color theme="9"/>
        <rFont val="Calibri"/>
        <family val="2"/>
        <scheme val="minor"/>
      </rPr>
      <t>Section F(ii) Employee Expenses</t>
    </r>
  </si>
  <si>
    <r>
      <t xml:space="preserve">to report under </t>
    </r>
    <r>
      <rPr>
        <b/>
        <sz val="13"/>
        <color theme="9"/>
        <rFont val="Calibri"/>
        <family val="2"/>
        <scheme val="minor"/>
      </rPr>
      <t>Section F(ii) Employee Expenses</t>
    </r>
  </si>
  <si>
    <t>this figure should tally with the reported profit/loss figure declared in the audited report/management accounts</t>
  </si>
  <si>
    <t>Based on the above entries in the AR form, the calculated nett profit/loss before tax is</t>
  </si>
  <si>
    <r>
      <t xml:space="preserve">Based on the above P&amp;L entries, the </t>
    </r>
    <r>
      <rPr>
        <b/>
        <i/>
        <sz val="13"/>
        <color theme="9"/>
        <rFont val="Calibri"/>
        <family val="2"/>
        <scheme val="minor"/>
      </rPr>
      <t>Employee Expenses</t>
    </r>
    <r>
      <rPr>
        <i/>
        <sz val="13"/>
        <color theme="1"/>
        <rFont val="Calibri"/>
        <family val="2"/>
        <scheme val="minor"/>
      </rPr>
      <t xml:space="preserve"> and </t>
    </r>
    <r>
      <rPr>
        <b/>
        <i/>
        <sz val="13"/>
        <color theme="5"/>
        <rFont val="Calibri"/>
        <family val="2"/>
        <scheme val="minor"/>
      </rPr>
      <t xml:space="preserve">Other (Overheads) Expenses </t>
    </r>
    <r>
      <rPr>
        <i/>
        <sz val="13"/>
        <color theme="1"/>
        <rFont val="Calibri"/>
        <family val="2"/>
        <scheme val="minor"/>
      </rPr>
      <t>are as follow;</t>
    </r>
  </si>
  <si>
    <t>COST OF SALES (COS)</t>
  </si>
  <si>
    <r>
      <rPr>
        <b/>
        <i/>
        <u/>
        <sz val="13"/>
        <color theme="1"/>
        <rFont val="Calibri"/>
        <family val="2"/>
        <scheme val="minor"/>
      </rPr>
      <t>OPERATING EXPENSES</t>
    </r>
    <r>
      <rPr>
        <i/>
        <u/>
        <sz val="13"/>
        <color theme="1"/>
        <rFont val="Calibri"/>
        <family val="2"/>
        <scheme val="minor"/>
      </rPr>
      <t xml:space="preserve"> and the </t>
    </r>
    <r>
      <rPr>
        <b/>
        <i/>
        <u/>
        <sz val="13"/>
        <color theme="1"/>
        <rFont val="Calibri"/>
        <family val="2"/>
        <scheme val="minor"/>
      </rPr>
      <t>FINANCE COSTS</t>
    </r>
  </si>
  <si>
    <r>
      <t xml:space="preserve">this figure is the sum of </t>
    </r>
    <r>
      <rPr>
        <b/>
        <sz val="13"/>
        <color theme="9"/>
        <rFont val="Calibri"/>
        <family val="2"/>
        <scheme val="minor"/>
      </rPr>
      <t>Employee-related expenses reported under Cost of Sales</t>
    </r>
    <r>
      <rPr>
        <b/>
        <sz val="13"/>
        <color rgb="FF00B050"/>
        <rFont val="Calibri"/>
        <family val="2"/>
        <scheme val="minor"/>
      </rPr>
      <t xml:space="preserve"> </t>
    </r>
    <r>
      <rPr>
        <sz val="13"/>
        <color theme="1"/>
        <rFont val="Calibri"/>
        <family val="2"/>
        <scheme val="minor"/>
      </rPr>
      <t>(refer to cells highlighted in green in the P&amp;L report on the left)</t>
    </r>
  </si>
  <si>
    <r>
      <t xml:space="preserve">this figure is the sum of </t>
    </r>
    <r>
      <rPr>
        <b/>
        <sz val="13"/>
        <color theme="7"/>
        <rFont val="Calibri"/>
        <family val="2"/>
        <scheme val="minor"/>
      </rPr>
      <t>Overhead expenses reported under Cost of Sales</t>
    </r>
    <r>
      <rPr>
        <sz val="13"/>
        <color rgb="FF00B050"/>
        <rFont val="Calibri"/>
        <family val="2"/>
        <scheme val="minor"/>
      </rPr>
      <t xml:space="preserve"> </t>
    </r>
    <r>
      <rPr>
        <sz val="13"/>
        <color theme="1"/>
        <rFont val="Calibri"/>
        <family val="2"/>
        <scheme val="minor"/>
      </rPr>
      <t>(refer to cells highlighted in yellow in the P&amp;L report on the left)</t>
    </r>
  </si>
  <si>
    <t>Please read the instructions at the beginning of each section and provide your inputs in cells shaded in white only. You may click on the         button to refer to the detailed explanatory notes or the underlined data description.</t>
  </si>
  <si>
    <t>PLEASE CLICK HERE TO SELECT FROM THE DROP-DOWN LIST</t>
  </si>
  <si>
    <r>
      <t xml:space="preserve">D(ii).	COMPOSITION OF RIGHT-OF-USE ASSETS LEASED FROM OTHERS
</t>
    </r>
    <r>
      <rPr>
        <sz val="18"/>
        <color rgb="FFFFC000"/>
        <rFont val="Calibri"/>
        <family val="2"/>
        <scheme val="minor"/>
      </rPr>
      <t>* Please select from dropdown list based on the type of lease from other firms prior to implementation of FRS116/IFRS16 (i.e., financial reporting standard before 2019, where firms were required to differentiate between operating leases and financial leases contracts).</t>
    </r>
  </si>
  <si>
    <t>Depreciation Charge</t>
  </si>
  <si>
    <t xml:space="preserve">         Section C no. 5 : Depreciation charge for the year</t>
  </si>
  <si>
    <t xml:space="preserve">         Section C no. 8 : Accumulated depreciation as at end of the reporting period</t>
  </si>
  <si>
    <t xml:space="preserve">         Section C no. 7 : Net book value as at end of the reporting period</t>
  </si>
  <si>
    <t xml:space="preserve">         Section C no. 1 : Net book value as at beginning of the reporting period</t>
  </si>
  <si>
    <t xml:space="preserve">         Section C no. 3: Additions (include major repairs) during the reporting period	</t>
  </si>
  <si>
    <t xml:space="preserve">         Section D(i) no. 7 : Accumulated depreciation as at end of the reporting period</t>
  </si>
  <si>
    <t xml:space="preserve">         Section D(i) no. 1 : Net book value as at beginning of the reporting period</t>
  </si>
  <si>
    <t xml:space="preserve">         Section D(i) no. 6 : Net book value as at end of the reporting period</t>
  </si>
  <si>
    <t xml:space="preserve">         Section D(i) no. 3: Additions (include major repairs) during the reporting period	</t>
  </si>
  <si>
    <t xml:space="preserve">         Section D(i) no. 4 : Depreciation for the reporting period</t>
  </si>
  <si>
    <r>
      <t xml:space="preserve">Classify these revenue items under these </t>
    </r>
    <r>
      <rPr>
        <b/>
        <i/>
        <u val="singleAccounting"/>
        <sz val="12"/>
        <color rgb="FF3333FF"/>
        <rFont val="Calibri"/>
        <family val="2"/>
        <scheme val="minor"/>
      </rPr>
      <t>section;</t>
    </r>
  </si>
  <si>
    <r>
      <t xml:space="preserve">Classify these COS expenses under these </t>
    </r>
    <r>
      <rPr>
        <b/>
        <i/>
        <u val="singleAccounting"/>
        <sz val="12"/>
        <color rgb="FF3333FF"/>
        <rFont val="Calibri"/>
        <family val="2"/>
        <scheme val="minor"/>
      </rPr>
      <t>2 sections</t>
    </r>
    <r>
      <rPr>
        <b/>
        <i/>
        <sz val="12"/>
        <color rgb="FF3333FF"/>
        <rFont val="Calibri"/>
        <family val="2"/>
        <scheme val="minor"/>
      </rPr>
      <t>;</t>
    </r>
  </si>
  <si>
    <t>Classify the OPERATING/ FINANCE
expenses under 1 section;</t>
  </si>
  <si>
    <t>D3_TOTAL</t>
  </si>
  <si>
    <t xml:space="preserve">TOTAL  </t>
  </si>
  <si>
    <t>B1_2TOTAL</t>
  </si>
  <si>
    <t>B1_3TOTAL</t>
  </si>
  <si>
    <r>
      <t xml:space="preserve">Please indicate the principal and secondary business activities your company is engaged in (please select the appropriate boxes), and the corresponding percentage(s) i.e. the activity as a percentage of gross operating receipts. 
</t>
    </r>
    <r>
      <rPr>
        <b/>
        <i/>
        <sz val="12"/>
        <rFont val="Calibri"/>
        <family val="2"/>
        <scheme val="minor"/>
      </rPr>
      <t xml:space="preserve">Please note that background colour will change from </t>
    </r>
    <r>
      <rPr>
        <b/>
        <i/>
        <sz val="12"/>
        <color rgb="FFFF9933"/>
        <rFont val="Calibri"/>
        <family val="2"/>
        <scheme val="minor"/>
      </rPr>
      <t xml:space="preserve">orange </t>
    </r>
    <r>
      <rPr>
        <b/>
        <i/>
        <sz val="12"/>
        <rFont val="Calibri"/>
        <family val="2"/>
        <scheme val="minor"/>
      </rPr>
      <t xml:space="preserve">to </t>
    </r>
    <r>
      <rPr>
        <b/>
        <i/>
        <sz val="12"/>
        <color theme="9"/>
        <rFont val="Calibri"/>
        <family val="2"/>
        <scheme val="minor"/>
      </rPr>
      <t xml:space="preserve">green </t>
    </r>
    <r>
      <rPr>
        <b/>
        <i/>
        <sz val="12"/>
        <rFont val="Calibri"/>
        <family val="2"/>
        <scheme val="minor"/>
      </rPr>
      <t>when the inputs add up to 100%.</t>
    </r>
  </si>
  <si>
    <t>Please note that total for (a) and (b) should add up to 100%.</t>
  </si>
  <si>
    <t xml:space="preserve">TOTAL   </t>
  </si>
  <si>
    <t>C_A + C_B TOTAL</t>
  </si>
  <si>
    <r>
      <t xml:space="preserve">Please provide your proportion of construction income below.
</t>
    </r>
    <r>
      <rPr>
        <i/>
        <sz val="12"/>
        <color theme="1"/>
        <rFont val="Calibri"/>
        <family val="2"/>
        <scheme val="minor"/>
      </rPr>
      <t>Please note that total for (a) and (b) should add up to 100%.</t>
    </r>
  </si>
  <si>
    <r>
      <t xml:space="preserve">Based on the form entries, the calculated net profit/(loss) figure does not correspond with the figure you have entered in Section G(iii).
Please check that you have
i) include the </t>
    </r>
    <r>
      <rPr>
        <u/>
        <sz val="11"/>
        <color theme="0"/>
        <rFont val="Calibri"/>
        <family val="2"/>
        <scheme val="minor"/>
      </rPr>
      <t>Direct Labour Costs declared in item 3 of F(i)</t>
    </r>
    <r>
      <rPr>
        <sz val="11"/>
        <color theme="0"/>
        <rFont val="Calibri"/>
        <family val="2"/>
        <scheme val="minor"/>
      </rPr>
      <t xml:space="preserve"> in Section F(ii) Employee Expenses
ii) include the </t>
    </r>
    <r>
      <rPr>
        <u/>
        <sz val="11"/>
        <color theme="0"/>
        <rFont val="Calibri"/>
        <family val="2"/>
        <scheme val="minor"/>
      </rPr>
      <t>Other Overheads relating to contracts declared in item 4 of F(i)</t>
    </r>
    <r>
      <rPr>
        <sz val="11"/>
        <color theme="0"/>
        <rFont val="Calibri"/>
        <family val="2"/>
        <scheme val="minor"/>
      </rPr>
      <t xml:space="preserve"> in Section F(iii) Other Expenses
iii) report </t>
    </r>
    <r>
      <rPr>
        <u/>
        <sz val="11"/>
        <color theme="0"/>
        <rFont val="Calibri"/>
        <family val="2"/>
        <scheme val="minor"/>
      </rPr>
      <t>ALL</t>
    </r>
    <r>
      <rPr>
        <sz val="11"/>
        <color theme="0"/>
        <rFont val="Calibri"/>
        <family val="2"/>
        <scheme val="minor"/>
      </rPr>
      <t xml:space="preserve"> income &amp; expense entries in the P&amp;L/ Management report in the AR form
iv) exclude the OPENING/ CLOSING Book Value if it is not reported in the P&amp;L report
v) exclude the OPENING/ CLOSING WIP if it is not reported in the P&amp;L report 
vi) refer to worksheet </t>
    </r>
    <r>
      <rPr>
        <b/>
        <sz val="11"/>
        <color theme="0"/>
        <rFont val="Calibri"/>
        <family val="2"/>
        <scheme val="minor"/>
      </rPr>
      <t xml:space="preserve">"Ref Section E, F &amp; G" </t>
    </r>
    <r>
      <rPr>
        <sz val="11"/>
        <color theme="0"/>
        <rFont val="Calibri"/>
        <family val="2"/>
        <scheme val="minor"/>
      </rPr>
      <t>for guidelines on how to fill in the AR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</si>
</sst>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93" x14ac:knownFonts="1">
    <font>
      <sz val="11"/>
      <color theme="1"/>
      <name val="Calibri"/>
      <family val="2"/>
      <scheme val="minor"/>
    </font>
    <font>
      <sz val="11"/>
      <color theme="1"/>
      <name val="Calibri"/>
      <family val="2"/>
      <scheme val="minor"/>
    </font>
    <font>
      <b/>
      <sz val="11"/>
      <color theme="1"/>
      <name val="Calibri"/>
      <family val="2"/>
      <scheme val="minor"/>
    </font>
    <font>
      <sz val="25"/>
      <color theme="2"/>
      <name val="Arial Black"/>
      <family val="2"/>
    </font>
    <font>
      <sz val="14"/>
      <color theme="1"/>
      <name val="Calibri"/>
      <family val="2"/>
      <scheme val="minor"/>
    </font>
    <font>
      <sz val="12"/>
      <color theme="1"/>
      <name val="Calibri"/>
      <family val="2"/>
      <scheme val="minor"/>
    </font>
    <font>
      <sz val="13"/>
      <color theme="1"/>
      <name val="Calibri"/>
      <family val="2"/>
      <scheme val="minor"/>
    </font>
    <font>
      <sz val="12"/>
      <color theme="2"/>
      <name val="Calibri"/>
      <family val="2"/>
      <scheme val="minor"/>
    </font>
    <font>
      <b/>
      <sz val="14"/>
      <color theme="0"/>
      <name val="Calibri"/>
      <family val="2"/>
      <scheme val="minor"/>
    </font>
    <font>
      <sz val="10"/>
      <name val="Arial"/>
      <family val="2"/>
    </font>
    <font>
      <sz val="11"/>
      <color theme="0"/>
      <name val="Calibri"/>
      <family val="2"/>
      <scheme val="minor"/>
    </font>
    <font>
      <sz val="14"/>
      <name val="Calibri"/>
      <family val="2"/>
      <scheme val="minor"/>
    </font>
    <font>
      <i/>
      <sz val="10"/>
      <color theme="1"/>
      <name val="Verdana"/>
      <family val="2"/>
    </font>
    <font>
      <sz val="15"/>
      <color rgb="FF3333FF"/>
      <name val="Calibri"/>
      <family val="2"/>
      <scheme val="minor"/>
    </font>
    <font>
      <b/>
      <sz val="15"/>
      <color theme="0"/>
      <name val="Calibri"/>
      <family val="2"/>
      <scheme val="minor"/>
    </font>
    <font>
      <sz val="15"/>
      <color theme="1"/>
      <name val="Calibri"/>
      <family val="2"/>
      <scheme val="minor"/>
    </font>
    <font>
      <sz val="15"/>
      <color theme="8" tint="0.79998168889431442"/>
      <name val="Calibri"/>
      <family val="2"/>
      <scheme val="minor"/>
    </font>
    <font>
      <sz val="15"/>
      <color rgb="FFCCFFFF"/>
      <name val="Calibri"/>
      <family val="2"/>
      <scheme val="minor"/>
    </font>
    <font>
      <sz val="11"/>
      <name val="Verdana"/>
      <family val="2"/>
    </font>
    <font>
      <b/>
      <sz val="12"/>
      <color theme="6" tint="0.79998168889431442"/>
      <name val="Verdana"/>
      <family val="2"/>
    </font>
    <font>
      <b/>
      <sz val="10"/>
      <color theme="6" tint="0.79998168889431442"/>
      <name val="Verdana"/>
      <family val="2"/>
    </font>
    <font>
      <sz val="17.5"/>
      <color rgb="FF3333FF"/>
      <name val="Arial Black"/>
      <family val="2"/>
    </font>
    <font>
      <b/>
      <sz val="15"/>
      <color theme="1"/>
      <name val="Calibri"/>
      <family val="2"/>
      <scheme val="minor"/>
    </font>
    <font>
      <b/>
      <u/>
      <sz val="15"/>
      <color theme="1"/>
      <name val="Calibri"/>
      <family val="2"/>
      <scheme val="minor"/>
    </font>
    <font>
      <sz val="15"/>
      <color theme="1"/>
      <name val="Calibri"/>
      <family val="2"/>
    </font>
    <font>
      <u/>
      <sz val="15"/>
      <color theme="1"/>
      <name val="Calibri"/>
      <family val="2"/>
      <scheme val="minor"/>
    </font>
    <font>
      <b/>
      <sz val="15"/>
      <color rgb="FFFFFF00"/>
      <name val="Calibri"/>
      <family val="2"/>
      <scheme val="minor"/>
    </font>
    <font>
      <sz val="15"/>
      <name val="Calibri"/>
      <family val="2"/>
      <scheme val="minor"/>
    </font>
    <font>
      <sz val="12"/>
      <color rgb="FF3333FF"/>
      <name val="Calibri"/>
      <family val="2"/>
      <scheme val="minor"/>
    </font>
    <font>
      <b/>
      <sz val="15"/>
      <color rgb="FF000000"/>
      <name val="Calibri"/>
      <family val="2"/>
      <scheme val="minor"/>
    </font>
    <font>
      <sz val="15"/>
      <color rgb="FF000000"/>
      <name val="Calibri"/>
      <family val="2"/>
      <scheme val="minor"/>
    </font>
    <font>
      <sz val="10"/>
      <color rgb="FF3333FF"/>
      <name val="Calibri"/>
      <family val="2"/>
      <scheme val="minor"/>
    </font>
    <font>
      <sz val="8"/>
      <name val="Calibri"/>
      <family val="2"/>
      <scheme val="minor"/>
    </font>
    <font>
      <b/>
      <sz val="15"/>
      <color rgb="FFFF0000"/>
      <name val="Calibri"/>
      <family val="2"/>
      <scheme val="minor"/>
    </font>
    <font>
      <b/>
      <sz val="15"/>
      <color rgb="FF0070C0"/>
      <name val="Calibri"/>
      <family val="2"/>
      <scheme val="minor"/>
    </font>
    <font>
      <b/>
      <sz val="15"/>
      <color theme="8" tint="-0.249977111117893"/>
      <name val="Calibri"/>
      <family val="2"/>
      <scheme val="minor"/>
    </font>
    <font>
      <b/>
      <sz val="15"/>
      <name val="Calibri"/>
      <family val="2"/>
      <scheme val="minor"/>
    </font>
    <font>
      <b/>
      <sz val="15"/>
      <color theme="8" tint="0.79998168889431442"/>
      <name val="Calibri"/>
      <family val="2"/>
      <scheme val="minor"/>
    </font>
    <font>
      <b/>
      <sz val="15"/>
      <color theme="6" tint="0.79998168889431442"/>
      <name val="Calibri"/>
      <family val="2"/>
      <scheme val="minor"/>
    </font>
    <font>
      <i/>
      <sz val="15"/>
      <color theme="1"/>
      <name val="Calibri"/>
      <family val="2"/>
      <scheme val="minor"/>
    </font>
    <font>
      <sz val="9"/>
      <color indexed="81"/>
      <name val="Tahoma"/>
      <family val="2"/>
    </font>
    <font>
      <i/>
      <sz val="9"/>
      <color indexed="81"/>
      <name val="Tahoma"/>
      <family val="2"/>
    </font>
    <font>
      <b/>
      <i/>
      <sz val="9"/>
      <color indexed="81"/>
      <name val="Tahoma"/>
      <family val="2"/>
    </font>
    <font>
      <sz val="12"/>
      <color rgb="FF0070C0"/>
      <name val="Calibri"/>
      <family val="2"/>
      <scheme val="minor"/>
    </font>
    <font>
      <sz val="15"/>
      <color rgb="FF0070C0"/>
      <name val="Calibri"/>
      <family val="2"/>
      <scheme val="minor"/>
    </font>
    <font>
      <sz val="15"/>
      <color theme="8" tint="-0.249977111117893"/>
      <name val="Calibri"/>
      <family val="2"/>
      <scheme val="minor"/>
    </font>
    <font>
      <sz val="10"/>
      <color theme="1"/>
      <name val="Times New Roman"/>
      <family val="1"/>
    </font>
    <font>
      <b/>
      <u/>
      <sz val="20"/>
      <color theme="1"/>
      <name val="Calibri"/>
      <family val="2"/>
      <scheme val="minor"/>
    </font>
    <font>
      <u/>
      <sz val="15"/>
      <color rgb="FF000000"/>
      <name val="Calibri"/>
      <family val="2"/>
      <scheme val="minor"/>
    </font>
    <font>
      <b/>
      <sz val="15"/>
      <color theme="8" tint="-0.499984740745262"/>
      <name val="Calibri"/>
      <family val="2"/>
      <scheme val="minor"/>
    </font>
    <font>
      <i/>
      <sz val="12"/>
      <color indexed="81"/>
      <name val="Calibri"/>
      <family val="2"/>
      <scheme val="minor"/>
    </font>
    <font>
      <b/>
      <i/>
      <sz val="12"/>
      <color indexed="81"/>
      <name val="Calibri"/>
      <family val="2"/>
      <scheme val="minor"/>
    </font>
    <font>
      <i/>
      <sz val="11"/>
      <color theme="1"/>
      <name val="Calibri"/>
      <family val="2"/>
      <scheme val="minor"/>
    </font>
    <font>
      <sz val="15"/>
      <color theme="0"/>
      <name val="Calibri"/>
      <family val="2"/>
      <scheme val="minor"/>
    </font>
    <font>
      <b/>
      <sz val="15"/>
      <color rgb="FFFF3300"/>
      <name val="Calibri"/>
      <family val="2"/>
      <scheme val="minor"/>
    </font>
    <font>
      <u/>
      <sz val="11"/>
      <color theme="0"/>
      <name val="Calibri"/>
      <family val="2"/>
      <scheme val="minor"/>
    </font>
    <font>
      <i/>
      <sz val="10"/>
      <color theme="0"/>
      <name val="Verdana"/>
      <family val="2"/>
    </font>
    <font>
      <b/>
      <i/>
      <sz val="15"/>
      <color rgb="FFFF3300"/>
      <name val="Calibri"/>
      <family val="2"/>
      <scheme val="minor"/>
    </font>
    <font>
      <sz val="15"/>
      <color rgb="FFFF3300"/>
      <name val="Calibri"/>
      <family val="2"/>
      <scheme val="minor"/>
    </font>
    <font>
      <b/>
      <sz val="10"/>
      <name val="Arial"/>
      <family val="2"/>
    </font>
    <font>
      <i/>
      <sz val="10"/>
      <color rgb="FFFF3300"/>
      <name val="Arial"/>
      <family val="2"/>
    </font>
    <font>
      <sz val="10"/>
      <color rgb="FFFF3300"/>
      <name val="Arial"/>
      <family val="2"/>
    </font>
    <font>
      <b/>
      <i/>
      <sz val="20"/>
      <color theme="8" tint="-0.249977111117893"/>
      <name val="Calibri"/>
      <family val="2"/>
      <scheme val="minor"/>
    </font>
    <font>
      <b/>
      <sz val="10"/>
      <color theme="1"/>
      <name val="Calibri"/>
      <family val="2"/>
      <scheme val="minor"/>
    </font>
    <font>
      <sz val="15"/>
      <color rgb="FF00B050"/>
      <name val="Calibri"/>
      <family val="2"/>
      <scheme val="minor"/>
    </font>
    <font>
      <sz val="25"/>
      <color rgb="FF00B050"/>
      <name val="Arial Black"/>
      <family val="2"/>
    </font>
    <font>
      <sz val="10"/>
      <color theme="1"/>
      <name val="Calibri"/>
      <family val="2"/>
      <scheme val="minor"/>
    </font>
    <font>
      <sz val="15"/>
      <color theme="2"/>
      <name val="Arial Black"/>
      <family val="2"/>
    </font>
    <font>
      <b/>
      <sz val="15"/>
      <color rgb="FF0000FF"/>
      <name val="Calibri"/>
      <family val="2"/>
      <scheme val="minor"/>
    </font>
    <font>
      <b/>
      <sz val="15"/>
      <color rgb="FF3333FF"/>
      <name val="Calibri"/>
      <family val="2"/>
      <scheme val="minor"/>
    </font>
    <font>
      <i/>
      <sz val="12"/>
      <color theme="0"/>
      <name val="Calibri"/>
      <family val="2"/>
      <scheme val="minor"/>
    </font>
    <font>
      <b/>
      <i/>
      <sz val="12"/>
      <color theme="0"/>
      <name val="Calibri"/>
      <family val="2"/>
      <scheme val="minor"/>
    </font>
    <font>
      <sz val="15"/>
      <color rgb="FFFFFF99"/>
      <name val="Calibri"/>
      <family val="2"/>
      <scheme val="minor"/>
    </font>
    <font>
      <b/>
      <i/>
      <sz val="15"/>
      <color rgb="FFFFFF99"/>
      <name val="Calibri"/>
      <family val="2"/>
      <scheme val="minor"/>
    </font>
    <font>
      <b/>
      <i/>
      <u/>
      <sz val="15"/>
      <color rgb="FFFFFF99"/>
      <name val="Calibri"/>
      <family val="2"/>
      <scheme val="minor"/>
    </font>
    <font>
      <u/>
      <sz val="11"/>
      <color theme="10"/>
      <name val="Calibri"/>
      <family val="2"/>
      <scheme val="minor"/>
    </font>
    <font>
      <b/>
      <i/>
      <sz val="12"/>
      <color theme="9"/>
      <name val="Calibri"/>
      <family val="2"/>
      <scheme val="minor"/>
    </font>
    <font>
      <sz val="11"/>
      <color rgb="FF3333FF"/>
      <name val="Calibri"/>
      <family val="2"/>
      <scheme val="minor"/>
    </font>
    <font>
      <i/>
      <sz val="11"/>
      <color rgb="FFFF0000"/>
      <name val="Calibri"/>
      <family val="2"/>
      <scheme val="minor"/>
    </font>
    <font>
      <sz val="15"/>
      <color rgb="FFFFC000"/>
      <name val="Calibri"/>
      <family val="2"/>
      <scheme val="minor"/>
    </font>
    <font>
      <b/>
      <i/>
      <sz val="15"/>
      <color theme="1"/>
      <name val="Times New Roman"/>
      <family val="1"/>
    </font>
    <font>
      <b/>
      <sz val="12.5"/>
      <color theme="1"/>
      <name val="Calibri"/>
      <family val="2"/>
    </font>
    <font>
      <b/>
      <i/>
      <sz val="12.5"/>
      <color rgb="FF000000"/>
      <name val="Calibri"/>
      <family val="2"/>
    </font>
    <font>
      <sz val="15"/>
      <color rgb="FF3333FF"/>
      <name val="Calibri"/>
      <family val="2"/>
    </font>
    <font>
      <sz val="12.5"/>
      <color rgb="FF3333FF"/>
      <name val="Calibri"/>
      <family val="2"/>
    </font>
    <font>
      <i/>
      <sz val="10"/>
      <color rgb="FF3333FF"/>
      <name val="Calibri"/>
      <family val="2"/>
      <scheme val="minor"/>
    </font>
    <font>
      <b/>
      <i/>
      <sz val="11"/>
      <color rgb="FFFF0000"/>
      <name val="Calibri"/>
      <family val="2"/>
      <scheme val="minor"/>
    </font>
    <font>
      <b/>
      <i/>
      <sz val="12"/>
      <color rgb="FFFF0000"/>
      <name val="Calibri"/>
      <family val="2"/>
      <scheme val="minor"/>
    </font>
    <font>
      <sz val="15"/>
      <name val="Calibri"/>
      <family val="2"/>
    </font>
    <font>
      <b/>
      <sz val="12"/>
      <color theme="1"/>
      <name val="Calibri"/>
      <family val="2"/>
    </font>
    <font>
      <b/>
      <i/>
      <sz val="11"/>
      <color rgb="FF000000"/>
      <name val="Calibri"/>
      <family val="2"/>
    </font>
    <font>
      <sz val="13"/>
      <color rgb="FF3333FF"/>
      <name val="Calibri"/>
      <family val="2"/>
    </font>
    <font>
      <sz val="15"/>
      <color theme="5" tint="0.59999389629810485"/>
      <name val="Calibri"/>
      <family val="2"/>
      <scheme val="minor"/>
    </font>
    <font>
      <b/>
      <i/>
      <sz val="15"/>
      <color theme="5" tint="0.59999389629810485"/>
      <name val="Calibri"/>
      <family val="2"/>
      <scheme val="minor"/>
    </font>
    <font>
      <b/>
      <i/>
      <u/>
      <sz val="15"/>
      <color theme="5" tint="0.59999389629810485"/>
      <name val="Calibri"/>
      <family val="2"/>
      <scheme val="minor"/>
    </font>
    <font>
      <b/>
      <sz val="25"/>
      <color rgb="FFCCECFF"/>
      <name val="Arial Black"/>
      <family val="2"/>
    </font>
    <font>
      <b/>
      <sz val="25"/>
      <color rgb="FFCCECFF"/>
      <name val="Calibri"/>
      <family val="2"/>
      <scheme val="minor"/>
    </font>
    <font>
      <b/>
      <sz val="15"/>
      <color rgb="FFCCECFF"/>
      <name val="Calibri"/>
      <family val="2"/>
      <scheme val="minor"/>
    </font>
    <font>
      <b/>
      <sz val="22.5"/>
      <color rgb="FFCCECFF"/>
      <name val="Arial Black"/>
      <family val="2"/>
    </font>
    <font>
      <sz val="22.5"/>
      <color rgb="FFCCECFF"/>
      <name val="Arial Black"/>
      <family val="2"/>
    </font>
    <font>
      <sz val="12"/>
      <color rgb="FFFFC000"/>
      <name val="Calibri"/>
      <family val="2"/>
      <scheme val="minor"/>
    </font>
    <font>
      <sz val="25"/>
      <color rgb="FFFFC000"/>
      <name val="Arial Black"/>
      <family val="2"/>
    </font>
    <font>
      <b/>
      <u/>
      <sz val="12"/>
      <color rgb="FFFFC000"/>
      <name val="Calibri"/>
      <family val="2"/>
      <scheme val="minor"/>
    </font>
    <font>
      <b/>
      <sz val="15"/>
      <color rgb="FFFFC000"/>
      <name val="Calibri"/>
      <family val="2"/>
      <scheme val="minor"/>
    </font>
    <font>
      <b/>
      <sz val="22.5"/>
      <color rgb="FFFFC000"/>
      <name val="Arial Black"/>
      <family val="2"/>
    </font>
    <font>
      <sz val="17.5"/>
      <color rgb="FFFFC000"/>
      <name val="Arial Black"/>
      <family val="2"/>
    </font>
    <font>
      <b/>
      <sz val="15"/>
      <color rgb="FFFFC000"/>
      <name val="Verdana"/>
      <family val="2"/>
    </font>
    <font>
      <b/>
      <u/>
      <sz val="15"/>
      <color rgb="FFFFC000"/>
      <name val="Calibri"/>
      <family val="2"/>
      <scheme val="minor"/>
    </font>
    <font>
      <b/>
      <i/>
      <sz val="15"/>
      <color rgb="FFFFC000"/>
      <name val="Calibri"/>
      <family val="2"/>
      <scheme val="minor"/>
    </font>
    <font>
      <i/>
      <sz val="11"/>
      <color rgb="FFFFC000"/>
      <name val="Calibri"/>
      <family val="2"/>
      <scheme val="minor"/>
    </font>
    <font>
      <b/>
      <i/>
      <sz val="12"/>
      <color rgb="FFFF9933"/>
      <name val="Calibri"/>
      <family val="2"/>
      <scheme val="minor"/>
    </font>
    <font>
      <b/>
      <sz val="17.5"/>
      <color theme="1"/>
      <name val="Calibri"/>
      <family val="2"/>
      <scheme val="minor"/>
    </font>
    <font>
      <sz val="5"/>
      <color theme="1"/>
      <name val="Calibri"/>
      <family val="2"/>
      <scheme val="minor"/>
    </font>
    <font>
      <sz val="26"/>
      <color rgb="FFFFC000"/>
      <name val="Arial Black"/>
      <family val="2"/>
    </font>
    <font>
      <b/>
      <sz val="12"/>
      <color rgb="FF0070C0"/>
      <name val="Calibri"/>
      <family val="2"/>
      <scheme val="minor"/>
    </font>
    <font>
      <b/>
      <i/>
      <sz val="12"/>
      <color rgb="FF0070C0"/>
      <name val="Calibri"/>
      <family val="2"/>
      <scheme val="minor"/>
    </font>
    <font>
      <b/>
      <i/>
      <sz val="20"/>
      <color rgb="FFFFC000"/>
      <name val="Calibri"/>
      <family val="2"/>
      <scheme val="minor"/>
    </font>
    <font>
      <sz val="15"/>
      <color theme="5"/>
      <name val="Calibri"/>
      <family val="2"/>
      <scheme val="minor"/>
    </font>
    <font>
      <sz val="12"/>
      <color rgb="FFFFC000"/>
      <name val="Calibri"/>
      <family val="2"/>
    </font>
    <font>
      <i/>
      <sz val="12"/>
      <color theme="1"/>
      <name val="Calibri"/>
      <family val="2"/>
      <scheme val="minor"/>
    </font>
    <font>
      <b/>
      <i/>
      <sz val="12"/>
      <name val="Calibri"/>
      <family val="2"/>
      <scheme val="minor"/>
    </font>
    <font>
      <b/>
      <i/>
      <sz val="20"/>
      <color theme="1"/>
      <name val="Arial Black"/>
      <family val="2"/>
    </font>
    <font>
      <b/>
      <i/>
      <sz val="12"/>
      <color theme="1"/>
      <name val="Calibri"/>
      <family val="2"/>
      <scheme val="minor"/>
    </font>
    <font>
      <sz val="20"/>
      <color rgb="FFFFC000"/>
      <name val="Arial Black"/>
      <family val="2"/>
    </font>
    <font>
      <b/>
      <i/>
      <sz val="15"/>
      <color rgb="FF3333FF"/>
      <name val="Calibri"/>
      <family val="2"/>
      <scheme val="minor"/>
    </font>
    <font>
      <sz val="15"/>
      <color rgb="FFEFFFFD"/>
      <name val="Calibri"/>
      <family val="2"/>
      <scheme val="minor"/>
    </font>
    <font>
      <i/>
      <u/>
      <sz val="12"/>
      <color indexed="81"/>
      <name val="Calibri"/>
      <family val="2"/>
      <scheme val="minor"/>
    </font>
    <font>
      <sz val="10"/>
      <color theme="1"/>
      <name val="Arial"/>
      <family val="2"/>
    </font>
    <font>
      <sz val="14.8"/>
      <color rgb="FF3333FF"/>
      <name val="Calibri"/>
      <family val="2"/>
      <scheme val="minor"/>
    </font>
    <font>
      <i/>
      <sz val="15"/>
      <name val="Calibri"/>
      <family val="2"/>
      <scheme val="minor"/>
    </font>
    <font>
      <sz val="11"/>
      <color rgb="FF000000"/>
      <name val="Calibri"/>
      <family val="2"/>
    </font>
    <font>
      <sz val="15"/>
      <color rgb="FFCCECFF"/>
      <name val="Calibri"/>
      <family val="2"/>
      <scheme val="minor"/>
    </font>
    <font>
      <b/>
      <sz val="25"/>
      <color rgb="FFFFC000"/>
      <name val="Arial Black"/>
      <family val="2"/>
    </font>
    <font>
      <b/>
      <sz val="13"/>
      <color theme="1"/>
      <name val="Calibri"/>
      <family val="2"/>
      <scheme val="minor"/>
    </font>
    <font>
      <u/>
      <sz val="13"/>
      <color theme="1"/>
      <name val="Calibri"/>
      <family val="2"/>
      <scheme val="minor"/>
    </font>
    <font>
      <b/>
      <sz val="13"/>
      <color rgb="FF3333FF"/>
      <name val="Calibri"/>
      <family val="2"/>
      <scheme val="minor"/>
    </font>
    <font>
      <b/>
      <sz val="20"/>
      <color rgb="FFFF0000"/>
      <name val="Calibri"/>
      <family val="2"/>
      <scheme val="minor"/>
    </font>
    <font>
      <b/>
      <u/>
      <sz val="13"/>
      <color theme="1"/>
      <name val="Calibri"/>
      <family val="2"/>
      <scheme val="minor"/>
    </font>
    <font>
      <u/>
      <sz val="15"/>
      <name val="Calibri"/>
      <family val="2"/>
      <scheme val="minor"/>
    </font>
    <font>
      <b/>
      <i/>
      <sz val="25"/>
      <color theme="5"/>
      <name val="Calibri"/>
      <family val="2"/>
      <scheme val="minor"/>
    </font>
    <font>
      <sz val="10.5"/>
      <color theme="1"/>
      <name val="Calibri"/>
      <family val="2"/>
      <scheme val="minor"/>
    </font>
    <font>
      <b/>
      <i/>
      <sz val="13"/>
      <color theme="1"/>
      <name val="Calibri"/>
      <family val="2"/>
      <scheme val="minor"/>
    </font>
    <font>
      <b/>
      <u/>
      <sz val="15"/>
      <color theme="0"/>
      <name val="Calibri"/>
      <family val="2"/>
      <scheme val="minor"/>
    </font>
    <font>
      <sz val="25"/>
      <color rgb="FFFFC000"/>
      <name val="Calibri"/>
      <family val="2"/>
      <scheme val="minor"/>
    </font>
    <font>
      <sz val="12"/>
      <color rgb="FFFFFF99"/>
      <name val="Calibri"/>
      <family val="2"/>
      <scheme val="minor"/>
    </font>
    <font>
      <b/>
      <i/>
      <sz val="12"/>
      <color rgb="FFFFFF99"/>
      <name val="Calibri"/>
      <family val="2"/>
      <scheme val="minor"/>
    </font>
    <font>
      <b/>
      <i/>
      <u/>
      <sz val="12"/>
      <color rgb="FFFFFF99"/>
      <name val="Calibri"/>
      <family val="2"/>
      <scheme val="minor"/>
    </font>
    <font>
      <u/>
      <sz val="13"/>
      <name val="Calibri"/>
      <family val="2"/>
      <scheme val="minor"/>
    </font>
    <font>
      <sz val="13"/>
      <name val="Calibri"/>
      <family val="2"/>
      <scheme val="minor"/>
    </font>
    <font>
      <b/>
      <sz val="13"/>
      <name val="Calibri"/>
      <family val="2"/>
      <scheme val="minor"/>
    </font>
    <font>
      <b/>
      <sz val="13"/>
      <color rgb="FF00B050"/>
      <name val="Calibri"/>
      <family val="2"/>
      <scheme val="minor"/>
    </font>
    <font>
      <b/>
      <sz val="13"/>
      <color theme="9"/>
      <name val="Calibri"/>
      <family val="2"/>
      <scheme val="minor"/>
    </font>
    <font>
      <sz val="13"/>
      <color rgb="FF00B050"/>
      <name val="Calibri"/>
      <family val="2"/>
      <scheme val="minor"/>
    </font>
    <font>
      <b/>
      <sz val="13"/>
      <color theme="7"/>
      <name val="Calibri"/>
      <family val="2"/>
      <scheme val="minor"/>
    </font>
    <font>
      <sz val="13"/>
      <color rgb="FF3333FF"/>
      <name val="Calibri"/>
      <family val="2"/>
      <scheme val="minor"/>
    </font>
    <font>
      <i/>
      <sz val="13"/>
      <name val="Calibri"/>
      <family val="2"/>
      <scheme val="minor"/>
    </font>
    <font>
      <b/>
      <u/>
      <sz val="15"/>
      <color rgb="FFCCECFF"/>
      <name val="Calibri"/>
      <family val="2"/>
      <scheme val="minor"/>
    </font>
    <font>
      <sz val="12"/>
      <color theme="5" tint="0.59999389629810485"/>
      <name val="Calibri"/>
      <family val="2"/>
      <scheme val="minor"/>
    </font>
    <font>
      <b/>
      <i/>
      <sz val="12"/>
      <color theme="5" tint="0.59999389629810485"/>
      <name val="Calibri"/>
      <family val="2"/>
      <scheme val="minor"/>
    </font>
    <font>
      <b/>
      <i/>
      <u/>
      <sz val="12"/>
      <color theme="5" tint="0.59999389629810485"/>
      <name val="Calibri"/>
      <family val="2"/>
      <scheme val="minor"/>
    </font>
    <font>
      <b/>
      <sz val="12"/>
      <color rgb="FFFFC000"/>
      <name val="Calibri"/>
      <family val="2"/>
      <scheme val="minor"/>
    </font>
    <font>
      <sz val="13"/>
      <color theme="0"/>
      <name val="Calibri"/>
      <family val="2"/>
      <scheme val="minor"/>
    </font>
    <font>
      <sz val="20"/>
      <name val="Calibri"/>
      <family val="2"/>
      <scheme val="minor"/>
    </font>
    <font>
      <i/>
      <sz val="13"/>
      <color rgb="FF3333FF"/>
      <name val="Calibri"/>
      <family val="2"/>
      <scheme val="minor"/>
    </font>
    <font>
      <sz val="35"/>
      <color theme="1"/>
      <name val="Calibri"/>
      <family val="2"/>
      <scheme val="minor"/>
    </font>
    <font>
      <sz val="13"/>
      <color theme="4"/>
      <name val="Calibri"/>
      <family val="2"/>
      <scheme val="minor"/>
    </font>
    <font>
      <b/>
      <sz val="13"/>
      <color theme="4"/>
      <name val="Calibri"/>
      <family val="2"/>
      <scheme val="minor"/>
    </font>
    <font>
      <b/>
      <sz val="15"/>
      <color rgb="FFCCECFF"/>
      <name val="Calibri"/>
      <family val="2"/>
    </font>
    <font>
      <b/>
      <i/>
      <sz val="25"/>
      <color rgb="FF3333FF"/>
      <name val="Calibri"/>
      <family val="2"/>
      <scheme val="minor"/>
    </font>
    <font>
      <sz val="11"/>
      <name val="Calibri"/>
      <family val="2"/>
      <scheme val="minor"/>
    </font>
    <font>
      <b/>
      <i/>
      <sz val="12"/>
      <color rgb="FF3333FF"/>
      <name val="Calibri"/>
      <family val="2"/>
      <scheme val="minor"/>
    </font>
    <font>
      <i/>
      <sz val="11"/>
      <name val="Calibri"/>
      <family val="2"/>
      <scheme val="minor"/>
    </font>
    <font>
      <u/>
      <sz val="13"/>
      <color theme="5"/>
      <name val="Calibri"/>
      <family val="2"/>
      <scheme val="minor"/>
    </font>
    <font>
      <u/>
      <sz val="13"/>
      <color theme="0"/>
      <name val="Calibri"/>
      <family val="2"/>
      <scheme val="minor"/>
    </font>
    <font>
      <u/>
      <sz val="13"/>
      <color rgb="FF3333FF"/>
      <name val="Calibri"/>
      <family val="2"/>
      <scheme val="minor"/>
    </font>
    <font>
      <b/>
      <u/>
      <sz val="15"/>
      <name val="Calibri"/>
      <family val="2"/>
      <scheme val="minor"/>
    </font>
    <font>
      <b/>
      <i/>
      <sz val="13"/>
      <name val="Calibri"/>
      <family val="2"/>
      <scheme val="minor"/>
    </font>
    <font>
      <b/>
      <i/>
      <sz val="25"/>
      <color rgb="FF00B050"/>
      <name val="Calibri"/>
      <family val="2"/>
      <scheme val="minor"/>
    </font>
    <font>
      <b/>
      <i/>
      <sz val="20"/>
      <color rgb="FF00B050"/>
      <name val="Calibri"/>
      <family val="2"/>
      <scheme val="minor"/>
    </font>
    <font>
      <b/>
      <sz val="13"/>
      <color theme="5"/>
      <name val="Calibri"/>
      <family val="2"/>
      <scheme val="minor"/>
    </font>
    <font>
      <i/>
      <sz val="13"/>
      <color theme="1"/>
      <name val="Calibri"/>
      <family val="2"/>
      <scheme val="minor"/>
    </font>
    <font>
      <b/>
      <sz val="13"/>
      <color rgb="FFFFC000"/>
      <name val="Calibri"/>
      <family val="2"/>
      <scheme val="minor"/>
    </font>
    <font>
      <b/>
      <i/>
      <sz val="13"/>
      <color theme="5"/>
      <name val="Calibri"/>
      <family val="2"/>
      <scheme val="minor"/>
    </font>
    <font>
      <b/>
      <i/>
      <sz val="13"/>
      <color theme="9"/>
      <name val="Calibri"/>
      <family val="2"/>
      <scheme val="minor"/>
    </font>
    <font>
      <i/>
      <u/>
      <sz val="13"/>
      <color theme="1"/>
      <name val="Calibri"/>
      <family val="2"/>
      <scheme val="minor"/>
    </font>
    <font>
      <b/>
      <i/>
      <u/>
      <sz val="13"/>
      <color theme="1"/>
      <name val="Calibri"/>
      <family val="2"/>
      <scheme val="minor"/>
    </font>
    <font>
      <b/>
      <i/>
      <sz val="25"/>
      <color theme="0"/>
      <name val="Calibri"/>
      <family val="2"/>
      <scheme val="minor"/>
    </font>
    <font>
      <i/>
      <sz val="13"/>
      <color theme="0"/>
      <name val="Calibri"/>
      <family val="2"/>
      <scheme val="minor"/>
    </font>
    <font>
      <b/>
      <sz val="25"/>
      <color theme="0"/>
      <name val="Calibri"/>
      <family val="2"/>
      <scheme val="minor"/>
    </font>
    <font>
      <sz val="18"/>
      <color rgb="FFFFC000"/>
      <name val="Calibri"/>
      <family val="2"/>
      <scheme val="minor"/>
    </font>
    <font>
      <b/>
      <i/>
      <sz val="15"/>
      <color rgb="FF0000FF"/>
      <name val="Calibri"/>
      <family val="2"/>
      <scheme val="minor"/>
    </font>
    <font>
      <b/>
      <i/>
      <u val="singleAccounting"/>
      <sz val="12"/>
      <color rgb="FF3333FF"/>
      <name val="Calibri"/>
      <family val="2"/>
      <scheme val="minor"/>
    </font>
    <font>
      <b/>
      <sz val="11"/>
      <color theme="0"/>
      <name val="Calibri"/>
      <family val="2"/>
      <scheme val="minor"/>
    </font>
  </fonts>
  <fills count="2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C00000"/>
        <bgColor indexed="64"/>
      </patternFill>
    </fill>
    <fill>
      <patternFill patternType="solid">
        <fgColor theme="7"/>
        <bgColor indexed="64"/>
      </patternFill>
    </fill>
    <fill>
      <patternFill patternType="solid">
        <fgColor theme="0"/>
        <bgColor indexed="64"/>
      </patternFill>
    </fill>
    <fill>
      <patternFill patternType="solid">
        <fgColor rgb="FFFF9900"/>
        <bgColor indexed="64"/>
      </patternFill>
    </fill>
    <fill>
      <patternFill patternType="solid">
        <fgColor rgb="FFFF9933"/>
        <bgColor indexed="64"/>
      </patternFill>
    </fill>
    <fill>
      <patternFill patternType="solid">
        <fgColor rgb="FFEFFFFD"/>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rgb="FFFFCC66"/>
        <bgColor indexed="64"/>
      </patternFill>
    </fill>
    <fill>
      <patternFill patternType="solid">
        <fgColor rgb="FFCCECFF"/>
        <bgColor indexed="64"/>
      </patternFill>
    </fill>
    <fill>
      <patternFill patternType="solid">
        <fgColor theme="2" tint="-0.749992370372631"/>
        <bgColor indexed="64"/>
      </patternFill>
    </fill>
    <fill>
      <patternFill patternType="solid">
        <fgColor rgb="FFFFFF00"/>
        <bgColor indexed="64"/>
      </patternFill>
    </fill>
    <fill>
      <patternFill patternType="solid">
        <fgColor theme="2" tint="-9.9978637043366805E-2"/>
        <bgColor indexed="64"/>
      </patternFill>
    </fill>
  </fills>
  <borders count="10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indexed="64"/>
      </left>
      <right/>
      <top style="hair">
        <color indexed="64"/>
      </top>
      <bottom style="hair">
        <color indexed="64"/>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bottom/>
      <diagonal/>
    </border>
    <border>
      <left style="double">
        <color indexed="64"/>
      </left>
      <right style="double">
        <color indexed="64"/>
      </right>
      <top style="double">
        <color indexed="64"/>
      </top>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hair">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auto="1"/>
      </right>
      <top/>
      <bottom style="hair">
        <color auto="1"/>
      </bottom>
      <diagonal/>
    </border>
    <border>
      <left style="thin">
        <color auto="1"/>
      </left>
      <right style="double">
        <color auto="1"/>
      </right>
      <top/>
      <bottom style="hair">
        <color auto="1"/>
      </bottom>
      <diagonal/>
    </border>
    <border>
      <left style="double">
        <color indexed="64"/>
      </left>
      <right style="thin">
        <color indexed="64"/>
      </right>
      <top/>
      <bottom/>
      <diagonal/>
    </border>
    <border>
      <left style="thin">
        <color indexed="64"/>
      </left>
      <right style="double">
        <color auto="1"/>
      </right>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hair">
        <color auto="1"/>
      </bottom>
      <diagonal/>
    </border>
    <border>
      <left/>
      <right/>
      <top style="double">
        <color indexed="64"/>
      </top>
      <bottom style="hair">
        <color auto="1"/>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style="double">
        <color indexed="64"/>
      </right>
      <top style="double">
        <color indexed="64"/>
      </top>
      <bottom style="double">
        <color indexed="64"/>
      </bottom>
      <diagonal/>
    </border>
    <border>
      <left style="double">
        <color indexed="64"/>
      </left>
      <right style="thin">
        <color auto="1"/>
      </right>
      <top style="double">
        <color indexed="64"/>
      </top>
      <bottom style="hair">
        <color auto="1"/>
      </bottom>
      <diagonal/>
    </border>
    <border>
      <left style="thin">
        <color auto="1"/>
      </left>
      <right/>
      <top style="double">
        <color auto="1"/>
      </top>
      <bottom style="double">
        <color auto="1"/>
      </bottom>
      <diagonal/>
    </border>
  </borders>
  <cellStyleXfs count="9">
    <xf numFmtId="0" fontId="0" fillId="0" borderId="0"/>
    <xf numFmtId="0" fontId="1" fillId="0" borderId="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9" fillId="0" borderId="0"/>
    <xf numFmtId="9" fontId="1" fillId="0" borderId="0" applyFont="0" applyFill="0" applyBorder="0" applyAlignment="0" applyProtection="0"/>
    <xf numFmtId="0" fontId="75" fillId="0" borderId="0" applyNumberFormat="0" applyFill="0" applyBorder="0" applyAlignment="0" applyProtection="0"/>
    <xf numFmtId="44" fontId="1" fillId="0" borderId="0" applyFont="0" applyFill="0" applyBorder="0" applyAlignment="0" applyProtection="0"/>
  </cellStyleXfs>
  <cellXfs count="802">
    <xf numFmtId="0" fontId="0" fillId="0" borderId="0" xfId="0"/>
    <xf numFmtId="0" fontId="1" fillId="0" borderId="0" xfId="1" applyAlignment="1">
      <alignment vertical="top"/>
    </xf>
    <xf numFmtId="0" fontId="1" fillId="0" borderId="0" xfId="1"/>
    <xf numFmtId="0" fontId="1" fillId="0" borderId="0" xfId="1" applyAlignment="1">
      <alignment vertical="center"/>
    </xf>
    <xf numFmtId="41" fontId="1" fillId="0" borderId="0" xfId="1" applyNumberFormat="1" applyAlignment="1">
      <alignment vertical="center"/>
    </xf>
    <xf numFmtId="0" fontId="2" fillId="0" borderId="0" xfId="1" applyFont="1" applyAlignment="1">
      <alignment vertical="top"/>
    </xf>
    <xf numFmtId="0" fontId="10" fillId="0" borderId="0" xfId="1" applyFont="1" applyAlignment="1">
      <alignment vertical="center"/>
    </xf>
    <xf numFmtId="0" fontId="5" fillId="0" borderId="0" xfId="1" applyFont="1" applyAlignment="1">
      <alignment vertical="top"/>
    </xf>
    <xf numFmtId="0" fontId="5" fillId="0" borderId="0" xfId="1" applyFont="1" applyAlignment="1">
      <alignment vertical="top" wrapText="1"/>
    </xf>
    <xf numFmtId="0" fontId="1" fillId="0" borderId="0" xfId="1" applyAlignment="1">
      <alignment horizontal="right" vertical="top"/>
    </xf>
    <xf numFmtId="0" fontId="1" fillId="0" borderId="0" xfId="1" applyAlignment="1">
      <alignment horizontal="left" vertical="top"/>
    </xf>
    <xf numFmtId="0" fontId="5" fillId="0" borderId="0" xfId="1" applyFont="1"/>
    <xf numFmtId="41" fontId="4" fillId="0" borderId="0" xfId="2" applyNumberFormat="1" applyFont="1" applyFill="1" applyAlignment="1" applyProtection="1">
      <alignment vertical="top"/>
    </xf>
    <xf numFmtId="0" fontId="7" fillId="2" borderId="14" xfId="1" applyFont="1" applyFill="1" applyBorder="1" applyAlignment="1">
      <alignment vertical="top" wrapText="1"/>
    </xf>
    <xf numFmtId="41" fontId="4" fillId="0" borderId="0" xfId="2" applyNumberFormat="1" applyFont="1" applyFill="1" applyBorder="1" applyAlignment="1" applyProtection="1">
      <alignment vertical="top"/>
    </xf>
    <xf numFmtId="0" fontId="3" fillId="0" borderId="0" xfId="1" applyFont="1" applyAlignment="1">
      <alignment horizontal="center" vertical="top" wrapText="1"/>
    </xf>
    <xf numFmtId="41" fontId="8" fillId="0" borderId="0" xfId="2" applyNumberFormat="1" applyFont="1" applyFill="1" applyBorder="1" applyAlignment="1" applyProtection="1">
      <alignment vertical="center"/>
    </xf>
    <xf numFmtId="41" fontId="11" fillId="0" borderId="0" xfId="2" applyNumberFormat="1" applyFont="1" applyFill="1" applyBorder="1" applyAlignment="1" applyProtection="1">
      <alignment vertical="center"/>
    </xf>
    <xf numFmtId="41" fontId="15" fillId="0" borderId="0" xfId="2" applyNumberFormat="1" applyFont="1" applyAlignment="1" applyProtection="1">
      <alignment vertical="center"/>
    </xf>
    <xf numFmtId="41" fontId="15" fillId="0" borderId="0" xfId="2" applyNumberFormat="1" applyFont="1" applyFill="1" applyAlignment="1" applyProtection="1">
      <alignment vertical="top"/>
    </xf>
    <xf numFmtId="0" fontId="7" fillId="0" borderId="21" xfId="1" applyFont="1" applyBorder="1" applyAlignment="1">
      <alignment vertical="top" wrapText="1"/>
    </xf>
    <xf numFmtId="0" fontId="15" fillId="3" borderId="15" xfId="1" applyFont="1" applyFill="1" applyBorder="1" applyAlignment="1">
      <alignment vertical="top" wrapText="1"/>
    </xf>
    <xf numFmtId="0" fontId="15" fillId="3" borderId="15" xfId="1" applyFont="1" applyFill="1" applyBorder="1" applyAlignment="1">
      <alignment horizontal="left" vertical="top" wrapText="1"/>
    </xf>
    <xf numFmtId="0" fontId="22" fillId="3" borderId="15" xfId="1" applyFont="1" applyFill="1" applyBorder="1" applyAlignment="1">
      <alignment vertical="top" wrapText="1"/>
    </xf>
    <xf numFmtId="0" fontId="15" fillId="3" borderId="0" xfId="1" applyFont="1" applyFill="1" applyAlignment="1">
      <alignment vertical="top" wrapText="1"/>
    </xf>
    <xf numFmtId="0" fontId="15" fillId="3" borderId="15" xfId="1" applyFont="1" applyFill="1" applyBorder="1" applyAlignment="1">
      <alignment horizontal="justify" vertical="top" wrapText="1"/>
    </xf>
    <xf numFmtId="0" fontId="22" fillId="3" borderId="15" xfId="1" applyFont="1" applyFill="1" applyBorder="1" applyAlignment="1">
      <alignment horizontal="left" vertical="top" wrapText="1"/>
    </xf>
    <xf numFmtId="0" fontId="24" fillId="3" borderId="15" xfId="1" applyFont="1" applyFill="1" applyBorder="1" applyAlignment="1">
      <alignment vertical="top" wrapText="1"/>
    </xf>
    <xf numFmtId="0" fontId="15" fillId="3" borderId="15" xfId="1" applyFont="1" applyFill="1" applyBorder="1" applyAlignment="1">
      <alignment vertical="top"/>
    </xf>
    <xf numFmtId="0" fontId="15" fillId="0" borderId="0" xfId="1" applyFont="1" applyAlignment="1">
      <alignment horizontal="left" vertical="top" wrapText="1"/>
    </xf>
    <xf numFmtId="0" fontId="15" fillId="0" borderId="0" xfId="1" applyFont="1"/>
    <xf numFmtId="0" fontId="6" fillId="3" borderId="0" xfId="1" applyFont="1" applyFill="1" applyAlignment="1">
      <alignment horizontal="left" vertical="top" wrapText="1"/>
    </xf>
    <xf numFmtId="0" fontId="6" fillId="3" borderId="0" xfId="1" applyFont="1" applyFill="1" applyAlignment="1">
      <alignment horizontal="center" vertical="top" wrapText="1"/>
    </xf>
    <xf numFmtId="41" fontId="13" fillId="0" borderId="0" xfId="2" applyNumberFormat="1" applyFont="1" applyFill="1" applyBorder="1" applyAlignment="1" applyProtection="1">
      <alignment horizontal="center" vertical="center"/>
    </xf>
    <xf numFmtId="41" fontId="13" fillId="3" borderId="10" xfId="2" applyNumberFormat="1" applyFont="1" applyFill="1" applyBorder="1" applyAlignment="1" applyProtection="1">
      <alignment horizontal="center" vertical="center"/>
    </xf>
    <xf numFmtId="0" fontId="15" fillId="0" borderId="0" xfId="1" applyFont="1" applyAlignment="1">
      <alignment horizontal="right" vertical="top"/>
    </xf>
    <xf numFmtId="0" fontId="15" fillId="0" borderId="0" xfId="1" applyFont="1" applyAlignment="1">
      <alignment vertical="top"/>
    </xf>
    <xf numFmtId="0" fontId="15" fillId="0" borderId="0" xfId="1" applyFont="1" applyAlignment="1">
      <alignment vertical="center"/>
    </xf>
    <xf numFmtId="0" fontId="3" fillId="0" borderId="0" xfId="1" applyFont="1" applyAlignment="1">
      <alignment horizontal="left" vertical="center" wrapText="1"/>
    </xf>
    <xf numFmtId="0" fontId="15" fillId="3" borderId="7" xfId="1" applyFont="1" applyFill="1" applyBorder="1" applyAlignment="1">
      <alignment horizontal="center" vertical="center" wrapText="1"/>
    </xf>
    <xf numFmtId="0" fontId="6" fillId="3" borderId="6" xfId="1" applyFont="1" applyFill="1" applyBorder="1" applyAlignment="1">
      <alignment horizontal="left" vertical="top" wrapText="1"/>
    </xf>
    <xf numFmtId="0" fontId="5" fillId="0" borderId="0" xfId="0" applyFont="1" applyAlignment="1">
      <alignment horizontal="left" vertical="center"/>
    </xf>
    <xf numFmtId="41" fontId="31" fillId="3" borderId="8" xfId="2" applyNumberFormat="1" applyFont="1" applyFill="1" applyBorder="1" applyAlignment="1" applyProtection="1">
      <alignment horizontal="left" vertical="center"/>
    </xf>
    <xf numFmtId="0" fontId="13" fillId="0" borderId="0" xfId="1" applyFont="1" applyAlignment="1" applyProtection="1">
      <alignment horizontal="center" vertical="center" wrapText="1"/>
      <protection locked="0"/>
    </xf>
    <xf numFmtId="0" fontId="15" fillId="3" borderId="10" xfId="1" applyFont="1" applyFill="1" applyBorder="1" applyAlignment="1">
      <alignment horizontal="left" vertical="top" wrapText="1"/>
    </xf>
    <xf numFmtId="0" fontId="15" fillId="3" borderId="8" xfId="1" applyFont="1" applyFill="1" applyBorder="1" applyAlignment="1">
      <alignment horizontal="left" vertical="top" wrapText="1"/>
    </xf>
    <xf numFmtId="0" fontId="15" fillId="0" borderId="0" xfId="0" applyFont="1" applyAlignment="1">
      <alignment horizontal="left" vertical="center"/>
    </xf>
    <xf numFmtId="0" fontId="22" fillId="0" borderId="0" xfId="0" applyFont="1" applyAlignment="1">
      <alignment horizontal="center" vertical="center"/>
    </xf>
    <xf numFmtId="0" fontId="17" fillId="0" borderId="0" xfId="1" applyFont="1" applyAlignment="1">
      <alignment horizontal="center" vertical="center" wrapText="1"/>
    </xf>
    <xf numFmtId="0" fontId="15" fillId="3" borderId="5" xfId="1" applyFont="1" applyFill="1" applyBorder="1" applyAlignment="1">
      <alignment horizontal="right" vertical="top"/>
    </xf>
    <xf numFmtId="0" fontId="15" fillId="3" borderId="7" xfId="1" applyFont="1" applyFill="1" applyBorder="1" applyAlignment="1">
      <alignment horizontal="right" vertical="top"/>
    </xf>
    <xf numFmtId="0" fontId="15" fillId="3" borderId="5" xfId="1" applyFont="1" applyFill="1" applyBorder="1" applyAlignment="1">
      <alignment vertical="center"/>
    </xf>
    <xf numFmtId="0" fontId="13" fillId="3" borderId="0" xfId="1" applyFont="1" applyFill="1" applyAlignment="1">
      <alignment horizontal="center" vertical="top" wrapText="1"/>
    </xf>
    <xf numFmtId="0" fontId="30" fillId="0" borderId="0" xfId="0" applyFont="1" applyAlignment="1">
      <alignment horizontal="left" wrapText="1" readingOrder="1"/>
    </xf>
    <xf numFmtId="0" fontId="15" fillId="3" borderId="5" xfId="1" applyFont="1" applyFill="1" applyBorder="1" applyAlignment="1">
      <alignment vertical="top"/>
    </xf>
    <xf numFmtId="1" fontId="16" fillId="3" borderId="6" xfId="2" applyNumberFormat="1" applyFont="1" applyFill="1" applyBorder="1" applyAlignment="1" applyProtection="1">
      <alignment horizontal="center" vertical="center"/>
    </xf>
    <xf numFmtId="1" fontId="16" fillId="3" borderId="6" xfId="2" applyNumberFormat="1" applyFont="1" applyFill="1" applyBorder="1" applyAlignment="1" applyProtection="1">
      <alignment vertical="center"/>
    </xf>
    <xf numFmtId="0" fontId="13" fillId="0" borderId="29" xfId="1" applyFont="1" applyBorder="1" applyAlignment="1" applyProtection="1">
      <alignment vertical="top" wrapText="1"/>
      <protection locked="0"/>
    </xf>
    <xf numFmtId="0" fontId="13" fillId="0" borderId="37" xfId="1" applyFont="1" applyBorder="1" applyAlignment="1" applyProtection="1">
      <alignment vertical="top" wrapText="1"/>
      <protection locked="0"/>
    </xf>
    <xf numFmtId="0" fontId="26" fillId="2" borderId="0" xfId="0" applyFont="1" applyFill="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5" fillId="0" borderId="38" xfId="0" applyFont="1" applyBorder="1" applyAlignment="1">
      <alignment horizontal="left" vertical="center"/>
    </xf>
    <xf numFmtId="0" fontId="22" fillId="0" borderId="39" xfId="0" applyFont="1" applyBorder="1" applyAlignment="1">
      <alignment horizontal="center" vertical="center"/>
    </xf>
    <xf numFmtId="0" fontId="15" fillId="0" borderId="39"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22" fillId="0" borderId="44" xfId="0" applyFont="1" applyBorder="1" applyAlignment="1">
      <alignment horizontal="center" vertical="center"/>
    </xf>
    <xf numFmtId="0" fontId="15" fillId="0" borderId="44" xfId="0" applyFont="1" applyBorder="1" applyAlignment="1">
      <alignment horizontal="left" vertical="center"/>
    </xf>
    <xf numFmtId="0" fontId="5" fillId="0" borderId="45" xfId="0" applyFont="1" applyBorder="1" applyAlignment="1">
      <alignment horizontal="left" vertical="center"/>
    </xf>
    <xf numFmtId="0" fontId="34" fillId="0" borderId="0" xfId="0" applyFont="1" applyAlignment="1">
      <alignment horizontal="left" vertical="center" readingOrder="1"/>
    </xf>
    <xf numFmtId="0" fontId="27" fillId="3" borderId="6" xfId="1" applyFont="1" applyFill="1" applyBorder="1" applyAlignment="1">
      <alignment horizontal="center" vertical="top" wrapText="1"/>
    </xf>
    <xf numFmtId="38" fontId="13" fillId="3" borderId="6" xfId="4" applyNumberFormat="1" applyFont="1" applyFill="1" applyBorder="1" applyAlignment="1" applyProtection="1">
      <alignment horizontal="center" vertical="top" wrapText="1"/>
    </xf>
    <xf numFmtId="0" fontId="15" fillId="0" borderId="0" xfId="0" applyFont="1" applyAlignment="1">
      <alignment vertical="center"/>
    </xf>
    <xf numFmtId="0" fontId="0" fillId="0" borderId="0" xfId="0" applyAlignment="1">
      <alignment vertical="center"/>
    </xf>
    <xf numFmtId="0" fontId="18" fillId="0" borderId="0" xfId="0" applyFont="1" applyAlignment="1">
      <alignment horizontal="left" vertical="center" wrapText="1"/>
    </xf>
    <xf numFmtId="0" fontId="12" fillId="0" borderId="0" xfId="0" applyFont="1" applyAlignment="1">
      <alignment horizontal="right" vertical="center" wrapText="1"/>
    </xf>
    <xf numFmtId="0" fontId="21" fillId="0" borderId="0" xfId="0" applyFont="1" applyAlignment="1">
      <alignment horizontal="center" vertical="center"/>
    </xf>
    <xf numFmtId="0" fontId="15" fillId="0" borderId="0" xfId="0" applyFont="1"/>
    <xf numFmtId="0" fontId="15" fillId="0" borderId="0" xfId="0" applyFont="1" applyAlignment="1">
      <alignment vertical="top"/>
    </xf>
    <xf numFmtId="0" fontId="0" fillId="0" borderId="0" xfId="0" applyAlignment="1">
      <alignment vertical="top"/>
    </xf>
    <xf numFmtId="0" fontId="28" fillId="0" borderId="0" xfId="0" applyFont="1" applyAlignment="1">
      <alignment horizontal="center" vertical="top"/>
    </xf>
    <xf numFmtId="0" fontId="5" fillId="0" borderId="0" xfId="0" applyFont="1" applyAlignment="1">
      <alignment vertical="top"/>
    </xf>
    <xf numFmtId="0" fontId="0" fillId="0" borderId="0" xfId="0" applyAlignment="1">
      <alignment horizontal="right"/>
    </xf>
    <xf numFmtId="41" fontId="13" fillId="3" borderId="0" xfId="2" applyNumberFormat="1" applyFont="1" applyFill="1" applyBorder="1" applyAlignment="1" applyProtection="1">
      <alignment horizontal="center" vertical="center"/>
    </xf>
    <xf numFmtId="41" fontId="13" fillId="3" borderId="6" xfId="2" applyNumberFormat="1" applyFont="1" applyFill="1" applyBorder="1" applyAlignment="1" applyProtection="1">
      <alignment horizontal="center" vertical="center"/>
    </xf>
    <xf numFmtId="41" fontId="13" fillId="3" borderId="8" xfId="2" applyNumberFormat="1" applyFont="1" applyFill="1" applyBorder="1" applyAlignment="1" applyProtection="1">
      <alignment horizontal="center" vertical="center"/>
    </xf>
    <xf numFmtId="0" fontId="3" fillId="2" borderId="9" xfId="1" applyFont="1" applyFill="1" applyBorder="1" applyAlignment="1">
      <alignment horizontal="left" vertical="center" wrapText="1"/>
    </xf>
    <xf numFmtId="0" fontId="3" fillId="2" borderId="4" xfId="1" applyFont="1" applyFill="1" applyBorder="1" applyAlignment="1">
      <alignment horizontal="left" vertical="center" wrapText="1"/>
    </xf>
    <xf numFmtId="0" fontId="15" fillId="3" borderId="5" xfId="1" applyFont="1" applyFill="1" applyBorder="1" applyAlignment="1">
      <alignment horizontal="left" vertical="center" wrapText="1"/>
    </xf>
    <xf numFmtId="0" fontId="15" fillId="3" borderId="0" xfId="1" applyFont="1" applyFill="1" applyAlignment="1">
      <alignment horizontal="center" vertical="center" wrapText="1"/>
    </xf>
    <xf numFmtId="0" fontId="15" fillId="3" borderId="0" xfId="1" applyFont="1" applyFill="1" applyAlignment="1">
      <alignment horizontal="center" vertical="top" wrapText="1"/>
    </xf>
    <xf numFmtId="0" fontId="15" fillId="3" borderId="7" xfId="1" applyFont="1" applyFill="1" applyBorder="1" applyAlignment="1">
      <alignment horizontal="left" vertical="top" wrapText="1"/>
    </xf>
    <xf numFmtId="0" fontId="15" fillId="3" borderId="10" xfId="1" applyFont="1" applyFill="1" applyBorder="1" applyAlignment="1">
      <alignment horizontal="center" vertical="top" wrapText="1"/>
    </xf>
    <xf numFmtId="0" fontId="6" fillId="3" borderId="5" xfId="1" applyFont="1" applyFill="1" applyBorder="1" applyAlignment="1">
      <alignment horizontal="left" vertical="top" wrapText="1"/>
    </xf>
    <xf numFmtId="0" fontId="6" fillId="3" borderId="0" xfId="1" applyFont="1" applyFill="1" applyAlignment="1">
      <alignment horizontal="center" vertical="center" wrapText="1"/>
    </xf>
    <xf numFmtId="41" fontId="27" fillId="3" borderId="0" xfId="2" applyNumberFormat="1" applyFont="1" applyFill="1" applyBorder="1" applyAlignment="1" applyProtection="1">
      <alignment horizontal="center" vertical="center"/>
    </xf>
    <xf numFmtId="0" fontId="15" fillId="3" borderId="10" xfId="1" applyFont="1" applyFill="1" applyBorder="1" applyAlignment="1">
      <alignment horizontal="center" vertical="center" wrapText="1"/>
    </xf>
    <xf numFmtId="14" fontId="13" fillId="0" borderId="29" xfId="2" applyNumberFormat="1" applyFont="1" applyFill="1" applyBorder="1" applyAlignment="1" applyProtection="1">
      <alignment horizontal="center" vertical="center"/>
      <protection locked="0"/>
    </xf>
    <xf numFmtId="0" fontId="26" fillId="0" borderId="0" xfId="0" applyFont="1" applyAlignment="1">
      <alignment horizontal="center" vertical="center"/>
    </xf>
    <xf numFmtId="0" fontId="14" fillId="5" borderId="0" xfId="0" applyFont="1" applyFill="1" applyAlignment="1">
      <alignment horizontal="center" vertical="center"/>
    </xf>
    <xf numFmtId="0" fontId="49" fillId="6" borderId="0" xfId="0" applyFont="1" applyFill="1" applyAlignment="1">
      <alignment horizontal="center" vertical="center"/>
    </xf>
    <xf numFmtId="0" fontId="15" fillId="0" borderId="0" xfId="0" quotePrefix="1" applyFont="1" applyAlignment="1">
      <alignment horizontal="left" vertical="center"/>
    </xf>
    <xf numFmtId="0" fontId="22" fillId="0" borderId="0" xfId="0" applyFont="1" applyAlignment="1">
      <alignment horizontal="right" vertical="center"/>
    </xf>
    <xf numFmtId="0" fontId="15" fillId="3" borderId="5" xfId="1" applyFont="1" applyFill="1" applyBorder="1" applyAlignment="1">
      <alignment horizontal="left" vertical="top"/>
    </xf>
    <xf numFmtId="0" fontId="29" fillId="3" borderId="2" xfId="1" applyFont="1" applyFill="1" applyBorder="1" applyAlignment="1">
      <alignment horizontal="center" vertical="top" wrapText="1"/>
    </xf>
    <xf numFmtId="0" fontId="22" fillId="3" borderId="2" xfId="1" applyFont="1" applyFill="1" applyBorder="1" applyAlignment="1">
      <alignment horizontal="center" vertical="top" wrapText="1"/>
    </xf>
    <xf numFmtId="0" fontId="13" fillId="3" borderId="0" xfId="1" applyFont="1" applyFill="1" applyAlignment="1">
      <alignment horizontal="center" vertical="center" wrapText="1"/>
    </xf>
    <xf numFmtId="0" fontId="13" fillId="3" borderId="0" xfId="1" applyFont="1" applyFill="1" applyAlignment="1" applyProtection="1">
      <alignment vertical="top" wrapText="1"/>
      <protection locked="0"/>
    </xf>
    <xf numFmtId="0" fontId="31" fillId="3" borderId="0" xfId="1" applyFont="1" applyFill="1" applyAlignment="1">
      <alignment horizontal="center" vertical="top" wrapText="1"/>
    </xf>
    <xf numFmtId="0" fontId="54" fillId="0" borderId="0" xfId="0" applyFont="1" applyAlignment="1">
      <alignment horizontal="center" vertical="center"/>
    </xf>
    <xf numFmtId="0" fontId="10" fillId="0" borderId="0" xfId="0" applyFont="1" applyAlignment="1">
      <alignment horizontal="left" vertical="center" wrapText="1"/>
    </xf>
    <xf numFmtId="0" fontId="56" fillId="2" borderId="4" xfId="0" applyFont="1" applyFill="1" applyBorder="1" applyAlignment="1">
      <alignment horizontal="right" vertical="center" wrapText="1"/>
    </xf>
    <xf numFmtId="0" fontId="0" fillId="0" borderId="0" xfId="0" quotePrefix="1" applyAlignment="1">
      <alignment vertical="center"/>
    </xf>
    <xf numFmtId="41" fontId="53" fillId="0" borderId="0" xfId="0" applyNumberFormat="1" applyFont="1" applyAlignment="1" applyProtection="1">
      <alignment horizontal="left" vertical="top"/>
      <protection hidden="1"/>
    </xf>
    <xf numFmtId="41" fontId="16" fillId="3" borderId="47" xfId="2" applyNumberFormat="1" applyFont="1" applyFill="1" applyBorder="1" applyAlignment="1" applyProtection="1">
      <alignment horizontal="center" vertical="center"/>
    </xf>
    <xf numFmtId="0" fontId="43" fillId="3" borderId="50" xfId="1" quotePrefix="1" applyFont="1" applyFill="1" applyBorder="1" applyAlignment="1">
      <alignment horizontal="left" vertical="top" wrapText="1"/>
    </xf>
    <xf numFmtId="0" fontId="1" fillId="0" borderId="0" xfId="1" applyAlignment="1">
      <alignment horizontal="center"/>
    </xf>
    <xf numFmtId="0" fontId="1" fillId="0" borderId="0" xfId="1" applyAlignment="1">
      <alignment horizontal="center" vertical="top"/>
    </xf>
    <xf numFmtId="0" fontId="62" fillId="0" borderId="0" xfId="1" applyFont="1"/>
    <xf numFmtId="0" fontId="53" fillId="2" borderId="3" xfId="1" applyFont="1" applyFill="1" applyBorder="1" applyAlignment="1">
      <alignment horizontal="left" vertical="center"/>
    </xf>
    <xf numFmtId="0" fontId="53" fillId="2" borderId="9" xfId="1" applyFont="1" applyFill="1" applyBorder="1" applyAlignment="1">
      <alignment horizontal="center" vertical="center"/>
    </xf>
    <xf numFmtId="0" fontId="53" fillId="2" borderId="9" xfId="1" applyFont="1" applyFill="1" applyBorder="1" applyAlignment="1">
      <alignment horizontal="left" vertical="center"/>
    </xf>
    <xf numFmtId="0" fontId="53" fillId="2" borderId="7" xfId="1" applyFont="1" applyFill="1" applyBorder="1" applyAlignment="1">
      <alignment horizontal="left" vertical="center"/>
    </xf>
    <xf numFmtId="0" fontId="53" fillId="2" borderId="10" xfId="1" applyFont="1" applyFill="1" applyBorder="1" applyAlignment="1">
      <alignment horizontal="center" vertical="center"/>
    </xf>
    <xf numFmtId="0" fontId="53" fillId="2" borderId="10" xfId="1" applyFont="1" applyFill="1" applyBorder="1" applyAlignment="1">
      <alignment horizontal="left" vertical="center"/>
    </xf>
    <xf numFmtId="0" fontId="53" fillId="7" borderId="0" xfId="1" applyFont="1" applyFill="1" applyAlignment="1">
      <alignment horizontal="right" vertical="top"/>
    </xf>
    <xf numFmtId="38" fontId="2" fillId="0" borderId="0" xfId="1" applyNumberFormat="1" applyFont="1" applyAlignment="1">
      <alignment vertical="top"/>
    </xf>
    <xf numFmtId="0" fontId="66" fillId="0" borderId="0" xfId="0" applyFont="1"/>
    <xf numFmtId="0" fontId="67" fillId="0" borderId="0" xfId="1" applyFont="1" applyAlignment="1">
      <alignment horizontal="center" vertical="top" wrapText="1"/>
    </xf>
    <xf numFmtId="0" fontId="22" fillId="0" borderId="0" xfId="1" applyFont="1" applyAlignment="1">
      <alignment horizontal="center" vertical="center"/>
    </xf>
    <xf numFmtId="41" fontId="15" fillId="0" borderId="0" xfId="2" applyNumberFormat="1" applyFont="1" applyFill="1" applyAlignment="1" applyProtection="1">
      <alignment horizontal="center" vertical="top"/>
    </xf>
    <xf numFmtId="41" fontId="15" fillId="0" borderId="0" xfId="1" applyNumberFormat="1" applyFont="1" applyAlignment="1">
      <alignment vertical="top"/>
    </xf>
    <xf numFmtId="41" fontId="14" fillId="0" borderId="0" xfId="1" applyNumberFormat="1" applyFont="1" applyAlignment="1">
      <alignment vertical="top"/>
    </xf>
    <xf numFmtId="0" fontId="14" fillId="0" borderId="0" xfId="1" applyFont="1" applyAlignment="1">
      <alignment vertical="top" wrapText="1"/>
    </xf>
    <xf numFmtId="41" fontId="68" fillId="0" borderId="0" xfId="2" applyNumberFormat="1" applyFont="1" applyFill="1" applyAlignment="1" applyProtection="1">
      <alignment horizontal="center" vertical="top"/>
    </xf>
    <xf numFmtId="0" fontId="69" fillId="0" borderId="0" xfId="1" applyFont="1" applyAlignment="1">
      <alignment vertical="center" wrapText="1"/>
    </xf>
    <xf numFmtId="0" fontId="24" fillId="3" borderId="52" xfId="1" applyFont="1" applyFill="1" applyBorder="1" applyAlignment="1">
      <alignment vertical="top"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30" fillId="0" borderId="55" xfId="0" applyFont="1" applyBorder="1" applyAlignment="1">
      <alignment vertical="center" wrapText="1"/>
    </xf>
    <xf numFmtId="0" fontId="15" fillId="0" borderId="56" xfId="0" applyFont="1" applyBorder="1" applyAlignment="1">
      <alignment vertical="center" wrapText="1"/>
    </xf>
    <xf numFmtId="0" fontId="30" fillId="0" borderId="57" xfId="0" applyFont="1" applyBorder="1" applyAlignment="1">
      <alignment vertical="center" wrapText="1"/>
    </xf>
    <xf numFmtId="0" fontId="15" fillId="0" borderId="58" xfId="0" applyFont="1" applyBorder="1" applyAlignment="1">
      <alignment vertical="center" wrapText="1"/>
    </xf>
    <xf numFmtId="9" fontId="36" fillId="0" borderId="0" xfId="1" applyNumberFormat="1" applyFont="1" applyAlignment="1">
      <alignment vertical="center" wrapText="1"/>
    </xf>
    <xf numFmtId="41" fontId="15" fillId="0" borderId="0" xfId="2" applyNumberFormat="1" applyFont="1" applyFill="1" applyAlignment="1" applyProtection="1">
      <alignment horizontal="center" vertical="top" wrapText="1"/>
    </xf>
    <xf numFmtId="41" fontId="5" fillId="0" borderId="0" xfId="2" applyNumberFormat="1" applyFont="1" applyFill="1" applyAlignment="1" applyProtection="1">
      <alignment vertical="top" wrapText="1"/>
    </xf>
    <xf numFmtId="0" fontId="30" fillId="3" borderId="6" xfId="1" applyFont="1" applyFill="1" applyBorder="1" applyAlignment="1">
      <alignment horizontal="left" vertical="center" wrapText="1"/>
    </xf>
    <xf numFmtId="0" fontId="15" fillId="3" borderId="0" xfId="1" applyFont="1" applyFill="1" applyAlignment="1">
      <alignment horizontal="left" vertical="top" wrapText="1"/>
    </xf>
    <xf numFmtId="0" fontId="15" fillId="3" borderId="5" xfId="1" applyFont="1" applyFill="1" applyBorder="1" applyAlignment="1">
      <alignment horizontal="left" vertical="top" wrapText="1"/>
    </xf>
    <xf numFmtId="0" fontId="15" fillId="3" borderId="6" xfId="1" applyFont="1" applyFill="1" applyBorder="1" applyAlignment="1">
      <alignment horizontal="left" vertical="top" wrapText="1"/>
    </xf>
    <xf numFmtId="0" fontId="15" fillId="3" borderId="8" xfId="1" applyFont="1" applyFill="1" applyBorder="1" applyAlignment="1">
      <alignment horizontal="center" vertical="top"/>
    </xf>
    <xf numFmtId="0" fontId="15" fillId="3" borderId="0" xfId="1" applyFont="1" applyFill="1" applyAlignment="1">
      <alignment horizontal="left" vertical="center" wrapText="1"/>
    </xf>
    <xf numFmtId="0" fontId="15" fillId="3" borderId="5" xfId="1" applyFont="1" applyFill="1" applyBorder="1" applyAlignment="1">
      <alignment horizontal="center" vertical="top"/>
    </xf>
    <xf numFmtId="0" fontId="15" fillId="3" borderId="0" xfId="1" applyFont="1" applyFill="1" applyAlignment="1">
      <alignment horizontal="center" vertical="top"/>
    </xf>
    <xf numFmtId="0" fontId="15" fillId="3" borderId="6" xfId="1" applyFont="1" applyFill="1" applyBorder="1" applyAlignment="1">
      <alignment horizontal="center" vertical="top"/>
    </xf>
    <xf numFmtId="0" fontId="22" fillId="3" borderId="0" xfId="1" applyFont="1" applyFill="1" applyAlignment="1">
      <alignment vertical="top" wrapText="1"/>
    </xf>
    <xf numFmtId="0" fontId="10" fillId="0" borderId="0" xfId="0" applyFont="1" applyAlignment="1">
      <alignment vertical="top" wrapText="1"/>
    </xf>
    <xf numFmtId="0" fontId="30" fillId="3" borderId="6" xfId="1" applyFont="1" applyFill="1" applyBorder="1" applyAlignment="1">
      <alignment vertical="center" wrapText="1"/>
    </xf>
    <xf numFmtId="0" fontId="37" fillId="4" borderId="6" xfId="1" applyFont="1" applyFill="1" applyBorder="1" applyAlignment="1">
      <alignment horizontal="left" vertical="center" wrapText="1"/>
    </xf>
    <xf numFmtId="0" fontId="27" fillId="3" borderId="6" xfId="1" applyFont="1" applyFill="1" applyBorder="1" applyAlignment="1">
      <alignment vertical="center" wrapText="1"/>
    </xf>
    <xf numFmtId="0" fontId="57" fillId="3" borderId="6" xfId="1" applyFont="1" applyFill="1" applyBorder="1" applyAlignment="1">
      <alignment horizontal="left" vertical="center" wrapText="1"/>
    </xf>
    <xf numFmtId="0" fontId="27" fillId="3" borderId="5" xfId="1" applyFont="1" applyFill="1" applyBorder="1" applyAlignment="1">
      <alignment horizontal="left" vertical="center" wrapText="1"/>
    </xf>
    <xf numFmtId="0" fontId="27" fillId="3" borderId="0" xfId="1" applyFont="1" applyFill="1" applyAlignment="1">
      <alignment horizontal="left" vertical="center" wrapText="1"/>
    </xf>
    <xf numFmtId="0" fontId="27" fillId="3" borderId="6" xfId="1" applyFont="1" applyFill="1" applyBorder="1" applyAlignment="1">
      <alignment horizontal="left" vertical="center" wrapText="1"/>
    </xf>
    <xf numFmtId="38" fontId="13" fillId="0" borderId="25" xfId="2" applyNumberFormat="1" applyFont="1" applyFill="1" applyBorder="1" applyAlignment="1" applyProtection="1">
      <alignment horizontal="center" vertical="center"/>
      <protection locked="0"/>
    </xf>
    <xf numFmtId="38" fontId="13" fillId="0" borderId="51" xfId="2" applyNumberFormat="1" applyFont="1" applyFill="1" applyBorder="1" applyAlignment="1" applyProtection="1">
      <alignment horizontal="center" vertical="center"/>
      <protection locked="0"/>
    </xf>
    <xf numFmtId="38" fontId="13" fillId="0" borderId="26" xfId="2" applyNumberFormat="1" applyFont="1" applyFill="1" applyBorder="1" applyAlignment="1" applyProtection="1">
      <alignment horizontal="center" vertical="center"/>
      <protection locked="0"/>
    </xf>
    <xf numFmtId="38" fontId="13" fillId="0" borderId="27" xfId="2" applyNumberFormat="1" applyFont="1" applyFill="1" applyBorder="1" applyAlignment="1" applyProtection="1">
      <alignment horizontal="center" vertical="center"/>
      <protection locked="0"/>
    </xf>
    <xf numFmtId="0" fontId="6" fillId="0" borderId="0" xfId="1" applyFont="1" applyAlignment="1">
      <alignment horizontal="center" vertical="top" wrapText="1"/>
    </xf>
    <xf numFmtId="0" fontId="78" fillId="0" borderId="0" xfId="1" applyFont="1" applyAlignment="1">
      <alignment horizontal="left" vertical="center" wrapText="1"/>
    </xf>
    <xf numFmtId="41" fontId="77" fillId="3" borderId="0" xfId="2" applyNumberFormat="1" applyFont="1" applyFill="1" applyBorder="1" applyAlignment="1" applyProtection="1">
      <alignment horizontal="center" vertical="top"/>
    </xf>
    <xf numFmtId="0" fontId="15" fillId="3" borderId="6" xfId="1" applyFont="1" applyFill="1" applyBorder="1" applyAlignment="1">
      <alignment horizontal="center" vertical="center" wrapText="1"/>
    </xf>
    <xf numFmtId="0" fontId="15" fillId="3" borderId="6" xfId="1" applyFont="1" applyFill="1" applyBorder="1" applyAlignment="1">
      <alignment horizontal="center" vertical="top" wrapText="1"/>
    </xf>
    <xf numFmtId="14" fontId="13" fillId="0" borderId="30" xfId="2" applyNumberFormat="1" applyFont="1" applyFill="1" applyBorder="1" applyAlignment="1" applyProtection="1">
      <alignment horizontal="left" vertical="center" wrapText="1"/>
      <protection locked="0"/>
    </xf>
    <xf numFmtId="0" fontId="3" fillId="2" borderId="3" xfId="1" applyFont="1" applyFill="1" applyBorder="1" applyAlignment="1">
      <alignment vertical="center" wrapText="1"/>
    </xf>
    <xf numFmtId="0" fontId="6" fillId="3" borderId="30" xfId="1" applyFont="1" applyFill="1" applyBorder="1" applyAlignment="1">
      <alignment vertical="center" wrapText="1"/>
    </xf>
    <xf numFmtId="41" fontId="85" fillId="3" borderId="6" xfId="2" applyNumberFormat="1" applyFont="1" applyFill="1" applyBorder="1" applyAlignment="1" applyProtection="1">
      <alignment horizontal="left"/>
    </xf>
    <xf numFmtId="41" fontId="85" fillId="3" borderId="0" xfId="2" applyNumberFormat="1" applyFont="1" applyFill="1" applyBorder="1" applyAlignment="1" applyProtection="1"/>
    <xf numFmtId="0" fontId="22" fillId="0" borderId="0" xfId="0" applyFont="1"/>
    <xf numFmtId="0" fontId="15" fillId="0" borderId="0" xfId="0" applyFont="1" applyAlignment="1">
      <alignment horizontal="left"/>
    </xf>
    <xf numFmtId="0" fontId="0" fillId="0" borderId="0" xfId="0" applyAlignment="1">
      <alignment horizontal="center"/>
    </xf>
    <xf numFmtId="0" fontId="19"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center" wrapText="1"/>
    </xf>
    <xf numFmtId="0" fontId="0" fillId="0" borderId="0" xfId="0" applyAlignment="1">
      <alignment horizontal="center" vertical="center"/>
    </xf>
    <xf numFmtId="0" fontId="39" fillId="3" borderId="11" xfId="0" applyFont="1" applyFill="1" applyBorder="1" applyAlignment="1">
      <alignment horizontal="right" vertical="center" wrapText="1"/>
    </xf>
    <xf numFmtId="0" fontId="39" fillId="3" borderId="12" xfId="0" applyFont="1" applyFill="1" applyBorder="1" applyAlignment="1">
      <alignment horizontal="right" vertical="center" wrapText="1"/>
    </xf>
    <xf numFmtId="0" fontId="39" fillId="3" borderId="13" xfId="0" applyFont="1" applyFill="1" applyBorder="1" applyAlignment="1">
      <alignment horizontal="right" vertical="center" wrapText="1"/>
    </xf>
    <xf numFmtId="0" fontId="0" fillId="0" borderId="0" xfId="0" applyAlignment="1">
      <alignment horizontal="left" wrapText="1"/>
    </xf>
    <xf numFmtId="0" fontId="0" fillId="0" borderId="0" xfId="0"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7" fillId="2" borderId="24" xfId="1" applyFont="1" applyFill="1" applyBorder="1" applyAlignment="1">
      <alignment horizontal="right" vertical="top" wrapText="1"/>
    </xf>
    <xf numFmtId="0" fontId="3" fillId="0" borderId="22" xfId="1" applyFont="1" applyBorder="1" applyAlignment="1">
      <alignment horizontal="right" vertical="top" wrapText="1"/>
    </xf>
    <xf numFmtId="38" fontId="13" fillId="0" borderId="16" xfId="2" applyNumberFormat="1" applyFont="1" applyFill="1" applyBorder="1" applyAlignment="1" applyProtection="1">
      <alignment horizontal="right" vertical="center"/>
      <protection locked="0"/>
    </xf>
    <xf numFmtId="41" fontId="15" fillId="0" borderId="0" xfId="2" applyNumberFormat="1" applyFont="1" applyFill="1" applyAlignment="1" applyProtection="1">
      <alignment horizontal="right" vertical="center"/>
    </xf>
    <xf numFmtId="41" fontId="15" fillId="0" borderId="0" xfId="2" applyNumberFormat="1" applyFont="1" applyFill="1" applyAlignment="1" applyProtection="1">
      <alignment horizontal="right" vertical="top"/>
    </xf>
    <xf numFmtId="41" fontId="70" fillId="0" borderId="0" xfId="2" applyNumberFormat="1" applyFont="1" applyFill="1" applyAlignment="1" applyProtection="1">
      <alignment horizontal="left" vertical="top" wrapText="1"/>
    </xf>
    <xf numFmtId="0" fontId="95" fillId="9" borderId="17" xfId="1" applyFont="1" applyFill="1" applyBorder="1" applyAlignment="1">
      <alignment horizontal="right" vertical="center" wrapText="1"/>
    </xf>
    <xf numFmtId="38" fontId="96" fillId="9" borderId="18" xfId="2" applyNumberFormat="1" applyFont="1" applyFill="1" applyBorder="1" applyAlignment="1" applyProtection="1">
      <alignment horizontal="right" vertical="center"/>
    </xf>
    <xf numFmtId="38" fontId="95" fillId="9" borderId="18" xfId="2" applyNumberFormat="1" applyFont="1" applyFill="1" applyBorder="1" applyAlignment="1" applyProtection="1">
      <alignment horizontal="right" vertical="center"/>
    </xf>
    <xf numFmtId="38" fontId="97" fillId="9" borderId="2" xfId="2" applyNumberFormat="1" applyFont="1" applyFill="1" applyBorder="1" applyAlignment="1" applyProtection="1">
      <alignment horizontal="center" vertical="center"/>
    </xf>
    <xf numFmtId="38" fontId="97" fillId="9" borderId="26" xfId="2" applyNumberFormat="1" applyFont="1" applyFill="1" applyBorder="1" applyAlignment="1" applyProtection="1">
      <alignment horizontal="center" vertical="center"/>
    </xf>
    <xf numFmtId="38" fontId="99" fillId="9" borderId="8" xfId="1" applyNumberFormat="1" applyFont="1" applyFill="1" applyBorder="1" applyAlignment="1">
      <alignment vertical="center" wrapText="1"/>
    </xf>
    <xf numFmtId="38" fontId="13" fillId="0" borderId="20" xfId="2" applyNumberFormat="1" applyFont="1" applyFill="1" applyBorder="1" applyAlignment="1" applyProtection="1">
      <alignment horizontal="right" vertical="center"/>
      <protection locked="0"/>
    </xf>
    <xf numFmtId="38" fontId="13" fillId="0" borderId="16" xfId="2" applyNumberFormat="1" applyFont="1" applyFill="1" applyBorder="1" applyAlignment="1" applyProtection="1">
      <alignment vertical="center"/>
      <protection locked="0"/>
    </xf>
    <xf numFmtId="38" fontId="95" fillId="9" borderId="18" xfId="2" applyNumberFormat="1" applyFont="1" applyFill="1" applyBorder="1" applyAlignment="1" applyProtection="1">
      <alignment vertical="center"/>
    </xf>
    <xf numFmtId="0" fontId="101" fillId="2" borderId="22" xfId="1" applyFont="1" applyFill="1" applyBorder="1" applyAlignment="1">
      <alignment horizontal="center" vertical="center" wrapText="1"/>
    </xf>
    <xf numFmtId="0" fontId="103" fillId="4" borderId="20" xfId="1" applyFont="1" applyFill="1" applyBorder="1" applyAlignment="1">
      <alignment vertical="center" wrapText="1"/>
    </xf>
    <xf numFmtId="0" fontId="105" fillId="2" borderId="4" xfId="1" applyFont="1" applyFill="1" applyBorder="1" applyAlignment="1">
      <alignment horizontal="center" vertical="center" wrapText="1"/>
    </xf>
    <xf numFmtId="0" fontId="100" fillId="2" borderId="23" xfId="1" applyFont="1" applyFill="1" applyBorder="1" applyAlignment="1">
      <alignment vertical="top" wrapText="1"/>
    </xf>
    <xf numFmtId="0" fontId="100" fillId="2" borderId="14" xfId="1" applyFont="1" applyFill="1" applyBorder="1" applyAlignment="1">
      <alignment vertical="top" wrapText="1"/>
    </xf>
    <xf numFmtId="0" fontId="106" fillId="2" borderId="19" xfId="0" applyFont="1" applyFill="1" applyBorder="1" applyAlignment="1">
      <alignment horizontal="center" vertical="top" wrapText="1"/>
    </xf>
    <xf numFmtId="1" fontId="16" fillId="3" borderId="0" xfId="2" applyNumberFormat="1" applyFont="1" applyFill="1" applyBorder="1" applyAlignment="1" applyProtection="1">
      <alignment horizontal="center" vertical="center"/>
    </xf>
    <xf numFmtId="1" fontId="16" fillId="3" borderId="0" xfId="2" applyNumberFormat="1" applyFont="1" applyFill="1" applyBorder="1" applyAlignment="1" applyProtection="1">
      <alignment vertical="center"/>
    </xf>
    <xf numFmtId="0" fontId="13" fillId="0" borderId="0" xfId="1" applyFont="1" applyAlignment="1" applyProtection="1">
      <alignment horizontal="center" vertical="top" wrapText="1"/>
      <protection locked="0"/>
    </xf>
    <xf numFmtId="0" fontId="27" fillId="3" borderId="0" xfId="1" applyFont="1" applyFill="1" applyAlignment="1">
      <alignment horizontal="center" vertical="top" wrapText="1"/>
    </xf>
    <xf numFmtId="38" fontId="13" fillId="3" borderId="0" xfId="4" applyNumberFormat="1" applyFont="1" applyFill="1" applyBorder="1" applyAlignment="1" applyProtection="1">
      <alignment horizontal="center" vertical="top" wrapText="1"/>
    </xf>
    <xf numFmtId="0" fontId="105" fillId="2" borderId="9" xfId="1" applyFont="1" applyFill="1" applyBorder="1" applyAlignment="1">
      <alignment horizontal="center" vertical="center" wrapText="1"/>
    </xf>
    <xf numFmtId="38" fontId="99" fillId="9" borderId="10" xfId="1" applyNumberFormat="1" applyFont="1" applyFill="1" applyBorder="1" applyAlignment="1">
      <alignment vertical="center" wrapText="1"/>
    </xf>
    <xf numFmtId="0" fontId="101" fillId="2" borderId="4" xfId="1" applyFont="1" applyFill="1" applyBorder="1" applyAlignment="1">
      <alignment horizontal="left" vertical="center" wrapText="1"/>
    </xf>
    <xf numFmtId="0" fontId="15" fillId="3" borderId="7" xfId="1" applyFont="1" applyFill="1" applyBorder="1" applyAlignment="1">
      <alignment vertical="center" wrapText="1"/>
    </xf>
    <xf numFmtId="0" fontId="15" fillId="3" borderId="10" xfId="1" applyFont="1" applyFill="1" applyBorder="1" applyAlignment="1">
      <alignment vertical="center" wrapText="1"/>
    </xf>
    <xf numFmtId="0" fontId="6" fillId="3" borderId="10" xfId="1" applyFont="1" applyFill="1" applyBorder="1" applyAlignment="1">
      <alignment vertical="center" wrapText="1"/>
    </xf>
    <xf numFmtId="0" fontId="6" fillId="3" borderId="37" xfId="1" applyFont="1" applyFill="1" applyBorder="1" applyAlignment="1">
      <alignment vertical="center" wrapText="1"/>
    </xf>
    <xf numFmtId="0" fontId="15" fillId="3" borderId="5" xfId="1" applyFont="1" applyFill="1" applyBorder="1" applyAlignment="1">
      <alignment vertical="top" wrapText="1"/>
    </xf>
    <xf numFmtId="3" fontId="13" fillId="0" borderId="29" xfId="4" applyNumberFormat="1" applyFont="1" applyFill="1" applyBorder="1" applyAlignment="1" applyProtection="1">
      <alignment vertical="top" wrapText="1"/>
      <protection locked="0"/>
    </xf>
    <xf numFmtId="38" fontId="13" fillId="0" borderId="30" xfId="4" applyNumberFormat="1" applyFont="1" applyFill="1" applyBorder="1" applyAlignment="1" applyProtection="1">
      <alignment vertical="top" wrapText="1"/>
      <protection locked="0"/>
    </xf>
    <xf numFmtId="38" fontId="13" fillId="0" borderId="37" xfId="4" applyNumberFormat="1" applyFont="1" applyFill="1" applyBorder="1" applyAlignment="1" applyProtection="1">
      <alignment vertical="top" wrapText="1"/>
      <protection locked="0"/>
    </xf>
    <xf numFmtId="38" fontId="13" fillId="0" borderId="29" xfId="4" applyNumberFormat="1" applyFont="1" applyFill="1" applyBorder="1" applyAlignment="1" applyProtection="1">
      <alignment vertical="top" wrapText="1"/>
      <protection locked="0"/>
    </xf>
    <xf numFmtId="0" fontId="0" fillId="10" borderId="0" xfId="0" applyFill="1"/>
    <xf numFmtId="0" fontId="47" fillId="10" borderId="0" xfId="0" applyFont="1" applyFill="1" applyAlignment="1">
      <alignment vertical="center"/>
    </xf>
    <xf numFmtId="0" fontId="46" fillId="10" borderId="0" xfId="0" applyFont="1" applyFill="1" applyAlignment="1">
      <alignment vertical="center"/>
    </xf>
    <xf numFmtId="0" fontId="5" fillId="10" borderId="0" xfId="0" applyFont="1" applyFill="1"/>
    <xf numFmtId="0" fontId="15" fillId="10" borderId="0" xfId="0" applyFont="1" applyFill="1" applyAlignment="1">
      <alignment horizontal="justify" vertical="top" wrapText="1"/>
    </xf>
    <xf numFmtId="0" fontId="0" fillId="10" borderId="3" xfId="0" applyFill="1" applyBorder="1"/>
    <xf numFmtId="0" fontId="5" fillId="10" borderId="9" xfId="0" applyFont="1" applyFill="1" applyBorder="1" applyAlignment="1">
      <alignment horizontal="justify" vertical="center"/>
    </xf>
    <xf numFmtId="0" fontId="5" fillId="10" borderId="4" xfId="0" applyFont="1" applyFill="1" applyBorder="1"/>
    <xf numFmtId="0" fontId="0" fillId="10" borderId="7" xfId="0" applyFill="1" applyBorder="1"/>
    <xf numFmtId="0" fontId="15" fillId="10" borderId="10" xfId="0" applyFont="1" applyFill="1" applyBorder="1" applyAlignment="1">
      <alignment horizontal="justify" vertical="top" wrapText="1"/>
    </xf>
    <xf numFmtId="0" fontId="5" fillId="10" borderId="8" xfId="0" applyFont="1" applyFill="1" applyBorder="1"/>
    <xf numFmtId="0" fontId="80" fillId="10" borderId="0" xfId="0" applyFont="1" applyFill="1"/>
    <xf numFmtId="0" fontId="111" fillId="10" borderId="0" xfId="0" applyFont="1" applyFill="1" applyAlignment="1">
      <alignment horizontal="left" vertical="center"/>
    </xf>
    <xf numFmtId="0" fontId="111" fillId="10" borderId="0" xfId="0" applyFont="1" applyFill="1" applyAlignment="1">
      <alignment vertical="center"/>
    </xf>
    <xf numFmtId="0" fontId="5" fillId="0" borderId="0" xfId="0" applyFont="1"/>
    <xf numFmtId="0" fontId="82" fillId="10" borderId="3" xfId="0" applyFont="1" applyFill="1" applyBorder="1" applyAlignment="1">
      <alignment horizontal="right" vertical="center" wrapText="1"/>
    </xf>
    <xf numFmtId="0" fontId="81" fillId="10" borderId="9" xfId="1" applyFont="1" applyFill="1" applyBorder="1"/>
    <xf numFmtId="0" fontId="83" fillId="10" borderId="5" xfId="0" applyFont="1" applyFill="1" applyBorder="1" applyAlignment="1">
      <alignment horizontal="right" vertical="center" wrapText="1"/>
    </xf>
    <xf numFmtId="0" fontId="84" fillId="10" borderId="0" xfId="1" applyFont="1" applyFill="1" applyAlignment="1">
      <alignment horizontal="center" vertical="center"/>
    </xf>
    <xf numFmtId="0" fontId="83" fillId="10" borderId="0" xfId="0" applyFont="1" applyFill="1" applyAlignment="1">
      <alignment vertical="center" wrapText="1"/>
    </xf>
    <xf numFmtId="0" fontId="83" fillId="10" borderId="6" xfId="0" applyFont="1" applyFill="1" applyBorder="1" applyAlignment="1">
      <alignment vertical="center" wrapText="1"/>
    </xf>
    <xf numFmtId="0" fontId="83" fillId="10" borderId="8" xfId="0" applyFont="1" applyFill="1" applyBorder="1" applyAlignment="1">
      <alignment vertical="center" wrapText="1"/>
    </xf>
    <xf numFmtId="0" fontId="90" fillId="10" borderId="3" xfId="0" applyFont="1" applyFill="1" applyBorder="1" applyAlignment="1">
      <alignment horizontal="right" vertical="center" wrapText="1"/>
    </xf>
    <xf numFmtId="0" fontId="89" fillId="10" borderId="9" xfId="1" applyFont="1" applyFill="1" applyBorder="1"/>
    <xf numFmtId="0" fontId="91" fillId="10" borderId="5" xfId="0" applyFont="1" applyFill="1" applyBorder="1" applyAlignment="1">
      <alignment horizontal="right" vertical="center" wrapText="1"/>
    </xf>
    <xf numFmtId="0" fontId="91" fillId="10" borderId="0" xfId="1" applyFont="1" applyFill="1" applyAlignment="1">
      <alignment horizontal="center" vertical="center"/>
    </xf>
    <xf numFmtId="0" fontId="91" fillId="10" borderId="0" xfId="0" applyFont="1" applyFill="1" applyAlignment="1">
      <alignment vertical="center" wrapText="1"/>
    </xf>
    <xf numFmtId="0" fontId="88" fillId="10" borderId="6" xfId="0" applyFont="1" applyFill="1" applyBorder="1" applyAlignment="1">
      <alignment vertical="center" wrapText="1"/>
    </xf>
    <xf numFmtId="0" fontId="88" fillId="10" borderId="8" xfId="0" applyFont="1" applyFill="1" applyBorder="1" applyAlignment="1">
      <alignment vertical="center" wrapText="1"/>
    </xf>
    <xf numFmtId="0" fontId="86" fillId="0" borderId="0" xfId="1" applyFont="1" applyAlignment="1">
      <alignment horizontal="left" vertical="top" wrapText="1"/>
    </xf>
    <xf numFmtId="0" fontId="15" fillId="0" borderId="0" xfId="1" applyFont="1" applyAlignment="1">
      <alignment horizontal="right" vertical="top" wrapText="1"/>
    </xf>
    <xf numFmtId="0" fontId="15" fillId="3" borderId="5" xfId="1" applyFont="1" applyFill="1" applyBorder="1" applyAlignment="1">
      <alignment horizontal="left" vertical="center"/>
    </xf>
    <xf numFmtId="0" fontId="0" fillId="3" borderId="5" xfId="0" applyFill="1" applyBorder="1"/>
    <xf numFmtId="0" fontId="0" fillId="3" borderId="0" xfId="0" applyFill="1"/>
    <xf numFmtId="0" fontId="1" fillId="3" borderId="6" xfId="1" applyFill="1" applyBorder="1"/>
    <xf numFmtId="0" fontId="5" fillId="3" borderId="5" xfId="1" applyFont="1" applyFill="1" applyBorder="1"/>
    <xf numFmtId="0" fontId="1" fillId="3" borderId="0" xfId="1" applyFill="1"/>
    <xf numFmtId="0" fontId="5" fillId="3" borderId="7" xfId="1" applyFont="1" applyFill="1" applyBorder="1"/>
    <xf numFmtId="0" fontId="1" fillId="3" borderId="10" xfId="1" applyFill="1" applyBorder="1"/>
    <xf numFmtId="0" fontId="1" fillId="3" borderId="8" xfId="1" applyFill="1" applyBorder="1"/>
    <xf numFmtId="0" fontId="22" fillId="3" borderId="0" xfId="0" applyFont="1" applyFill="1" applyAlignment="1">
      <alignment horizontal="center" vertical="center"/>
    </xf>
    <xf numFmtId="38" fontId="13" fillId="0" borderId="30" xfId="2" applyNumberFormat="1" applyFont="1" applyFill="1" applyBorder="1" applyAlignment="1" applyProtection="1">
      <alignment horizontal="center" vertical="center"/>
      <protection locked="0"/>
    </xf>
    <xf numFmtId="0" fontId="116" fillId="2" borderId="49" xfId="0" applyFont="1" applyFill="1" applyBorder="1" applyAlignment="1">
      <alignment horizontal="left" vertical="center" wrapText="1"/>
    </xf>
    <xf numFmtId="0" fontId="43" fillId="3" borderId="63" xfId="0" quotePrefix="1" applyFont="1" applyFill="1" applyBorder="1" applyAlignment="1">
      <alignment horizontal="left" vertical="center"/>
    </xf>
    <xf numFmtId="41" fontId="44" fillId="3" borderId="64" xfId="0" applyNumberFormat="1" applyFont="1" applyFill="1" applyBorder="1" applyAlignment="1">
      <alignment horizontal="right" vertical="center"/>
    </xf>
    <xf numFmtId="0" fontId="43" fillId="3" borderId="34" xfId="1" quotePrefix="1" applyFont="1" applyFill="1" applyBorder="1" applyAlignment="1">
      <alignment horizontal="left" vertical="center" wrapText="1"/>
    </xf>
    <xf numFmtId="41" fontId="44" fillId="3" borderId="35" xfId="0" applyNumberFormat="1" applyFont="1" applyFill="1" applyBorder="1" applyAlignment="1">
      <alignment horizontal="right" vertical="center"/>
    </xf>
    <xf numFmtId="0" fontId="43" fillId="3" borderId="34" xfId="0" quotePrefix="1" applyFont="1" applyFill="1" applyBorder="1" applyAlignment="1">
      <alignment horizontal="left" vertical="center"/>
    </xf>
    <xf numFmtId="0" fontId="43" fillId="3" borderId="32" xfId="1" quotePrefix="1" applyFont="1" applyFill="1" applyBorder="1" applyAlignment="1">
      <alignment horizontal="left" vertical="center" wrapText="1"/>
    </xf>
    <xf numFmtId="41" fontId="44" fillId="3" borderId="35" xfId="4" applyNumberFormat="1" applyFont="1" applyFill="1" applyBorder="1" applyAlignment="1" applyProtection="1">
      <alignment horizontal="right" vertical="center"/>
    </xf>
    <xf numFmtId="41" fontId="44" fillId="3" borderId="33" xfId="4" applyNumberFormat="1" applyFont="1" applyFill="1" applyBorder="1" applyAlignment="1" applyProtection="1">
      <alignment horizontal="right" vertical="center"/>
    </xf>
    <xf numFmtId="0" fontId="114" fillId="3" borderId="65" xfId="1" applyFont="1" applyFill="1" applyBorder="1" applyAlignment="1">
      <alignment horizontal="left" vertical="center" wrapText="1"/>
    </xf>
    <xf numFmtId="41" fontId="45" fillId="3" borderId="66" xfId="0" applyNumberFormat="1" applyFont="1" applyFill="1" applyBorder="1" applyAlignment="1">
      <alignment horizontal="right" vertical="top"/>
    </xf>
    <xf numFmtId="0" fontId="43" fillId="3" borderId="65" xfId="1" applyFont="1" applyFill="1" applyBorder="1" applyAlignment="1">
      <alignment horizontal="left" vertical="top" wrapText="1"/>
    </xf>
    <xf numFmtId="41" fontId="109" fillId="2" borderId="46" xfId="1" applyNumberFormat="1" applyFont="1" applyFill="1" applyBorder="1" applyAlignment="1">
      <alignment horizontal="center" vertical="center" wrapText="1"/>
    </xf>
    <xf numFmtId="0" fontId="15" fillId="3" borderId="68" xfId="1" applyFont="1" applyFill="1" applyBorder="1"/>
    <xf numFmtId="0" fontId="22" fillId="3" borderId="69" xfId="1" applyFont="1" applyFill="1" applyBorder="1" applyAlignment="1">
      <alignment horizontal="center" vertical="top" wrapText="1"/>
    </xf>
    <xf numFmtId="38" fontId="97" fillId="9" borderId="69" xfId="2" applyNumberFormat="1" applyFont="1" applyFill="1" applyBorder="1" applyAlignment="1" applyProtection="1">
      <alignment horizontal="center" vertical="center"/>
    </xf>
    <xf numFmtId="38" fontId="13" fillId="0" borderId="71" xfId="2" applyNumberFormat="1" applyFont="1" applyFill="1" applyBorder="1" applyAlignment="1" applyProtection="1">
      <alignment horizontal="center" vertical="center"/>
      <protection locked="0"/>
    </xf>
    <xf numFmtId="38" fontId="97" fillId="9" borderId="72" xfId="2" applyNumberFormat="1" applyFont="1" applyFill="1" applyBorder="1" applyAlignment="1" applyProtection="1">
      <alignment horizontal="center" vertical="center"/>
    </xf>
    <xf numFmtId="0" fontId="104" fillId="2" borderId="73" xfId="0" applyFont="1" applyFill="1" applyBorder="1" applyAlignment="1">
      <alignment vertical="center" wrapText="1"/>
    </xf>
    <xf numFmtId="0" fontId="104" fillId="2" borderId="74" xfId="0" applyFont="1" applyFill="1" applyBorder="1" applyAlignment="1">
      <alignment horizontal="center" vertical="center" wrapText="1"/>
    </xf>
    <xf numFmtId="0" fontId="104" fillId="2" borderId="75" xfId="0" applyFont="1" applyFill="1" applyBorder="1" applyAlignment="1">
      <alignment horizontal="center" vertical="center" wrapText="1"/>
    </xf>
    <xf numFmtId="0" fontId="27" fillId="3" borderId="70" xfId="0" applyFont="1" applyFill="1" applyBorder="1" applyAlignment="1">
      <alignment horizontal="left" vertical="center" wrapText="1"/>
    </xf>
    <xf numFmtId="38" fontId="13" fillId="0" borderId="76" xfId="0" applyNumberFormat="1" applyFont="1" applyBorder="1" applyAlignment="1" applyProtection="1">
      <alignment vertical="center" wrapText="1"/>
      <protection locked="0"/>
    </xf>
    <xf numFmtId="38" fontId="13" fillId="0" borderId="72" xfId="0" applyNumberFormat="1" applyFont="1" applyBorder="1" applyAlignment="1" applyProtection="1">
      <alignment vertical="center"/>
      <protection locked="0"/>
    </xf>
    <xf numFmtId="0" fontId="36" fillId="3" borderId="70" xfId="0" applyFont="1" applyFill="1" applyBorder="1" applyAlignment="1">
      <alignment horizontal="left" vertical="center" wrapText="1"/>
    </xf>
    <xf numFmtId="38" fontId="13" fillId="0" borderId="76" xfId="0" applyNumberFormat="1" applyFont="1" applyBorder="1" applyAlignment="1" applyProtection="1">
      <alignment horizontal="right" vertical="center" wrapText="1"/>
      <protection locked="0"/>
    </xf>
    <xf numFmtId="3" fontId="13" fillId="0" borderId="47" xfId="0" applyNumberFormat="1" applyFont="1" applyBorder="1" applyAlignment="1" applyProtection="1">
      <alignment horizontal="center" vertical="center"/>
      <protection locked="0"/>
    </xf>
    <xf numFmtId="0" fontId="103" fillId="2" borderId="73" xfId="0" applyFont="1" applyFill="1" applyBorder="1" applyAlignment="1">
      <alignment vertical="center"/>
    </xf>
    <xf numFmtId="0" fontId="38" fillId="2" borderId="74" xfId="0" applyFont="1" applyFill="1" applyBorder="1" applyAlignment="1">
      <alignment horizontal="right" vertical="center"/>
    </xf>
    <xf numFmtId="0" fontId="38" fillId="2" borderId="75" xfId="0" applyFont="1" applyFill="1" applyBorder="1" applyAlignment="1">
      <alignment horizontal="center" vertical="center" wrapText="1"/>
    </xf>
    <xf numFmtId="0" fontId="13" fillId="0" borderId="80"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3" fillId="0" borderId="84" xfId="0" applyFont="1" applyBorder="1" applyAlignment="1" applyProtection="1">
      <alignment horizontal="center" vertical="center"/>
      <protection locked="0"/>
    </xf>
    <xf numFmtId="0" fontId="97" fillId="9" borderId="86" xfId="0" applyFont="1" applyFill="1" applyBorder="1" applyAlignment="1">
      <alignment horizontal="center" vertical="center"/>
    </xf>
    <xf numFmtId="0" fontId="39" fillId="3" borderId="87" xfId="0" applyFont="1" applyFill="1" applyBorder="1" applyAlignment="1">
      <alignment horizontal="right" vertical="center" wrapText="1"/>
    </xf>
    <xf numFmtId="0" fontId="13" fillId="0" borderId="88" xfId="0" applyFont="1" applyBorder="1" applyAlignment="1" applyProtection="1">
      <alignment horizontal="center" vertical="center"/>
      <protection locked="0"/>
    </xf>
    <xf numFmtId="0" fontId="39" fillId="3" borderId="71" xfId="0" applyFont="1" applyFill="1" applyBorder="1" applyAlignment="1">
      <alignment horizontal="right" vertical="center" wrapText="1"/>
    </xf>
    <xf numFmtId="0" fontId="13" fillId="0" borderId="33" xfId="0" applyFont="1" applyBorder="1" applyAlignment="1" applyProtection="1">
      <alignment horizontal="center" vertical="center"/>
      <protection locked="0"/>
    </xf>
    <xf numFmtId="0" fontId="79" fillId="2" borderId="77" xfId="0" applyFont="1" applyFill="1" applyBorder="1" applyAlignment="1">
      <alignment horizontal="left" vertical="center" wrapText="1"/>
    </xf>
    <xf numFmtId="0" fontId="16" fillId="2" borderId="90" xfId="0" applyFont="1" applyFill="1" applyBorder="1" applyAlignment="1">
      <alignment horizontal="right" vertical="center" wrapText="1"/>
    </xf>
    <xf numFmtId="0" fontId="13" fillId="0" borderId="47" xfId="0" applyFont="1" applyBorder="1" applyAlignment="1" applyProtection="1">
      <alignment horizontal="center" vertical="center"/>
      <protection locked="0"/>
    </xf>
    <xf numFmtId="0" fontId="103" fillId="2" borderId="77" xfId="0" applyFont="1" applyFill="1" applyBorder="1" applyAlignment="1">
      <alignment horizontal="left" vertical="center"/>
    </xf>
    <xf numFmtId="0" fontId="37" fillId="2" borderId="90" xfId="0" applyFont="1" applyFill="1" applyBorder="1" applyAlignment="1">
      <alignment horizontal="right" vertical="center"/>
    </xf>
    <xf numFmtId="0" fontId="87" fillId="0" borderId="0" xfId="0" applyFont="1" applyAlignment="1">
      <alignment vertical="top"/>
    </xf>
    <xf numFmtId="0" fontId="3" fillId="3" borderId="5" xfId="1" applyFont="1" applyFill="1" applyBorder="1" applyAlignment="1">
      <alignment vertical="center" wrapText="1"/>
    </xf>
    <xf numFmtId="0" fontId="101" fillId="3" borderId="0" xfId="1" applyFont="1" applyFill="1" applyAlignment="1">
      <alignment vertical="center" wrapText="1"/>
    </xf>
    <xf numFmtId="0" fontId="101" fillId="3" borderId="6" xfId="1" applyFont="1" applyFill="1" applyBorder="1" applyAlignment="1">
      <alignment vertical="center" wrapText="1"/>
    </xf>
    <xf numFmtId="0" fontId="117" fillId="3" borderId="4" xfId="1" applyFont="1" applyFill="1" applyBorder="1" applyAlignment="1" applyProtection="1">
      <alignment horizontal="center" vertical="center"/>
      <protection locked="0"/>
    </xf>
    <xf numFmtId="0" fontId="117" fillId="3" borderId="8" xfId="1" applyFont="1" applyFill="1" applyBorder="1" applyAlignment="1" applyProtection="1">
      <alignment horizontal="center" vertical="center"/>
      <protection locked="0"/>
    </xf>
    <xf numFmtId="0" fontId="117" fillId="3" borderId="9" xfId="1" applyFont="1" applyFill="1" applyBorder="1" applyAlignment="1" applyProtection="1">
      <alignment horizontal="center" vertical="center"/>
      <protection locked="0"/>
    </xf>
    <xf numFmtId="0" fontId="117" fillId="3" borderId="10" xfId="1" applyFont="1" applyFill="1" applyBorder="1" applyAlignment="1" applyProtection="1">
      <alignment horizontal="center" vertical="center"/>
      <protection locked="0"/>
    </xf>
    <xf numFmtId="0" fontId="83" fillId="10" borderId="7" xfId="0" applyFont="1" applyFill="1" applyBorder="1" applyAlignment="1">
      <alignment horizontal="right" vertical="center" wrapText="1"/>
    </xf>
    <xf numFmtId="0" fontId="84" fillId="10" borderId="10" xfId="1" applyFont="1" applyFill="1" applyBorder="1" applyAlignment="1">
      <alignment horizontal="center" vertical="center"/>
    </xf>
    <xf numFmtId="0" fontId="83" fillId="10" borderId="10" xfId="0" applyFont="1" applyFill="1" applyBorder="1" applyAlignment="1">
      <alignment vertical="center" wrapText="1"/>
    </xf>
    <xf numFmtId="0" fontId="91" fillId="10" borderId="7" xfId="0" applyFont="1" applyFill="1" applyBorder="1" applyAlignment="1">
      <alignment horizontal="right" vertical="center" wrapText="1"/>
    </xf>
    <xf numFmtId="0" fontId="91" fillId="10" borderId="10" xfId="1" applyFont="1" applyFill="1" applyBorder="1" applyAlignment="1">
      <alignment horizontal="center" vertical="center"/>
    </xf>
    <xf numFmtId="0" fontId="91" fillId="10" borderId="10" xfId="0" applyFont="1" applyFill="1" applyBorder="1" applyAlignment="1">
      <alignment vertical="center" wrapText="1"/>
    </xf>
    <xf numFmtId="0" fontId="27" fillId="3" borderId="68" xfId="1" applyFont="1" applyFill="1" applyBorder="1" applyAlignment="1">
      <alignment horizontal="left" vertical="top" wrapText="1"/>
    </xf>
    <xf numFmtId="38" fontId="13" fillId="8" borderId="16" xfId="2" applyNumberFormat="1" applyFont="1" applyFill="1" applyBorder="1" applyAlignment="1" applyProtection="1">
      <alignment horizontal="right" vertical="center"/>
    </xf>
    <xf numFmtId="38" fontId="36" fillId="3" borderId="0" xfId="2" applyNumberFormat="1" applyFont="1" applyFill="1" applyBorder="1" applyAlignment="1" applyProtection="1">
      <alignment horizontal="center" vertical="center"/>
    </xf>
    <xf numFmtId="0" fontId="1" fillId="3" borderId="8" xfId="1" applyFill="1" applyBorder="1" applyAlignment="1">
      <alignment vertical="center"/>
    </xf>
    <xf numFmtId="0" fontId="1" fillId="3" borderId="10" xfId="1" applyFill="1" applyBorder="1" applyAlignment="1">
      <alignment vertical="center"/>
    </xf>
    <xf numFmtId="0" fontId="1" fillId="3" borderId="7" xfId="1" applyFill="1" applyBorder="1" applyAlignment="1">
      <alignment vertical="center"/>
    </xf>
    <xf numFmtId="0" fontId="1" fillId="0" borderId="0" xfId="1" applyAlignment="1">
      <alignment horizontal="left" vertical="center"/>
    </xf>
    <xf numFmtId="0" fontId="15" fillId="3" borderId="6" xfId="1" applyFont="1" applyFill="1" applyBorder="1" applyAlignment="1">
      <alignment horizontal="left" vertical="center"/>
    </xf>
    <xf numFmtId="0" fontId="22" fillId="3" borderId="0" xfId="1" applyFont="1" applyFill="1" applyAlignment="1">
      <alignment horizontal="center" vertical="center"/>
    </xf>
    <xf numFmtId="0" fontId="122" fillId="0" borderId="0" xfId="1" applyFont="1" applyAlignment="1">
      <alignment horizontal="left" vertical="top" wrapText="1"/>
    </xf>
    <xf numFmtId="0" fontId="122" fillId="0" borderId="28" xfId="1" applyFont="1" applyBorder="1" applyAlignment="1">
      <alignment vertical="top" wrapText="1"/>
    </xf>
    <xf numFmtId="0" fontId="15" fillId="3" borderId="2" xfId="1" applyFont="1" applyFill="1" applyBorder="1" applyAlignment="1">
      <alignment horizontal="left" vertical="top" wrapText="1"/>
    </xf>
    <xf numFmtId="0" fontId="27" fillId="3" borderId="2" xfId="1" applyFont="1" applyFill="1" applyBorder="1" applyAlignment="1">
      <alignment horizontal="left" vertical="top" wrapText="1"/>
    </xf>
    <xf numFmtId="0" fontId="15" fillId="3" borderId="2" xfId="1" applyFont="1" applyFill="1" applyBorder="1"/>
    <xf numFmtId="0" fontId="101" fillId="2" borderId="4" xfId="1" applyFont="1" applyFill="1" applyBorder="1" applyAlignment="1">
      <alignment vertical="center" wrapText="1"/>
    </xf>
    <xf numFmtId="0" fontId="13" fillId="0" borderId="30" xfId="2" applyNumberFormat="1" applyFont="1" applyFill="1" applyBorder="1" applyAlignment="1" applyProtection="1">
      <alignment vertical="center" wrapText="1"/>
      <protection locked="0"/>
    </xf>
    <xf numFmtId="0" fontId="13" fillId="0" borderId="30" xfId="2" applyNumberFormat="1" applyFont="1" applyFill="1" applyBorder="1" applyAlignment="1" applyProtection="1">
      <alignment vertical="center"/>
      <protection locked="0"/>
    </xf>
    <xf numFmtId="0" fontId="75" fillId="0" borderId="30" xfId="7" applyNumberFormat="1" applyFill="1" applyBorder="1" applyAlignment="1" applyProtection="1">
      <alignment horizontal="left" vertical="center" wrapText="1"/>
      <protection locked="0"/>
    </xf>
    <xf numFmtId="0" fontId="13" fillId="0" borderId="30" xfId="2" applyNumberFormat="1" applyFont="1" applyFill="1" applyBorder="1" applyAlignment="1" applyProtection="1">
      <alignment horizontal="left" vertical="center" wrapText="1"/>
      <protection locked="0"/>
    </xf>
    <xf numFmtId="38" fontId="1" fillId="0" borderId="0" xfId="1" applyNumberFormat="1" applyAlignment="1">
      <alignment horizontal="left" vertical="top"/>
    </xf>
    <xf numFmtId="41" fontId="5" fillId="0" borderId="0" xfId="0" applyNumberFormat="1" applyFont="1" applyAlignment="1">
      <alignment vertical="top"/>
    </xf>
    <xf numFmtId="0" fontId="15" fillId="3" borderId="5" xfId="0" applyFont="1" applyFill="1" applyBorder="1"/>
    <xf numFmtId="0" fontId="15" fillId="3" borderId="5" xfId="0" applyFont="1" applyFill="1" applyBorder="1" applyAlignment="1">
      <alignment vertical="top"/>
    </xf>
    <xf numFmtId="0" fontId="15" fillId="3" borderId="0" xfId="0" applyFont="1" applyFill="1" applyAlignment="1">
      <alignment vertical="top"/>
    </xf>
    <xf numFmtId="0" fontId="15" fillId="3" borderId="6" xfId="0" applyFont="1" applyFill="1" applyBorder="1" applyAlignment="1">
      <alignment vertical="top"/>
    </xf>
    <xf numFmtId="0" fontId="39" fillId="3" borderId="0" xfId="0" applyFont="1" applyFill="1" applyAlignment="1">
      <alignment vertical="top" wrapText="1"/>
    </xf>
    <xf numFmtId="0" fontId="39" fillId="3" borderId="6" xfId="0" applyFont="1" applyFill="1" applyBorder="1" applyAlignment="1">
      <alignment vertical="top" wrapText="1"/>
    </xf>
    <xf numFmtId="0" fontId="15" fillId="3" borderId="7" xfId="0" applyFont="1" applyFill="1" applyBorder="1" applyAlignment="1">
      <alignment vertical="top"/>
    </xf>
    <xf numFmtId="0" fontId="15" fillId="3" borderId="10" xfId="0" applyFont="1" applyFill="1" applyBorder="1" applyAlignment="1">
      <alignment vertical="top"/>
    </xf>
    <xf numFmtId="0" fontId="15" fillId="3" borderId="8" xfId="0" applyFont="1" applyFill="1" applyBorder="1" applyAlignment="1">
      <alignment vertical="top"/>
    </xf>
    <xf numFmtId="0" fontId="15" fillId="0" borderId="0" xfId="0" applyFont="1" applyAlignment="1">
      <alignment horizontal="center" vertical="top"/>
    </xf>
    <xf numFmtId="0" fontId="64" fillId="0" borderId="0" xfId="0" applyFont="1" applyAlignment="1">
      <alignment horizontal="justify" vertical="top"/>
    </xf>
    <xf numFmtId="0" fontId="15" fillId="3" borderId="5" xfId="0" applyFont="1" applyFill="1" applyBorder="1" applyAlignment="1">
      <alignment horizontal="center" vertical="top"/>
    </xf>
    <xf numFmtId="0" fontId="15" fillId="3" borderId="6" xfId="0" applyFont="1" applyFill="1" applyBorder="1" applyAlignment="1">
      <alignment horizontal="center" vertical="top"/>
    </xf>
    <xf numFmtId="0" fontId="15" fillId="3" borderId="7" xfId="0" applyFont="1" applyFill="1" applyBorder="1" applyAlignment="1">
      <alignment horizontal="center" vertical="top"/>
    </xf>
    <xf numFmtId="0" fontId="15" fillId="3" borderId="10" xfId="0" applyFont="1" applyFill="1" applyBorder="1" applyAlignment="1">
      <alignment horizontal="justify" vertical="center"/>
    </xf>
    <xf numFmtId="0" fontId="15" fillId="3" borderId="8" xfId="0" applyFont="1" applyFill="1" applyBorder="1" applyAlignment="1">
      <alignment horizontal="center" vertical="top"/>
    </xf>
    <xf numFmtId="0" fontId="15" fillId="0" borderId="0" xfId="0" applyFont="1" applyAlignment="1">
      <alignment horizontal="justify" vertical="center"/>
    </xf>
    <xf numFmtId="0" fontId="128" fillId="0" borderId="37" xfId="2" applyNumberFormat="1" applyFont="1" applyFill="1" applyBorder="1" applyAlignment="1" applyProtection="1">
      <alignment vertical="center" wrapText="1"/>
      <protection locked="0"/>
    </xf>
    <xf numFmtId="0" fontId="13" fillId="3" borderId="30" xfId="1" applyFont="1" applyFill="1" applyBorder="1" applyAlignment="1" applyProtection="1">
      <alignment vertical="top" wrapText="1"/>
      <protection locked="0"/>
    </xf>
    <xf numFmtId="0" fontId="27" fillId="3" borderId="15" xfId="1" applyFont="1" applyFill="1" applyBorder="1" applyAlignment="1">
      <alignment vertical="top" wrapText="1"/>
    </xf>
    <xf numFmtId="0" fontId="9" fillId="0" borderId="0" xfId="5"/>
    <xf numFmtId="0" fontId="60" fillId="0" borderId="0" xfId="5" applyFont="1"/>
    <xf numFmtId="0" fontId="61" fillId="0" borderId="0" xfId="5" applyFont="1"/>
    <xf numFmtId="0" fontId="59" fillId="0" borderId="0" xfId="5" applyFont="1" applyAlignment="1">
      <alignment horizontal="center" vertical="center"/>
    </xf>
    <xf numFmtId="0" fontId="59" fillId="11" borderId="0" xfId="5" applyFont="1" applyFill="1" applyAlignment="1">
      <alignment horizontal="center" vertical="center" wrapText="1"/>
    </xf>
    <xf numFmtId="0" fontId="59" fillId="0" borderId="0" xfId="5" applyFont="1" applyAlignment="1">
      <alignment horizontal="center" vertical="center" wrapText="1"/>
    </xf>
    <xf numFmtId="0" fontId="9" fillId="0" borderId="0" xfId="5" applyAlignment="1">
      <alignment horizontal="center" vertical="center"/>
    </xf>
    <xf numFmtId="41" fontId="9" fillId="0" borderId="0" xfId="5" applyNumberFormat="1"/>
    <xf numFmtId="14" fontId="9" fillId="0" borderId="0" xfId="5" applyNumberFormat="1"/>
    <xf numFmtId="38" fontId="9" fillId="0" borderId="0" xfId="5" applyNumberFormat="1"/>
    <xf numFmtId="0" fontId="127" fillId="0" borderId="0" xfId="0" applyFont="1"/>
    <xf numFmtId="0" fontId="131" fillId="3" borderId="10" xfId="1" applyFont="1" applyFill="1" applyBorder="1" applyAlignment="1">
      <alignment horizontal="center" vertical="top" wrapText="1"/>
    </xf>
    <xf numFmtId="0" fontId="6" fillId="0" borderId="0" xfId="0" applyFont="1"/>
    <xf numFmtId="164" fontId="6" fillId="0" borderId="0" xfId="4" applyNumberFormat="1" applyFont="1"/>
    <xf numFmtId="0" fontId="6" fillId="0" borderId="21" xfId="0" applyFont="1" applyBorder="1"/>
    <xf numFmtId="0" fontId="6" fillId="0" borderId="28" xfId="0" applyFont="1" applyBorder="1"/>
    <xf numFmtId="164" fontId="6" fillId="0" borderId="28" xfId="4" applyNumberFormat="1" applyFont="1" applyBorder="1"/>
    <xf numFmtId="164" fontId="6" fillId="0" borderId="22" xfId="4" applyNumberFormat="1" applyFont="1" applyBorder="1"/>
    <xf numFmtId="0" fontId="15" fillId="0" borderId="19" xfId="0" applyFont="1" applyBorder="1"/>
    <xf numFmtId="164" fontId="15" fillId="0" borderId="0" xfId="4" applyNumberFormat="1" applyFont="1" applyBorder="1"/>
    <xf numFmtId="164" fontId="15" fillId="0" borderId="20" xfId="4" applyNumberFormat="1" applyFont="1" applyBorder="1"/>
    <xf numFmtId="164" fontId="15" fillId="0" borderId="0" xfId="4" applyNumberFormat="1" applyFont="1"/>
    <xf numFmtId="0" fontId="22" fillId="0" borderId="1" xfId="0" applyFont="1" applyBorder="1"/>
    <xf numFmtId="164" fontId="15" fillId="0" borderId="1" xfId="4" applyNumberFormat="1" applyFont="1" applyBorder="1"/>
    <xf numFmtId="0" fontId="6" fillId="0" borderId="19" xfId="0" applyFont="1" applyBorder="1"/>
    <xf numFmtId="164" fontId="6" fillId="0" borderId="0" xfId="4" applyNumberFormat="1" applyFont="1" applyBorder="1"/>
    <xf numFmtId="164" fontId="6" fillId="0" borderId="20" xfId="4" applyNumberFormat="1" applyFont="1" applyBorder="1"/>
    <xf numFmtId="49" fontId="23" fillId="0" borderId="0" xfId="4" applyNumberFormat="1" applyFont="1" applyBorder="1" applyAlignment="1">
      <alignment horizontal="right"/>
    </xf>
    <xf numFmtId="49" fontId="23" fillId="0" borderId="20" xfId="4" applyNumberFormat="1" applyFont="1" applyBorder="1" applyAlignment="1">
      <alignment horizontal="right"/>
    </xf>
    <xf numFmtId="49" fontId="23" fillId="0" borderId="0" xfId="4" applyNumberFormat="1" applyFont="1" applyAlignment="1">
      <alignment horizontal="right"/>
    </xf>
    <xf numFmtId="164" fontId="133" fillId="0" borderId="0" xfId="4" applyNumberFormat="1" applyFont="1" applyBorder="1" applyAlignment="1">
      <alignment horizontal="right"/>
    </xf>
    <xf numFmtId="164" fontId="133" fillId="0" borderId="20" xfId="4" applyNumberFormat="1" applyFont="1" applyBorder="1" applyAlignment="1">
      <alignment horizontal="right"/>
    </xf>
    <xf numFmtId="164" fontId="133" fillId="0" borderId="0" xfId="4" applyNumberFormat="1" applyFont="1" applyAlignment="1">
      <alignment horizontal="right"/>
    </xf>
    <xf numFmtId="0" fontId="133" fillId="0" borderId="0" xfId="0" applyFont="1"/>
    <xf numFmtId="2" fontId="6" fillId="0" borderId="0" xfId="0" applyNumberFormat="1" applyFont="1"/>
    <xf numFmtId="0" fontId="134" fillId="0" borderId="0" xfId="0" applyFont="1"/>
    <xf numFmtId="164" fontId="6" fillId="0" borderId="93" xfId="4" applyNumberFormat="1" applyFont="1" applyBorder="1"/>
    <xf numFmtId="164" fontId="6" fillId="0" borderId="20" xfId="4" applyNumberFormat="1" applyFont="1" applyFill="1" applyBorder="1"/>
    <xf numFmtId="164" fontId="6" fillId="0" borderId="0" xfId="4" applyNumberFormat="1" applyFont="1" applyFill="1"/>
    <xf numFmtId="164" fontId="6" fillId="0" borderId="94" xfId="4" applyNumberFormat="1" applyFont="1" applyBorder="1"/>
    <xf numFmtId="0" fontId="6" fillId="0" borderId="95" xfId="0" applyFont="1" applyBorder="1"/>
    <xf numFmtId="0" fontId="6" fillId="0" borderId="1" xfId="0" applyFont="1" applyBorder="1"/>
    <xf numFmtId="164" fontId="6" fillId="0" borderId="1" xfId="4" applyNumberFormat="1" applyFont="1" applyBorder="1"/>
    <xf numFmtId="164" fontId="6" fillId="0" borderId="96" xfId="4" applyNumberFormat="1" applyFont="1" applyBorder="1"/>
    <xf numFmtId="0" fontId="6" fillId="0" borderId="0" xfId="0" applyFont="1" applyAlignment="1">
      <alignment horizontal="center"/>
    </xf>
    <xf numFmtId="0" fontId="6" fillId="0" borderId="28" xfId="0" applyFont="1" applyBorder="1" applyAlignment="1">
      <alignment horizontal="center"/>
    </xf>
    <xf numFmtId="0" fontId="15" fillId="0" borderId="0" xfId="0" applyFont="1" applyAlignment="1">
      <alignment horizontal="center"/>
    </xf>
    <xf numFmtId="0" fontId="15" fillId="0" borderId="1" xfId="0" applyFont="1" applyBorder="1" applyAlignment="1">
      <alignment horizontal="center"/>
    </xf>
    <xf numFmtId="0" fontId="23" fillId="0" borderId="0" xfId="0" applyFont="1" applyAlignment="1">
      <alignment horizontal="center"/>
    </xf>
    <xf numFmtId="0" fontId="137" fillId="0" borderId="0" xfId="0" applyFont="1" applyAlignment="1">
      <alignment horizontal="center"/>
    </xf>
    <xf numFmtId="164" fontId="135" fillId="12" borderId="0" xfId="4" applyNumberFormat="1" applyFont="1" applyFill="1" applyAlignment="1">
      <alignment vertical="top" wrapText="1"/>
    </xf>
    <xf numFmtId="0" fontId="6" fillId="12" borderId="0" xfId="0" applyFont="1" applyFill="1"/>
    <xf numFmtId="0" fontId="6" fillId="12" borderId="0" xfId="0" applyFont="1" applyFill="1" applyAlignment="1">
      <alignment horizontal="center"/>
    </xf>
    <xf numFmtId="164" fontId="6" fillId="12" borderId="0" xfId="4" applyNumberFormat="1" applyFont="1" applyFill="1" applyBorder="1"/>
    <xf numFmtId="0" fontId="6" fillId="0" borderId="1" xfId="0" applyFont="1" applyBorder="1" applyAlignment="1">
      <alignment horizontal="center"/>
    </xf>
    <xf numFmtId="15" fontId="133" fillId="0" borderId="2" xfId="0" quotePrefix="1" applyNumberFormat="1" applyFont="1" applyBorder="1" applyAlignment="1">
      <alignment horizontal="center" vertical="center"/>
    </xf>
    <xf numFmtId="0" fontId="133" fillId="0" borderId="97" xfId="0" applyFont="1" applyBorder="1" applyAlignment="1">
      <alignment horizontal="center" vertical="center" wrapText="1"/>
    </xf>
    <xf numFmtId="0" fontId="133" fillId="0" borderId="97" xfId="0" applyFont="1" applyBorder="1" applyAlignment="1">
      <alignment horizontal="center" vertical="center"/>
    </xf>
    <xf numFmtId="164" fontId="6" fillId="0" borderId="98" xfId="4" applyNumberFormat="1" applyFont="1" applyBorder="1"/>
    <xf numFmtId="0" fontId="133" fillId="0" borderId="2" xfId="0" applyFont="1" applyBorder="1" applyAlignment="1">
      <alignment horizontal="center" vertical="center"/>
    </xf>
    <xf numFmtId="164" fontId="6" fillId="0" borderId="98" xfId="4" applyNumberFormat="1" applyFont="1" applyFill="1" applyBorder="1"/>
    <xf numFmtId="0" fontId="6" fillId="12" borderId="93" xfId="0" applyFont="1" applyFill="1" applyBorder="1"/>
    <xf numFmtId="164" fontId="6" fillId="12" borderId="98" xfId="4" applyNumberFormat="1" applyFont="1" applyFill="1" applyBorder="1"/>
    <xf numFmtId="0" fontId="133" fillId="12" borderId="2" xfId="0" applyFont="1" applyFill="1" applyBorder="1" applyAlignment="1">
      <alignment horizontal="center" vertical="center"/>
    </xf>
    <xf numFmtId="0" fontId="136" fillId="0" borderId="21" xfId="0" applyFont="1" applyBorder="1"/>
    <xf numFmtId="0" fontId="6" fillId="0" borderId="20" xfId="0" applyFont="1" applyBorder="1"/>
    <xf numFmtId="0" fontId="134" fillId="0" borderId="0" xfId="0" applyFont="1" applyAlignment="1">
      <alignment horizontal="center"/>
    </xf>
    <xf numFmtId="0" fontId="133" fillId="0" borderId="0" xfId="0" applyFont="1" applyAlignment="1">
      <alignment horizontal="center"/>
    </xf>
    <xf numFmtId="164" fontId="6" fillId="0" borderId="19" xfId="4" applyNumberFormat="1" applyFont="1" applyBorder="1"/>
    <xf numFmtId="0" fontId="138" fillId="3" borderId="99" xfId="7" applyFont="1" applyFill="1" applyBorder="1" applyAlignment="1">
      <alignment vertical="top"/>
    </xf>
    <xf numFmtId="0" fontId="138" fillId="3" borderId="65" xfId="7" applyFont="1" applyFill="1" applyBorder="1" applyAlignment="1">
      <alignment vertical="top"/>
    </xf>
    <xf numFmtId="0" fontId="6" fillId="0" borderId="22" xfId="0" applyFont="1" applyBorder="1"/>
    <xf numFmtId="0" fontId="15" fillId="0" borderId="20" xfId="0" applyFont="1" applyBorder="1"/>
    <xf numFmtId="49" fontId="6" fillId="0" borderId="0" xfId="0" applyNumberFormat="1" applyFont="1"/>
    <xf numFmtId="164" fontId="6" fillId="0" borderId="0" xfId="4" applyNumberFormat="1" applyFont="1" applyFill="1" applyBorder="1"/>
    <xf numFmtId="164" fontId="135" fillId="0" borderId="19" xfId="4" applyNumberFormat="1" applyFont="1" applyFill="1" applyBorder="1" applyAlignment="1">
      <alignment vertical="top" wrapText="1"/>
    </xf>
    <xf numFmtId="0" fontId="6" fillId="0" borderId="96" xfId="0" applyFont="1" applyBorder="1"/>
    <xf numFmtId="0" fontId="139" fillId="0" borderId="0" xfId="0" applyFont="1"/>
    <xf numFmtId="0" fontId="138" fillId="3" borderId="68" xfId="7" applyFont="1" applyFill="1" applyBorder="1" applyAlignment="1">
      <alignment horizontal="left" vertical="top" wrapText="1"/>
    </xf>
    <xf numFmtId="164" fontId="6" fillId="0" borderId="93" xfId="4" applyNumberFormat="1" applyFont="1" applyFill="1" applyBorder="1"/>
    <xf numFmtId="0" fontId="6" fillId="0" borderId="93" xfId="0" applyFont="1" applyBorder="1"/>
    <xf numFmtId="0" fontId="133" fillId="0" borderId="0" xfId="0" applyFont="1" applyAlignment="1">
      <alignment horizontal="left" vertical="top"/>
    </xf>
    <xf numFmtId="164" fontId="6" fillId="0" borderId="93" xfId="0" applyNumberFormat="1" applyFont="1" applyBorder="1"/>
    <xf numFmtId="0" fontId="0" fillId="10" borderId="0" xfId="0" applyFill="1" applyAlignment="1">
      <alignment vertical="center"/>
    </xf>
    <xf numFmtId="0" fontId="0" fillId="10" borderId="5" xfId="0" applyFill="1" applyBorder="1" applyAlignment="1">
      <alignment vertical="center"/>
    </xf>
    <xf numFmtId="0" fontId="27" fillId="10" borderId="0" xfId="0" applyFont="1" applyFill="1" applyAlignment="1">
      <alignment horizontal="justify" vertical="center" wrapText="1"/>
    </xf>
    <xf numFmtId="0" fontId="5" fillId="10" borderId="6" xfId="0" applyFont="1" applyFill="1" applyBorder="1" applyAlignment="1">
      <alignment vertical="center"/>
    </xf>
    <xf numFmtId="0" fontId="5" fillId="10" borderId="0" xfId="0" applyFont="1" applyFill="1" applyAlignment="1">
      <alignment vertical="center"/>
    </xf>
    <xf numFmtId="0" fontId="5" fillId="0" borderId="0" xfId="0" applyFont="1" applyAlignment="1">
      <alignment vertical="center"/>
    </xf>
    <xf numFmtId="0" fontId="140" fillId="0" borderId="0" xfId="0" applyFont="1"/>
    <xf numFmtId="0" fontId="0" fillId="0" borderId="0" xfId="1" applyFont="1"/>
    <xf numFmtId="164" fontId="6" fillId="12" borderId="93" xfId="0" applyNumberFormat="1" applyFont="1" applyFill="1" applyBorder="1"/>
    <xf numFmtId="164" fontId="6" fillId="0" borderId="100" xfId="4" applyNumberFormat="1" applyFont="1" applyBorder="1"/>
    <xf numFmtId="164" fontId="6" fillId="0" borderId="48" xfId="4" applyNumberFormat="1" applyFont="1" applyBorder="1"/>
    <xf numFmtId="164" fontId="6" fillId="0" borderId="97" xfId="4" applyNumberFormat="1" applyFont="1" applyBorder="1"/>
    <xf numFmtId="0" fontId="100" fillId="2" borderId="101" xfId="1" applyFont="1" applyFill="1" applyBorder="1" applyAlignment="1">
      <alignment vertical="top" wrapText="1"/>
    </xf>
    <xf numFmtId="0" fontId="6" fillId="11" borderId="0" xfId="0" applyFont="1" applyFill="1"/>
    <xf numFmtId="164" fontId="6" fillId="13" borderId="48" xfId="4" applyNumberFormat="1" applyFont="1" applyFill="1" applyBorder="1"/>
    <xf numFmtId="164" fontId="6" fillId="15" borderId="48" xfId="4" applyNumberFormat="1" applyFont="1" applyFill="1" applyBorder="1"/>
    <xf numFmtId="164" fontId="6" fillId="11" borderId="48" xfId="4" applyNumberFormat="1" applyFont="1" applyFill="1" applyBorder="1"/>
    <xf numFmtId="0" fontId="103" fillId="4" borderId="19" xfId="1" applyFont="1" applyFill="1" applyBorder="1" applyAlignment="1">
      <alignment horizontal="left" vertical="center" wrapText="1"/>
    </xf>
    <xf numFmtId="0" fontId="103" fillId="4" borderId="20" xfId="1" applyFont="1" applyFill="1" applyBorder="1" applyAlignment="1">
      <alignment horizontal="left" vertical="center" wrapText="1"/>
    </xf>
    <xf numFmtId="0" fontId="144" fillId="2" borderId="101" xfId="1" applyFont="1" applyFill="1" applyBorder="1" applyAlignment="1">
      <alignment vertical="top" wrapText="1"/>
    </xf>
    <xf numFmtId="0" fontId="143" fillId="2" borderId="20" xfId="1" applyFont="1" applyFill="1" applyBorder="1" applyAlignment="1">
      <alignment horizontal="center" vertical="center" wrapText="1"/>
    </xf>
    <xf numFmtId="0" fontId="147" fillId="15" borderId="0" xfId="7" applyFont="1" applyFill="1"/>
    <xf numFmtId="0" fontId="147" fillId="13" borderId="0" xfId="7" applyFont="1" applyFill="1"/>
    <xf numFmtId="164" fontId="6" fillId="0" borderId="28" xfId="4" applyNumberFormat="1" applyFont="1" applyFill="1" applyBorder="1"/>
    <xf numFmtId="164" fontId="15" fillId="0" borderId="0" xfId="4" applyNumberFormat="1" applyFont="1" applyFill="1" applyBorder="1"/>
    <xf numFmtId="164" fontId="15" fillId="0" borderId="1" xfId="4" applyNumberFormat="1" applyFont="1" applyFill="1" applyBorder="1"/>
    <xf numFmtId="49" fontId="23" fillId="0" borderId="0" xfId="4" applyNumberFormat="1" applyFont="1" applyFill="1" applyBorder="1" applyAlignment="1">
      <alignment horizontal="right"/>
    </xf>
    <xf numFmtId="164" fontId="6" fillId="0" borderId="1" xfId="4" applyNumberFormat="1" applyFont="1" applyFill="1" applyBorder="1"/>
    <xf numFmtId="164" fontId="6" fillId="0" borderId="0" xfId="4" applyNumberFormat="1" applyFont="1" applyAlignment="1">
      <alignment horizontal="center"/>
    </xf>
    <xf numFmtId="164" fontId="6" fillId="0" borderId="28" xfId="4" applyNumberFormat="1" applyFont="1" applyBorder="1" applyAlignment="1">
      <alignment horizontal="center"/>
    </xf>
    <xf numFmtId="164" fontId="15" fillId="0" borderId="0" xfId="4" applyNumberFormat="1" applyFont="1" applyBorder="1" applyAlignment="1">
      <alignment horizontal="center"/>
    </xf>
    <xf numFmtId="164" fontId="15" fillId="0" borderId="1" xfId="4" applyNumberFormat="1" applyFont="1" applyBorder="1" applyAlignment="1">
      <alignment horizontal="center"/>
    </xf>
    <xf numFmtId="164" fontId="6" fillId="0" borderId="0" xfId="4" applyNumberFormat="1" applyFont="1" applyBorder="1" applyAlignment="1">
      <alignment horizontal="center"/>
    </xf>
    <xf numFmtId="49" fontId="23" fillId="0" borderId="0" xfId="4" applyNumberFormat="1" applyFont="1" applyBorder="1" applyAlignment="1">
      <alignment horizontal="center"/>
    </xf>
    <xf numFmtId="164" fontId="6" fillId="0" borderId="1" xfId="4" applyNumberFormat="1" applyFont="1" applyBorder="1" applyAlignment="1">
      <alignment horizontal="center"/>
    </xf>
    <xf numFmtId="0" fontId="148" fillId="11" borderId="0" xfId="0" applyFont="1" applyFill="1"/>
    <xf numFmtId="0" fontId="6" fillId="0" borderId="0" xfId="0" applyFont="1" applyAlignment="1">
      <alignment vertical="center"/>
    </xf>
    <xf numFmtId="0" fontId="6" fillId="3" borderId="15" xfId="1" applyFont="1" applyFill="1" applyBorder="1" applyAlignment="1">
      <alignment horizontal="left" vertical="top" wrapText="1"/>
    </xf>
    <xf numFmtId="0" fontId="6" fillId="3" borderId="15" xfId="1" applyFont="1" applyFill="1" applyBorder="1" applyAlignment="1">
      <alignment horizontal="justify" vertical="top" wrapText="1"/>
    </xf>
    <xf numFmtId="0" fontId="6" fillId="3" borderId="15" xfId="1" applyFont="1" applyFill="1" applyBorder="1" applyAlignment="1">
      <alignment vertical="top" wrapText="1"/>
    </xf>
    <xf numFmtId="0" fontId="133" fillId="3" borderId="15" xfId="1" applyFont="1" applyFill="1" applyBorder="1" applyAlignment="1">
      <alignment horizontal="left" vertical="top" wrapText="1"/>
    </xf>
    <xf numFmtId="0" fontId="6" fillId="3" borderId="52" xfId="1" applyFont="1" applyFill="1" applyBorder="1" applyAlignment="1">
      <alignment vertical="top" wrapText="1"/>
    </xf>
    <xf numFmtId="0" fontId="6" fillId="3" borderId="104" xfId="1" applyFont="1" applyFill="1" applyBorder="1" applyAlignment="1">
      <alignment vertical="top" wrapText="1"/>
    </xf>
    <xf numFmtId="0" fontId="6" fillId="3" borderId="48" xfId="1" applyFont="1" applyFill="1" applyBorder="1" applyAlignment="1">
      <alignment vertical="top" wrapText="1"/>
    </xf>
    <xf numFmtId="0" fontId="148" fillId="3" borderId="15" xfId="1" applyFont="1" applyFill="1" applyBorder="1" applyAlignment="1">
      <alignment vertical="top" wrapText="1"/>
    </xf>
    <xf numFmtId="0" fontId="6" fillId="0" borderId="0" xfId="1" applyFont="1" applyAlignment="1">
      <alignment vertical="top"/>
    </xf>
    <xf numFmtId="0" fontId="6" fillId="0" borderId="0" xfId="1" applyFont="1" applyAlignment="1">
      <alignment horizontal="right" vertical="top"/>
    </xf>
    <xf numFmtId="0" fontId="6" fillId="3" borderId="15" xfId="1" applyFont="1" applyFill="1" applyBorder="1" applyAlignment="1">
      <alignment vertical="top"/>
    </xf>
    <xf numFmtId="0" fontId="133" fillId="3" borderId="52" xfId="1" applyFont="1" applyFill="1" applyBorder="1" applyAlignment="1">
      <alignment vertical="top" wrapText="1"/>
    </xf>
    <xf numFmtId="0" fontId="6" fillId="0" borderId="19" xfId="0" applyFont="1" applyBorder="1" applyAlignment="1">
      <alignment horizontal="center" wrapText="1"/>
    </xf>
    <xf numFmtId="0" fontId="103" fillId="2" borderId="21" xfId="1" applyFont="1" applyFill="1" applyBorder="1" applyAlignment="1">
      <alignment vertical="top" wrapText="1"/>
    </xf>
    <xf numFmtId="0" fontId="103" fillId="2" borderId="21" xfId="1" applyFont="1" applyFill="1" applyBorder="1" applyAlignment="1">
      <alignment horizontal="left" vertical="top" wrapText="1"/>
    </xf>
    <xf numFmtId="0" fontId="103" fillId="2" borderId="22" xfId="1" applyFont="1" applyFill="1" applyBorder="1" applyAlignment="1">
      <alignment horizontal="center" vertical="center" wrapText="1"/>
    </xf>
    <xf numFmtId="0" fontId="100" fillId="2" borderId="102" xfId="1" applyFont="1" applyFill="1" applyBorder="1" applyAlignment="1">
      <alignment horizontal="center" vertical="center" wrapText="1"/>
    </xf>
    <xf numFmtId="0" fontId="157" fillId="2" borderId="19" xfId="1" applyFont="1" applyFill="1" applyBorder="1" applyAlignment="1">
      <alignment vertical="top" wrapText="1"/>
    </xf>
    <xf numFmtId="0" fontId="157" fillId="2" borderId="101" xfId="1" applyFont="1" applyFill="1" applyBorder="1" applyAlignment="1">
      <alignment vertical="top" wrapText="1"/>
    </xf>
    <xf numFmtId="164" fontId="161" fillId="16" borderId="48" xfId="4" applyNumberFormat="1" applyFont="1" applyFill="1" applyBorder="1"/>
    <xf numFmtId="0" fontId="6" fillId="0" borderId="0" xfId="0" applyFont="1" applyAlignment="1">
      <alignment horizontal="left"/>
    </xf>
    <xf numFmtId="164" fontId="6" fillId="0" borderId="0" xfId="0" applyNumberFormat="1" applyFont="1"/>
    <xf numFmtId="0" fontId="161" fillId="16" borderId="100" xfId="0" applyFont="1" applyFill="1" applyBorder="1" applyAlignment="1">
      <alignment horizontal="center"/>
    </xf>
    <xf numFmtId="0" fontId="161" fillId="16" borderId="48" xfId="0" applyFont="1" applyFill="1" applyBorder="1" applyAlignment="1">
      <alignment horizontal="center"/>
    </xf>
    <xf numFmtId="164" fontId="6" fillId="0" borderId="0" xfId="4" applyNumberFormat="1" applyFont="1" applyBorder="1" applyAlignment="1">
      <alignment vertical="center"/>
    </xf>
    <xf numFmtId="164" fontId="6" fillId="0" borderId="0" xfId="4" applyNumberFormat="1" applyFont="1" applyBorder="1" applyAlignment="1">
      <alignment horizontal="center" vertical="center"/>
    </xf>
    <xf numFmtId="164" fontId="6" fillId="0" borderId="0" xfId="4" applyNumberFormat="1" applyFont="1" applyBorder="1" applyAlignment="1">
      <alignment horizontal="left" vertical="center"/>
    </xf>
    <xf numFmtId="0" fontId="149" fillId="11" borderId="100" xfId="0" applyFont="1" applyFill="1" applyBorder="1" applyAlignment="1">
      <alignment horizontal="center"/>
    </xf>
    <xf numFmtId="0" fontId="149" fillId="11" borderId="48" xfId="0" applyFont="1" applyFill="1" applyBorder="1" applyAlignment="1">
      <alignment horizontal="center"/>
    </xf>
    <xf numFmtId="164" fontId="163" fillId="0" borderId="0" xfId="4" applyNumberFormat="1" applyFont="1" applyBorder="1"/>
    <xf numFmtId="164" fontId="6" fillId="0" borderId="0" xfId="4" applyNumberFormat="1" applyFont="1" applyBorder="1" applyAlignment="1">
      <alignment horizontal="right" vertical="center"/>
    </xf>
    <xf numFmtId="0" fontId="164" fillId="0" borderId="48" xfId="0" applyFont="1" applyBorder="1" applyAlignment="1">
      <alignment horizontal="center" vertical="center"/>
    </xf>
    <xf numFmtId="164" fontId="165" fillId="14" borderId="48" xfId="4" applyNumberFormat="1" applyFont="1" applyFill="1" applyBorder="1"/>
    <xf numFmtId="164" fontId="165" fillId="14" borderId="97" xfId="4" applyNumberFormat="1" applyFont="1" applyFill="1" applyBorder="1"/>
    <xf numFmtId="0" fontId="166" fillId="14" borderId="100" xfId="0" applyFont="1" applyFill="1" applyBorder="1" applyAlignment="1">
      <alignment horizontal="center"/>
    </xf>
    <xf numFmtId="0" fontId="166" fillId="14" borderId="48" xfId="0" applyFont="1" applyFill="1" applyBorder="1" applyAlignment="1">
      <alignment horizontal="center"/>
    </xf>
    <xf numFmtId="164" fontId="163" fillId="0" borderId="0" xfId="4" applyNumberFormat="1" applyFont="1" applyBorder="1" applyAlignment="1">
      <alignment horizontal="left" wrapText="1"/>
    </xf>
    <xf numFmtId="0" fontId="6" fillId="17" borderId="0" xfId="0" applyFont="1" applyFill="1"/>
    <xf numFmtId="164" fontId="6" fillId="17" borderId="100" xfId="4" applyNumberFormat="1" applyFont="1" applyFill="1" applyBorder="1"/>
    <xf numFmtId="164" fontId="6" fillId="17" borderId="48" xfId="4" applyNumberFormat="1" applyFont="1" applyFill="1" applyBorder="1"/>
    <xf numFmtId="164" fontId="6" fillId="17" borderId="97" xfId="4" applyNumberFormat="1" applyFont="1" applyFill="1" applyBorder="1"/>
    <xf numFmtId="0" fontId="103" fillId="4" borderId="19" xfId="1" applyFont="1" applyFill="1" applyBorder="1" applyAlignment="1">
      <alignment vertical="center" wrapText="1"/>
    </xf>
    <xf numFmtId="0" fontId="6" fillId="3" borderId="19" xfId="1" applyFont="1" applyFill="1" applyBorder="1" applyAlignment="1">
      <alignment horizontal="left" vertical="top" wrapText="1"/>
    </xf>
    <xf numFmtId="0" fontId="0" fillId="3" borderId="101" xfId="1" applyFont="1" applyFill="1" applyBorder="1" applyAlignment="1">
      <alignment vertical="top" wrapText="1"/>
    </xf>
    <xf numFmtId="0" fontId="0" fillId="3" borderId="19" xfId="0" applyFill="1" applyBorder="1" applyAlignment="1">
      <alignment vertical="top" wrapText="1"/>
    </xf>
    <xf numFmtId="0" fontId="0" fillId="3" borderId="101" xfId="0" applyFill="1" applyBorder="1" applyAlignment="1">
      <alignment vertical="top"/>
    </xf>
    <xf numFmtId="0" fontId="149" fillId="17" borderId="100" xfId="0" applyFont="1" applyFill="1" applyBorder="1" applyAlignment="1">
      <alignment horizontal="center"/>
    </xf>
    <xf numFmtId="0" fontId="149" fillId="17" borderId="48" xfId="0" applyFont="1" applyFill="1" applyBorder="1" applyAlignment="1">
      <alignment horizontal="center"/>
    </xf>
    <xf numFmtId="0" fontId="168" fillId="18" borderId="0" xfId="0" applyFont="1" applyFill="1"/>
    <xf numFmtId="0" fontId="167" fillId="9" borderId="52" xfId="1" applyFont="1" applyFill="1" applyBorder="1" applyAlignment="1">
      <alignment horizontal="right" vertical="center" wrapText="1"/>
    </xf>
    <xf numFmtId="38" fontId="167" fillId="9" borderId="103" xfId="1" applyNumberFormat="1" applyFont="1" applyFill="1" applyBorder="1" applyAlignment="1">
      <alignment vertical="center" wrapText="1"/>
    </xf>
    <xf numFmtId="38" fontId="167" fillId="9" borderId="96" xfId="1" applyNumberFormat="1" applyFont="1" applyFill="1" applyBorder="1" applyAlignment="1">
      <alignment vertical="center" wrapText="1"/>
    </xf>
    <xf numFmtId="0" fontId="147" fillId="0" borderId="0" xfId="7" applyFont="1"/>
    <xf numFmtId="164" fontId="162" fillId="0" borderId="0" xfId="0" applyNumberFormat="1" applyFont="1" applyAlignment="1">
      <alignment vertical="center"/>
    </xf>
    <xf numFmtId="164" fontId="6" fillId="0" borderId="0" xfId="4" applyNumberFormat="1" applyFont="1" applyFill="1" applyAlignment="1">
      <alignment horizontal="center"/>
    </xf>
    <xf numFmtId="0" fontId="27" fillId="0" borderId="0" xfId="0" applyFont="1" applyAlignment="1">
      <alignment horizontal="left" vertical="center" wrapText="1"/>
    </xf>
    <xf numFmtId="38" fontId="13" fillId="0" borderId="0" xfId="0" applyNumberFormat="1" applyFont="1" applyAlignment="1" applyProtection="1">
      <alignment vertical="center" wrapText="1"/>
      <protection locked="0"/>
    </xf>
    <xf numFmtId="38" fontId="13" fillId="0" borderId="0" xfId="0" applyNumberFormat="1" applyFont="1" applyAlignment="1" applyProtection="1">
      <alignment vertical="center"/>
      <protection locked="0"/>
    </xf>
    <xf numFmtId="0" fontId="103" fillId="2" borderId="73" xfId="0" applyFont="1" applyFill="1" applyBorder="1" applyAlignment="1">
      <alignment vertical="center" wrapText="1"/>
    </xf>
    <xf numFmtId="0" fontId="103" fillId="2" borderId="74" xfId="0" applyFont="1" applyFill="1" applyBorder="1" applyAlignment="1">
      <alignment horizontal="center" vertical="center" wrapText="1"/>
    </xf>
    <xf numFmtId="0" fontId="103" fillId="2" borderId="75" xfId="0" applyFont="1" applyFill="1" applyBorder="1" applyAlignment="1">
      <alignment horizontal="center" vertical="center" wrapText="1"/>
    </xf>
    <xf numFmtId="0" fontId="148" fillId="3" borderId="70" xfId="0" applyFont="1" applyFill="1" applyBorder="1" applyAlignment="1">
      <alignment horizontal="left" vertical="center" wrapText="1"/>
    </xf>
    <xf numFmtId="0" fontId="149" fillId="3" borderId="70" xfId="0" applyFont="1" applyFill="1" applyBorder="1" applyAlignment="1">
      <alignment horizontal="left" vertical="center" wrapText="1"/>
    </xf>
    <xf numFmtId="0" fontId="103" fillId="2" borderId="77" xfId="0" applyFont="1" applyFill="1" applyBorder="1" applyAlignment="1">
      <alignment vertical="center" wrapText="1"/>
    </xf>
    <xf numFmtId="0" fontId="149" fillId="0" borderId="0" xfId="0" applyFont="1" applyAlignment="1">
      <alignment horizontal="left" vertical="center" wrapText="1"/>
    </xf>
    <xf numFmtId="38" fontId="154" fillId="0" borderId="0" xfId="0" applyNumberFormat="1" applyFont="1" applyAlignment="1" applyProtection="1">
      <alignment horizontal="right" vertical="center" wrapText="1"/>
      <protection locked="0"/>
    </xf>
    <xf numFmtId="38" fontId="154" fillId="0" borderId="0" xfId="0" applyNumberFormat="1" applyFont="1" applyAlignment="1" applyProtection="1">
      <alignment vertical="center"/>
      <protection locked="0"/>
    </xf>
    <xf numFmtId="0" fontId="6" fillId="0" borderId="0" xfId="0" applyFont="1" applyAlignment="1">
      <alignment horizontal="center" wrapText="1"/>
    </xf>
    <xf numFmtId="38" fontId="97" fillId="9" borderId="103" xfId="2" applyNumberFormat="1" applyFont="1" applyFill="1" applyBorder="1" applyAlignment="1" applyProtection="1">
      <alignment vertical="center"/>
    </xf>
    <xf numFmtId="38" fontId="97" fillId="9" borderId="96" xfId="2" applyNumberFormat="1" applyFont="1" applyFill="1" applyBorder="1" applyAlignment="1" applyProtection="1">
      <alignment vertical="center"/>
    </xf>
    <xf numFmtId="0" fontId="97" fillId="9" borderId="52" xfId="1" applyFont="1" applyFill="1" applyBorder="1" applyAlignment="1">
      <alignment horizontal="right" vertical="center" wrapText="1"/>
    </xf>
    <xf numFmtId="0" fontId="97" fillId="9" borderId="95" xfId="1" applyFont="1" applyFill="1" applyBorder="1" applyAlignment="1">
      <alignment horizontal="right" vertical="center" wrapText="1"/>
    </xf>
    <xf numFmtId="0" fontId="103" fillId="2" borderId="22" xfId="1" applyFont="1" applyFill="1" applyBorder="1" applyAlignment="1">
      <alignment horizontal="center" vertical="top" wrapText="1"/>
    </xf>
    <xf numFmtId="0" fontId="160" fillId="2" borderId="20" xfId="1" applyFont="1" applyFill="1" applyBorder="1" applyAlignment="1">
      <alignment horizontal="center" vertical="top" wrapText="1"/>
    </xf>
    <xf numFmtId="0" fontId="160" fillId="2" borderId="102" xfId="1" applyFont="1" applyFill="1" applyBorder="1" applyAlignment="1">
      <alignment horizontal="center" vertical="top" wrapText="1"/>
    </xf>
    <xf numFmtId="0" fontId="6" fillId="0" borderId="0" xfId="0" applyFont="1" applyAlignment="1">
      <alignment horizontal="right"/>
    </xf>
    <xf numFmtId="164" fontId="6" fillId="0" borderId="48" xfId="4" applyNumberFormat="1" applyFont="1" applyBorder="1" applyAlignment="1">
      <alignment horizontal="right"/>
    </xf>
    <xf numFmtId="38" fontId="6" fillId="0" borderId="0" xfId="0" applyNumberFormat="1" applyFont="1"/>
    <xf numFmtId="0" fontId="1" fillId="3" borderId="19" xfId="1" applyFill="1" applyBorder="1" applyAlignment="1">
      <alignment vertical="top" wrapText="1"/>
    </xf>
    <xf numFmtId="0" fontId="1" fillId="3" borderId="101" xfId="1" applyFill="1" applyBorder="1" applyAlignment="1">
      <alignment vertical="top" wrapText="1"/>
    </xf>
    <xf numFmtId="164" fontId="6" fillId="0" borderId="100" xfId="4" applyNumberFormat="1" applyFont="1" applyFill="1" applyBorder="1"/>
    <xf numFmtId="0" fontId="172" fillId="0" borderId="0" xfId="7" applyFont="1" applyFill="1"/>
    <xf numFmtId="0" fontId="173" fillId="16" borderId="0" xfId="7" applyFont="1" applyFill="1"/>
    <xf numFmtId="0" fontId="172" fillId="0" borderId="0" xfId="7" applyFont="1"/>
    <xf numFmtId="0" fontId="174" fillId="14" borderId="0" xfId="7" applyFont="1" applyFill="1"/>
    <xf numFmtId="0" fontId="6" fillId="0" borderId="20" xfId="0" applyFont="1" applyBorder="1" applyAlignment="1">
      <alignment vertical="center"/>
    </xf>
    <xf numFmtId="0" fontId="156" fillId="9" borderId="95" xfId="7" applyFont="1" applyFill="1" applyBorder="1" applyAlignment="1">
      <alignment vertical="center" wrapText="1"/>
    </xf>
    <xf numFmtId="0" fontId="167" fillId="9" borderId="95" xfId="1" applyFont="1" applyFill="1" applyBorder="1" applyAlignment="1">
      <alignment vertical="center" wrapText="1"/>
    </xf>
    <xf numFmtId="0" fontId="148" fillId="0" borderId="0" xfId="0" applyFont="1"/>
    <xf numFmtId="0" fontId="27" fillId="0" borderId="0" xfId="0" applyFont="1"/>
    <xf numFmtId="0" fontId="175" fillId="0" borderId="0" xfId="0" applyFont="1" applyAlignment="1">
      <alignment horizontal="center"/>
    </xf>
    <xf numFmtId="49" fontId="175" fillId="0" borderId="0" xfId="4" applyNumberFormat="1" applyFont="1" applyFill="1" applyBorder="1" applyAlignment="1">
      <alignment horizontal="right"/>
    </xf>
    <xf numFmtId="49" fontId="175" fillId="0" borderId="0" xfId="4" applyNumberFormat="1" applyFont="1" applyBorder="1" applyAlignment="1">
      <alignment horizontal="right"/>
    </xf>
    <xf numFmtId="49" fontId="175" fillId="0" borderId="20" xfId="4" applyNumberFormat="1" applyFont="1" applyBorder="1" applyAlignment="1">
      <alignment horizontal="right"/>
    </xf>
    <xf numFmtId="0" fontId="148" fillId="0" borderId="0" xfId="0" applyFont="1" applyAlignment="1">
      <alignment horizontal="center"/>
    </xf>
    <xf numFmtId="164" fontId="148" fillId="0" borderId="0" xfId="4" applyNumberFormat="1" applyFont="1" applyFill="1" applyBorder="1"/>
    <xf numFmtId="164" fontId="148" fillId="0" borderId="0" xfId="4" applyNumberFormat="1" applyFont="1" applyBorder="1"/>
    <xf numFmtId="164" fontId="148" fillId="0" borderId="20" xfId="4" applyNumberFormat="1" applyFont="1" applyBorder="1"/>
    <xf numFmtId="0" fontId="149" fillId="0" borderId="0" xfId="0" applyFont="1"/>
    <xf numFmtId="164" fontId="148" fillId="0" borderId="100" xfId="4" applyNumberFormat="1" applyFont="1" applyFill="1" applyBorder="1"/>
    <xf numFmtId="164" fontId="148" fillId="0" borderId="100" xfId="4" applyNumberFormat="1" applyFont="1" applyBorder="1"/>
    <xf numFmtId="164" fontId="148" fillId="0" borderId="48" xfId="4" applyNumberFormat="1" applyFont="1" applyFill="1" applyBorder="1"/>
    <xf numFmtId="164" fontId="148" fillId="0" borderId="48" xfId="4" applyNumberFormat="1" applyFont="1" applyBorder="1"/>
    <xf numFmtId="164" fontId="148" fillId="0" borderId="97" xfId="4" applyNumberFormat="1" applyFont="1" applyFill="1" applyBorder="1"/>
    <xf numFmtId="164" fontId="148" fillId="0" borderId="97" xfId="4" applyNumberFormat="1" applyFont="1" applyBorder="1"/>
    <xf numFmtId="164" fontId="155" fillId="0" borderId="0" xfId="4" applyNumberFormat="1" applyFont="1" applyBorder="1"/>
    <xf numFmtId="164" fontId="148" fillId="0" borderId="0" xfId="4" applyNumberFormat="1" applyFont="1" applyBorder="1" applyAlignment="1">
      <alignment horizontal="center" vertical="center"/>
    </xf>
    <xf numFmtId="164" fontId="148" fillId="0" borderId="0" xfId="4" applyNumberFormat="1" applyFont="1" applyBorder="1" applyAlignment="1">
      <alignment horizontal="left" vertical="center"/>
    </xf>
    <xf numFmtId="164" fontId="148" fillId="0" borderId="0" xfId="4" applyNumberFormat="1" applyFont="1" applyFill="1"/>
    <xf numFmtId="164" fontId="148" fillId="0" borderId="0" xfId="4" applyNumberFormat="1" applyFont="1"/>
    <xf numFmtId="164" fontId="148" fillId="0" borderId="28" xfId="4" applyNumberFormat="1" applyFont="1" applyFill="1" applyBorder="1"/>
    <xf numFmtId="164" fontId="148" fillId="0" borderId="28" xfId="4" applyNumberFormat="1" applyFont="1" applyBorder="1"/>
    <xf numFmtId="164" fontId="155" fillId="0" borderId="0" xfId="4" applyNumberFormat="1" applyFont="1" applyBorder="1" applyAlignment="1">
      <alignment horizontal="left" wrapText="1"/>
    </xf>
    <xf numFmtId="164" fontId="148" fillId="0" borderId="48" xfId="4" applyNumberFormat="1" applyFont="1" applyBorder="1" applyAlignment="1">
      <alignment horizontal="right"/>
    </xf>
    <xf numFmtId="164" fontId="148" fillId="0" borderId="94" xfId="4" applyNumberFormat="1" applyFont="1" applyBorder="1"/>
    <xf numFmtId="0" fontId="148" fillId="0" borderId="1" xfId="0" applyFont="1" applyBorder="1"/>
    <xf numFmtId="0" fontId="148" fillId="0" borderId="1" xfId="0" applyFont="1" applyBorder="1" applyAlignment="1">
      <alignment horizontal="center"/>
    </xf>
    <xf numFmtId="164" fontId="148" fillId="0" borderId="1" xfId="4" applyNumberFormat="1" applyFont="1" applyBorder="1"/>
    <xf numFmtId="164" fontId="148" fillId="0" borderId="96" xfId="4" applyNumberFormat="1" applyFont="1" applyBorder="1"/>
    <xf numFmtId="164" fontId="155" fillId="0" borderId="0" xfId="4" applyNumberFormat="1" applyFont="1" applyBorder="1" applyAlignment="1">
      <alignment wrapText="1"/>
    </xf>
    <xf numFmtId="0" fontId="177" fillId="0" borderId="0" xfId="0" applyFont="1" applyAlignment="1">
      <alignment horizontal="left" vertical="center" wrapText="1"/>
    </xf>
    <xf numFmtId="0" fontId="180" fillId="0" borderId="0" xfId="0" applyFont="1"/>
    <xf numFmtId="164" fontId="165" fillId="14" borderId="2" xfId="4" applyNumberFormat="1" applyFont="1" applyFill="1" applyBorder="1"/>
    <xf numFmtId="164" fontId="6" fillId="11" borderId="2" xfId="4" applyNumberFormat="1" applyFont="1" applyFill="1" applyBorder="1"/>
    <xf numFmtId="164" fontId="161" fillId="16" borderId="2" xfId="4" applyNumberFormat="1" applyFont="1" applyFill="1" applyBorder="1"/>
    <xf numFmtId="164" fontId="6" fillId="17" borderId="2" xfId="4" applyNumberFormat="1" applyFont="1" applyFill="1" applyBorder="1"/>
    <xf numFmtId="0" fontId="43" fillId="3" borderId="106" xfId="0" quotePrefix="1" applyFont="1" applyFill="1" applyBorder="1" applyAlignment="1">
      <alignment horizontal="left" vertical="center"/>
    </xf>
    <xf numFmtId="41" fontId="44" fillId="3" borderId="88" xfId="0" applyNumberFormat="1" applyFont="1" applyFill="1" applyBorder="1" applyAlignment="1">
      <alignment horizontal="right" vertical="center"/>
    </xf>
    <xf numFmtId="0" fontId="27" fillId="0" borderId="0" xfId="0" applyFont="1" applyAlignment="1">
      <alignment horizontal="right" vertical="center" wrapText="1"/>
    </xf>
    <xf numFmtId="0" fontId="137" fillId="0" borderId="0" xfId="0" applyFont="1"/>
    <xf numFmtId="0" fontId="184" fillId="0" borderId="0" xfId="0" applyFont="1"/>
    <xf numFmtId="0" fontId="186" fillId="19" borderId="0" xfId="0" applyFont="1" applyFill="1"/>
    <xf numFmtId="0" fontId="161" fillId="19" borderId="0" xfId="0" applyFont="1" applyFill="1"/>
    <xf numFmtId="0" fontId="161" fillId="19" borderId="0" xfId="0" applyFont="1" applyFill="1" applyAlignment="1">
      <alignment horizontal="center"/>
    </xf>
    <xf numFmtId="164" fontId="161" fillId="19" borderId="0" xfId="4" applyNumberFormat="1" applyFont="1" applyFill="1"/>
    <xf numFmtId="0" fontId="161" fillId="19" borderId="0" xfId="0" applyFont="1" applyFill="1" applyAlignment="1">
      <alignment horizontal="left"/>
    </xf>
    <xf numFmtId="0" fontId="188" fillId="19" borderId="0" xfId="0" applyFont="1" applyFill="1" applyAlignment="1">
      <alignment horizontal="left" vertical="center"/>
    </xf>
    <xf numFmtId="0" fontId="161" fillId="19" borderId="0" xfId="0" applyFont="1" applyFill="1" applyAlignment="1">
      <alignment horizontal="left" vertical="center"/>
    </xf>
    <xf numFmtId="164" fontId="161" fillId="19" borderId="0" xfId="4" applyNumberFormat="1" applyFont="1" applyFill="1" applyAlignment="1">
      <alignment horizontal="left" vertical="center"/>
    </xf>
    <xf numFmtId="164" fontId="6" fillId="0" borderId="0" xfId="4" applyNumberFormat="1" applyFont="1" applyAlignment="1">
      <alignment vertical="center"/>
    </xf>
    <xf numFmtId="0" fontId="186" fillId="19" borderId="0" xfId="0" applyFont="1" applyFill="1" applyAlignment="1">
      <alignment vertical="center"/>
    </xf>
    <xf numFmtId="0" fontId="161" fillId="19" borderId="0" xfId="0" applyFont="1" applyFill="1" applyAlignment="1">
      <alignment vertical="center"/>
    </xf>
    <xf numFmtId="0" fontId="161" fillId="19" borderId="0" xfId="0" applyFont="1" applyFill="1" applyAlignment="1">
      <alignment horizontal="center" vertical="center"/>
    </xf>
    <xf numFmtId="164" fontId="161" fillId="19" borderId="0" xfId="4" applyNumberFormat="1" applyFont="1" applyFill="1" applyAlignment="1">
      <alignment vertical="center"/>
    </xf>
    <xf numFmtId="0" fontId="187" fillId="19" borderId="0" xfId="0" applyFont="1" applyFill="1" applyAlignment="1">
      <alignment vertical="center"/>
    </xf>
    <xf numFmtId="0" fontId="187" fillId="19" borderId="0" xfId="0" applyFont="1" applyFill="1" applyAlignment="1">
      <alignment horizontal="center" vertical="center"/>
    </xf>
    <xf numFmtId="164" fontId="187" fillId="19" borderId="0" xfId="4" applyNumberFormat="1" applyFont="1" applyFill="1" applyAlignment="1">
      <alignment vertical="center"/>
    </xf>
    <xf numFmtId="38" fontId="13" fillId="0" borderId="16" xfId="2" applyNumberFormat="1" applyFont="1" applyFill="1" applyBorder="1" applyAlignment="1" applyProtection="1">
      <alignment vertical="center"/>
    </xf>
    <xf numFmtId="38" fontId="154" fillId="15" borderId="16" xfId="2" applyNumberFormat="1" applyFont="1" applyFill="1" applyBorder="1" applyAlignment="1" applyProtection="1">
      <alignment horizontal="right" vertical="center"/>
    </xf>
    <xf numFmtId="38" fontId="154" fillId="13" borderId="16" xfId="2" applyNumberFormat="1" applyFont="1" applyFill="1" applyBorder="1" applyAlignment="1" applyProtection="1">
      <alignment horizontal="right" vertical="center"/>
    </xf>
    <xf numFmtId="38" fontId="165" fillId="14" borderId="103" xfId="2" applyNumberFormat="1" applyFont="1" applyFill="1" applyBorder="1" applyAlignment="1" applyProtection="1">
      <alignment vertical="center"/>
    </xf>
    <xf numFmtId="38" fontId="154" fillId="11" borderId="16" xfId="2" applyNumberFormat="1" applyFont="1" applyFill="1" applyBorder="1" applyAlignment="1" applyProtection="1">
      <alignment horizontal="right" vertical="center"/>
    </xf>
    <xf numFmtId="164" fontId="6" fillId="3" borderId="104" xfId="1" applyNumberFormat="1" applyFont="1" applyFill="1" applyBorder="1" applyAlignment="1">
      <alignment vertical="top" wrapText="1"/>
    </xf>
    <xf numFmtId="164" fontId="6" fillId="3" borderId="48" xfId="1" applyNumberFormat="1" applyFont="1" applyFill="1" applyBorder="1" applyAlignment="1">
      <alignment horizontal="center" vertical="top" wrapText="1"/>
    </xf>
    <xf numFmtId="0" fontId="6" fillId="3" borderId="26" xfId="1" applyFont="1" applyFill="1" applyBorder="1" applyAlignment="1">
      <alignment vertical="top" wrapText="1"/>
    </xf>
    <xf numFmtId="0" fontId="6" fillId="3" borderId="104" xfId="1" applyFont="1" applyFill="1" applyBorder="1" applyAlignment="1">
      <alignment horizontal="center" vertical="top" wrapText="1"/>
    </xf>
    <xf numFmtId="164" fontId="6" fillId="3" borderId="48" xfId="1" applyNumberFormat="1" applyFont="1" applyFill="1" applyBorder="1" applyAlignment="1">
      <alignment vertical="top" wrapText="1"/>
    </xf>
    <xf numFmtId="164" fontId="6" fillId="3" borderId="26" xfId="1" applyNumberFormat="1" applyFont="1" applyFill="1" applyBorder="1" applyAlignment="1">
      <alignment vertical="top" wrapText="1"/>
    </xf>
    <xf numFmtId="164" fontId="6" fillId="3" borderId="26" xfId="1" applyNumberFormat="1" applyFont="1" applyFill="1" applyBorder="1" applyAlignment="1">
      <alignment horizontal="left" vertical="top" wrapText="1"/>
    </xf>
    <xf numFmtId="164" fontId="97" fillId="9" borderId="103" xfId="1" applyNumberFormat="1" applyFont="1" applyFill="1" applyBorder="1" applyAlignment="1">
      <alignment vertical="center" wrapText="1"/>
    </xf>
    <xf numFmtId="164" fontId="97" fillId="9" borderId="96" xfId="1" applyNumberFormat="1" applyFont="1" applyFill="1" applyBorder="1" applyAlignment="1">
      <alignment vertical="center" wrapText="1"/>
    </xf>
    <xf numFmtId="38" fontId="13" fillId="0" borderId="16" xfId="2" applyNumberFormat="1" applyFont="1" applyFill="1" applyBorder="1" applyAlignment="1" applyProtection="1">
      <alignment horizontal="right" vertical="center"/>
    </xf>
    <xf numFmtId="164" fontId="97" fillId="9" borderId="103" xfId="1" applyNumberFormat="1" applyFont="1" applyFill="1" applyBorder="1" applyAlignment="1">
      <alignment horizontal="center" vertical="center" wrapText="1"/>
    </xf>
    <xf numFmtId="164" fontId="97" fillId="9" borderId="96" xfId="1" applyNumberFormat="1" applyFont="1" applyFill="1" applyBorder="1" applyAlignment="1">
      <alignment horizontal="center" vertical="center" wrapText="1"/>
    </xf>
    <xf numFmtId="38" fontId="13" fillId="0" borderId="76" xfId="0" applyNumberFormat="1" applyFont="1" applyBorder="1" applyAlignment="1">
      <alignment vertical="center" wrapText="1"/>
    </xf>
    <xf numFmtId="38" fontId="13" fillId="0" borderId="72" xfId="0" applyNumberFormat="1" applyFont="1" applyBorder="1" applyAlignment="1">
      <alignment vertical="center"/>
    </xf>
    <xf numFmtId="164" fontId="69" fillId="0" borderId="105" xfId="0" applyNumberFormat="1" applyFont="1" applyBorder="1" applyAlignment="1">
      <alignment vertical="center" wrapText="1"/>
    </xf>
    <xf numFmtId="38" fontId="13" fillId="0" borderId="76" xfId="0" applyNumberFormat="1" applyFont="1" applyBorder="1" applyAlignment="1">
      <alignment horizontal="right" vertical="center" wrapText="1"/>
    </xf>
    <xf numFmtId="164" fontId="135" fillId="0" borderId="0" xfId="4" applyNumberFormat="1" applyFont="1" applyFill="1" applyAlignment="1">
      <alignment vertical="top" wrapText="1"/>
    </xf>
    <xf numFmtId="0" fontId="15" fillId="3" borderId="5" xfId="0" applyFont="1" applyFill="1" applyBorder="1" applyAlignment="1">
      <alignment vertical="center"/>
    </xf>
    <xf numFmtId="0" fontId="15" fillId="3" borderId="0" xfId="0" applyFont="1" applyFill="1" applyAlignment="1">
      <alignment vertical="center"/>
    </xf>
    <xf numFmtId="0" fontId="15" fillId="3" borderId="6" xfId="0" applyFont="1" applyFill="1" applyBorder="1" applyAlignment="1">
      <alignment vertical="center"/>
    </xf>
    <xf numFmtId="165" fontId="69" fillId="0" borderId="0" xfId="8" applyNumberFormat="1" applyFont="1"/>
    <xf numFmtId="0" fontId="59" fillId="20" borderId="0" xfId="5" applyFont="1" applyFill="1" applyAlignment="1">
      <alignment horizontal="center" vertical="center"/>
    </xf>
    <xf numFmtId="0" fontId="13" fillId="21" borderId="0" xfId="1" applyFont="1" applyFill="1" applyAlignment="1">
      <alignment horizontal="center" vertical="center" wrapText="1"/>
    </xf>
    <xf numFmtId="0" fontId="13" fillId="9" borderId="0" xfId="1" applyFont="1" applyFill="1" applyAlignment="1" applyProtection="1">
      <alignment horizontal="center" vertical="center" wrapText="1"/>
      <protection locked="0"/>
    </xf>
    <xf numFmtId="0" fontId="119" fillId="3" borderId="5" xfId="1" applyFont="1" applyFill="1" applyBorder="1" applyAlignment="1">
      <alignment horizontal="left" vertical="center"/>
    </xf>
    <xf numFmtId="0" fontId="15" fillId="3" borderId="5" xfId="1" applyFont="1" applyFill="1" applyBorder="1" applyAlignment="1">
      <alignment horizontal="right" vertical="center"/>
    </xf>
    <xf numFmtId="0" fontId="13" fillId="0" borderId="0" xfId="6" applyNumberFormat="1" applyFont="1" applyFill="1" applyBorder="1" applyAlignment="1" applyProtection="1">
      <alignment horizontal="center" vertical="center" wrapText="1"/>
      <protection locked="0"/>
    </xf>
    <xf numFmtId="0" fontId="13" fillId="21" borderId="0" xfId="6" applyNumberFormat="1" applyFont="1" applyFill="1" applyBorder="1" applyAlignment="1" applyProtection="1">
      <alignment horizontal="center" vertical="center" wrapText="1"/>
    </xf>
    <xf numFmtId="0" fontId="13" fillId="0" borderId="30" xfId="6" applyNumberFormat="1" applyFont="1" applyFill="1" applyBorder="1" applyAlignment="1" applyProtection="1">
      <alignment horizontal="center" vertical="center"/>
      <protection locked="0"/>
    </xf>
    <xf numFmtId="0" fontId="13" fillId="8" borderId="0" xfId="6" applyNumberFormat="1" applyFont="1" applyFill="1" applyBorder="1" applyAlignment="1" applyProtection="1">
      <alignment horizontal="center" vertical="center"/>
    </xf>
    <xf numFmtId="0" fontId="59" fillId="20" borderId="0" xfId="5" applyFont="1" applyFill="1" applyAlignment="1">
      <alignment horizontal="center" vertical="center" wrapText="1"/>
    </xf>
    <xf numFmtId="0" fontId="15" fillId="3" borderId="0" xfId="1" applyFont="1" applyFill="1" applyAlignment="1">
      <alignment horizontal="left" vertical="center"/>
    </xf>
    <xf numFmtId="0" fontId="15" fillId="3" borderId="0" xfId="0" applyFont="1" applyFill="1" applyAlignment="1">
      <alignment vertical="top"/>
    </xf>
    <xf numFmtId="0" fontId="27" fillId="3" borderId="0" xfId="0" applyFont="1" applyFill="1" applyAlignment="1">
      <alignment vertical="top"/>
    </xf>
    <xf numFmtId="0" fontId="64" fillId="3" borderId="0" xfId="0" applyFont="1" applyFill="1" applyAlignment="1">
      <alignment vertical="top"/>
    </xf>
    <xf numFmtId="0" fontId="15" fillId="3" borderId="0" xfId="0" applyFont="1" applyFill="1" applyAlignment="1">
      <alignment vertical="top" wrapText="1"/>
    </xf>
    <xf numFmtId="0" fontId="101" fillId="2" borderId="3" xfId="1" applyFont="1" applyFill="1" applyBorder="1" applyAlignment="1">
      <alignment vertical="center" wrapText="1"/>
    </xf>
    <xf numFmtId="0" fontId="101" fillId="2" borderId="9" xfId="1" applyFont="1" applyFill="1" applyBorder="1" applyAlignment="1">
      <alignment vertical="center" wrapText="1"/>
    </xf>
    <xf numFmtId="0" fontId="101" fillId="2" borderId="4" xfId="1" applyFont="1" applyFill="1" applyBorder="1" applyAlignment="1">
      <alignment vertical="center" wrapText="1"/>
    </xf>
    <xf numFmtId="0" fontId="27" fillId="3" borderId="0" xfId="0" applyFont="1" applyFill="1" applyAlignment="1">
      <alignment vertical="center" wrapText="1"/>
    </xf>
    <xf numFmtId="0" fontId="27" fillId="3" borderId="6" xfId="0" applyFont="1" applyFill="1" applyBorder="1" applyAlignment="1">
      <alignment vertical="center" wrapText="1"/>
    </xf>
    <xf numFmtId="0" fontId="15" fillId="3" borderId="0" xfId="0" applyFont="1" applyFill="1" applyAlignment="1">
      <alignment horizontal="left" wrapText="1"/>
    </xf>
    <xf numFmtId="0" fontId="15" fillId="3" borderId="6" xfId="0" applyFont="1" applyFill="1" applyBorder="1" applyAlignment="1">
      <alignment horizontal="left" wrapText="1"/>
    </xf>
    <xf numFmtId="0" fontId="190" fillId="3" borderId="0" xfId="0" applyFont="1" applyFill="1" applyAlignment="1">
      <alignment wrapText="1"/>
    </xf>
    <xf numFmtId="0" fontId="190" fillId="3" borderId="6" xfId="0" applyFont="1" applyFill="1" applyBorder="1" applyAlignment="1">
      <alignment wrapText="1"/>
    </xf>
    <xf numFmtId="0" fontId="119" fillId="3" borderId="0" xfId="0" applyFont="1" applyFill="1" applyAlignment="1">
      <alignment horizontal="left" vertical="top" wrapText="1"/>
    </xf>
    <xf numFmtId="0" fontId="15" fillId="3" borderId="36" xfId="1" applyFont="1" applyFill="1" applyBorder="1" applyAlignment="1">
      <alignment vertical="center" wrapText="1"/>
    </xf>
    <xf numFmtId="0" fontId="15" fillId="3" borderId="30" xfId="1" applyFont="1" applyFill="1" applyBorder="1" applyAlignment="1">
      <alignment vertical="center" wrapText="1"/>
    </xf>
    <xf numFmtId="0" fontId="101" fillId="2" borderId="91" xfId="1" applyFont="1" applyFill="1" applyBorder="1" applyAlignment="1">
      <alignment horizontal="left" vertical="center" wrapText="1"/>
    </xf>
    <xf numFmtId="0" fontId="101" fillId="2" borderId="92" xfId="1" applyFont="1" applyFill="1" applyBorder="1" applyAlignment="1">
      <alignment horizontal="left" vertical="center" wrapText="1"/>
    </xf>
    <xf numFmtId="0" fontId="15" fillId="3" borderId="59" xfId="1" applyFont="1" applyFill="1" applyBorder="1" applyAlignment="1">
      <alignment vertical="center" wrapText="1"/>
    </xf>
    <xf numFmtId="0" fontId="15" fillId="3" borderId="37" xfId="1" applyFont="1" applyFill="1" applyBorder="1" applyAlignment="1">
      <alignment vertical="center" wrapText="1"/>
    </xf>
    <xf numFmtId="0" fontId="15" fillId="3" borderId="5" xfId="1" applyFont="1" applyFill="1" applyBorder="1" applyAlignment="1">
      <alignment vertical="center" wrapText="1"/>
    </xf>
    <xf numFmtId="0" fontId="15" fillId="3" borderId="0" xfId="1" applyFont="1" applyFill="1" applyAlignment="1">
      <alignment vertical="center" wrapText="1"/>
    </xf>
    <xf numFmtId="0" fontId="82" fillId="10" borderId="9" xfId="0" applyFont="1" applyFill="1" applyBorder="1" applyAlignment="1">
      <alignment horizontal="left" vertical="center" wrapText="1"/>
    </xf>
    <xf numFmtId="0" fontId="82" fillId="10" borderId="4" xfId="0" applyFont="1" applyFill="1" applyBorder="1" applyAlignment="1">
      <alignment horizontal="left" vertical="center" wrapText="1"/>
    </xf>
    <xf numFmtId="0" fontId="101" fillId="2" borderId="3" xfId="1" applyFont="1" applyFill="1" applyBorder="1" applyAlignment="1">
      <alignment horizontal="left" vertical="center" wrapText="1"/>
    </xf>
    <xf numFmtId="0" fontId="101" fillId="2" borderId="9" xfId="1" applyFont="1" applyFill="1" applyBorder="1" applyAlignment="1">
      <alignment horizontal="left" vertical="center" wrapText="1"/>
    </xf>
    <xf numFmtId="0" fontId="30" fillId="3" borderId="5" xfId="1" applyFont="1" applyFill="1" applyBorder="1" applyAlignment="1">
      <alignment horizontal="left" vertical="center" wrapText="1"/>
    </xf>
    <xf numFmtId="0" fontId="30" fillId="3" borderId="0" xfId="1" applyFont="1" applyFill="1" applyAlignment="1">
      <alignment horizontal="left" vertical="center" wrapText="1"/>
    </xf>
    <xf numFmtId="0" fontId="30" fillId="3" borderId="6" xfId="1" applyFont="1" applyFill="1" applyBorder="1" applyAlignment="1">
      <alignment horizontal="left" vertical="center" wrapText="1"/>
    </xf>
    <xf numFmtId="0" fontId="98" fillId="9" borderId="7" xfId="1" applyFont="1" applyFill="1" applyBorder="1" applyAlignment="1">
      <alignment horizontal="right" vertical="center" wrapText="1"/>
    </xf>
    <xf numFmtId="0" fontId="98" fillId="9" borderId="10" xfId="1" applyFont="1" applyFill="1" applyBorder="1" applyAlignment="1">
      <alignment horizontal="right" vertical="center" wrapText="1"/>
    </xf>
    <xf numFmtId="0" fontId="22" fillId="3" borderId="5" xfId="1" applyFont="1" applyFill="1" applyBorder="1" applyAlignment="1">
      <alignment vertical="top" wrapText="1"/>
    </xf>
    <xf numFmtId="0" fontId="22" fillId="3" borderId="0" xfId="1" applyFont="1" applyFill="1" applyAlignment="1">
      <alignment vertical="top" wrapText="1"/>
    </xf>
    <xf numFmtId="0" fontId="15" fillId="3" borderId="5" xfId="1" applyFont="1" applyFill="1" applyBorder="1" applyAlignment="1">
      <alignment horizontal="left" vertical="top" wrapText="1"/>
    </xf>
    <xf numFmtId="0" fontId="15" fillId="3" borderId="0" xfId="1" applyFont="1" applyFill="1" applyAlignment="1">
      <alignment horizontal="left" vertical="top" wrapText="1"/>
    </xf>
    <xf numFmtId="0" fontId="15" fillId="3" borderId="7" xfId="1" applyFont="1" applyFill="1" applyBorder="1" applyAlignment="1">
      <alignment horizontal="center" vertical="top"/>
    </xf>
    <xf numFmtId="0" fontId="15" fillId="3" borderId="10" xfId="1" applyFont="1" applyFill="1" applyBorder="1" applyAlignment="1">
      <alignment horizontal="center" vertical="top"/>
    </xf>
    <xf numFmtId="0" fontId="15" fillId="3" borderId="0" xfId="1" applyFont="1" applyFill="1" applyAlignment="1">
      <alignment horizontal="left" vertical="center" wrapText="1"/>
    </xf>
    <xf numFmtId="0" fontId="15" fillId="3" borderId="5" xfId="1" applyFont="1" applyFill="1" applyBorder="1" applyAlignment="1">
      <alignment horizontal="center" vertical="top"/>
    </xf>
    <xf numFmtId="0" fontId="15" fillId="3" borderId="0" xfId="1" applyFont="1" applyFill="1" applyAlignment="1">
      <alignment horizontal="center" vertical="top"/>
    </xf>
    <xf numFmtId="0" fontId="22" fillId="3" borderId="0" xfId="1" applyFont="1" applyFill="1" applyAlignment="1">
      <alignment horizontal="right" vertical="center" wrapText="1"/>
    </xf>
    <xf numFmtId="0" fontId="15" fillId="3" borderId="0" xfId="1" applyFont="1" applyFill="1" applyAlignment="1">
      <alignment horizontal="right" vertical="center" wrapText="1"/>
    </xf>
    <xf numFmtId="0" fontId="15" fillId="0" borderId="0" xfId="1" applyFont="1" applyAlignment="1" applyProtection="1">
      <alignment horizontal="left" vertical="top" wrapText="1"/>
      <protection locked="0"/>
    </xf>
    <xf numFmtId="0" fontId="3" fillId="2" borderId="1" xfId="1" applyFont="1" applyFill="1" applyBorder="1" applyAlignment="1">
      <alignment vertical="top" wrapText="1"/>
    </xf>
    <xf numFmtId="0" fontId="123" fillId="2" borderId="3" xfId="1" applyFont="1" applyFill="1" applyBorder="1" applyAlignment="1">
      <alignment horizontal="left" vertical="center" wrapText="1"/>
    </xf>
    <xf numFmtId="0" fontId="123" fillId="2" borderId="9" xfId="1" applyFont="1" applyFill="1" applyBorder="1" applyAlignment="1">
      <alignment horizontal="left" vertical="center" wrapText="1"/>
    </xf>
    <xf numFmtId="0" fontId="123" fillId="2" borderId="4" xfId="1" applyFont="1" applyFill="1" applyBorder="1" applyAlignment="1">
      <alignment horizontal="left" vertical="center" wrapText="1"/>
    </xf>
    <xf numFmtId="0" fontId="122" fillId="0" borderId="28" xfId="1" applyFont="1" applyBorder="1" applyAlignment="1">
      <alignment vertical="top" wrapText="1"/>
    </xf>
    <xf numFmtId="164" fontId="135" fillId="12" borderId="0" xfId="4" applyNumberFormat="1" applyFont="1" applyFill="1" applyAlignment="1">
      <alignment vertical="top" wrapText="1"/>
    </xf>
    <xf numFmtId="0" fontId="6" fillId="0" borderId="21" xfId="0" applyFont="1" applyBorder="1" applyAlignment="1">
      <alignment horizontal="center"/>
    </xf>
    <xf numFmtId="0" fontId="6" fillId="0" borderId="22" xfId="0" applyFont="1" applyBorder="1" applyAlignment="1">
      <alignment horizontal="center"/>
    </xf>
    <xf numFmtId="0" fontId="121" fillId="0" borderId="0" xfId="1" applyFont="1" applyAlignment="1">
      <alignment vertical="top" wrapText="1"/>
    </xf>
    <xf numFmtId="0" fontId="22" fillId="3" borderId="5" xfId="1" applyFont="1" applyFill="1" applyBorder="1" applyAlignment="1">
      <alignment horizontal="right" vertical="center" wrapText="1"/>
    </xf>
    <xf numFmtId="0" fontId="15" fillId="3" borderId="5" xfId="1" applyFont="1" applyFill="1" applyBorder="1" applyAlignment="1">
      <alignment horizontal="left" vertical="center" wrapText="1"/>
    </xf>
    <xf numFmtId="0" fontId="101" fillId="2" borderId="60" xfId="1" applyFont="1" applyFill="1" applyBorder="1" applyAlignment="1">
      <alignment horizontal="left" vertical="top" wrapText="1"/>
    </xf>
    <xf numFmtId="0" fontId="3" fillId="2" borderId="61" xfId="1" applyFont="1" applyFill="1" applyBorder="1" applyAlignment="1">
      <alignment horizontal="left" vertical="top" wrapText="1"/>
    </xf>
    <xf numFmtId="0" fontId="3" fillId="2" borderId="62" xfId="1" applyFont="1" applyFill="1" applyBorder="1" applyAlignment="1">
      <alignment horizontal="left" vertical="top" wrapText="1"/>
    </xf>
    <xf numFmtId="0" fontId="101" fillId="2" borderId="46" xfId="1" applyFont="1" applyFill="1" applyBorder="1" applyAlignment="1">
      <alignment horizontal="left" vertical="top" wrapText="1"/>
    </xf>
    <xf numFmtId="0" fontId="65" fillId="2" borderId="67" xfId="1" applyFont="1" applyFill="1" applyBorder="1" applyAlignment="1">
      <alignment horizontal="left" vertical="top" wrapText="1"/>
    </xf>
    <xf numFmtId="0" fontId="138" fillId="3" borderId="5" xfId="7" applyFont="1" applyFill="1" applyBorder="1" applyAlignment="1">
      <alignment vertical="center"/>
    </xf>
    <xf numFmtId="0" fontId="138" fillId="3" borderId="0" xfId="7" applyFont="1" applyFill="1" applyBorder="1" applyAlignment="1">
      <alignment vertical="center"/>
    </xf>
    <xf numFmtId="0" fontId="113" fillId="2" borderId="60" xfId="1" applyFont="1" applyFill="1" applyBorder="1" applyAlignment="1">
      <alignment horizontal="left" vertical="top" wrapText="1"/>
    </xf>
    <xf numFmtId="0" fontId="113" fillId="2" borderId="61" xfId="1" applyFont="1" applyFill="1" applyBorder="1" applyAlignment="1">
      <alignment horizontal="left" vertical="top" wrapText="1"/>
    </xf>
    <xf numFmtId="0" fontId="122" fillId="0" borderId="28" xfId="1" applyFont="1" applyBorder="1" applyAlignment="1">
      <alignment horizontal="left" vertical="top" wrapText="1"/>
    </xf>
    <xf numFmtId="0" fontId="13" fillId="0" borderId="107" xfId="1" applyFont="1" applyBorder="1" applyAlignment="1" applyProtection="1">
      <alignment horizontal="center" vertical="center" wrapText="1"/>
      <protection locked="0"/>
    </xf>
    <xf numFmtId="0" fontId="13" fillId="0" borderId="105" xfId="1" applyFont="1" applyBorder="1" applyAlignment="1" applyProtection="1">
      <alignment horizontal="center" vertical="center" wrapText="1"/>
      <protection locked="0"/>
    </xf>
    <xf numFmtId="38" fontId="13" fillId="0" borderId="103" xfId="2" applyNumberFormat="1" applyFont="1" applyFill="1" applyBorder="1" applyAlignment="1" applyProtection="1">
      <alignment vertical="center"/>
    </xf>
    <xf numFmtId="38" fontId="13" fillId="0" borderId="102" xfId="2" applyNumberFormat="1" applyFont="1" applyFill="1" applyBorder="1" applyAlignment="1" applyProtection="1">
      <alignment vertical="center"/>
    </xf>
    <xf numFmtId="0" fontId="168" fillId="18" borderId="0" xfId="0" applyFont="1" applyFill="1"/>
    <xf numFmtId="164" fontId="170" fillId="0" borderId="0" xfId="4" applyNumberFormat="1" applyFont="1" applyBorder="1" applyAlignment="1">
      <alignment horizontal="left" wrapText="1"/>
    </xf>
    <xf numFmtId="0" fontId="6" fillId="0" borderId="0" xfId="0" applyFont="1" applyAlignment="1">
      <alignment horizontal="left" vertical="center" wrapText="1"/>
    </xf>
    <xf numFmtId="38" fontId="13" fillId="0" borderId="20" xfId="2" applyNumberFormat="1" applyFont="1" applyFill="1" applyBorder="1" applyAlignment="1" applyProtection="1">
      <alignment vertical="center"/>
    </xf>
    <xf numFmtId="0" fontId="6" fillId="0" borderId="0" xfId="0" applyFont="1" applyAlignment="1">
      <alignment vertical="center" wrapText="1"/>
    </xf>
    <xf numFmtId="164" fontId="170" fillId="0" borderId="0" xfId="4" applyNumberFormat="1" applyFont="1" applyBorder="1" applyAlignment="1">
      <alignment wrapText="1"/>
    </xf>
    <xf numFmtId="164" fontId="162" fillId="0" borderId="48" xfId="0" applyNumberFormat="1" applyFont="1" applyBorder="1" applyAlignment="1">
      <alignment horizontal="center" vertical="center"/>
    </xf>
    <xf numFmtId="164" fontId="162" fillId="0" borderId="97" xfId="0" applyNumberFormat="1" applyFont="1" applyBorder="1" applyAlignment="1">
      <alignment horizontal="center" vertical="center"/>
    </xf>
    <xf numFmtId="38" fontId="13" fillId="0" borderId="103" xfId="2" applyNumberFormat="1" applyFont="1" applyFill="1" applyBorder="1" applyAlignment="1" applyProtection="1">
      <alignment vertical="center" wrapText="1"/>
    </xf>
    <xf numFmtId="38" fontId="13" fillId="0" borderId="20" xfId="2" applyNumberFormat="1" applyFont="1" applyFill="1" applyBorder="1" applyAlignment="1" applyProtection="1">
      <alignment vertical="center" wrapText="1"/>
    </xf>
    <xf numFmtId="38" fontId="13" fillId="0" borderId="102" xfId="2" applyNumberFormat="1" applyFont="1" applyFill="1" applyBorder="1" applyAlignment="1" applyProtection="1">
      <alignment vertical="center" wrapText="1"/>
    </xf>
    <xf numFmtId="164" fontId="162" fillId="0" borderId="48" xfId="0" applyNumberFormat="1" applyFont="1" applyBorder="1" applyAlignment="1">
      <alignment vertical="center"/>
    </xf>
    <xf numFmtId="164" fontId="162" fillId="0" borderId="97" xfId="0" applyNumberFormat="1" applyFont="1" applyBorder="1" applyAlignment="1">
      <alignment vertical="center"/>
    </xf>
    <xf numFmtId="0" fontId="15" fillId="3" borderId="19" xfId="1" applyFont="1" applyFill="1" applyBorder="1" applyAlignment="1">
      <alignment horizontal="left" vertical="top" wrapText="1"/>
    </xf>
    <xf numFmtId="0" fontId="103" fillId="4" borderId="19" xfId="1" applyFont="1" applyFill="1" applyBorder="1" applyAlignment="1">
      <alignment horizontal="left" vertical="center" wrapText="1"/>
    </xf>
    <xf numFmtId="0" fontId="103" fillId="4" borderId="0" xfId="1" applyFont="1" applyFill="1" applyAlignment="1">
      <alignment horizontal="left" vertical="center" wrapText="1"/>
    </xf>
    <xf numFmtId="0" fontId="100" fillId="2" borderId="21" xfId="1" applyFont="1" applyFill="1" applyBorder="1" applyAlignment="1">
      <alignment horizontal="left" vertical="top" wrapText="1"/>
    </xf>
    <xf numFmtId="0" fontId="100" fillId="2" borderId="28" xfId="1" applyFont="1" applyFill="1" applyBorder="1" applyAlignment="1">
      <alignment horizontal="left" vertical="top" wrapText="1"/>
    </xf>
    <xf numFmtId="0" fontId="15" fillId="3" borderId="15" xfId="1" applyFont="1" applyFill="1" applyBorder="1" applyAlignment="1">
      <alignment horizontal="left" vertical="top" wrapText="1"/>
    </xf>
    <xf numFmtId="0" fontId="15" fillId="3" borderId="30" xfId="1" applyFont="1" applyFill="1" applyBorder="1" applyAlignment="1">
      <alignment horizontal="left" vertical="top" wrapText="1"/>
    </xf>
    <xf numFmtId="0" fontId="22" fillId="3" borderId="15" xfId="1" applyFont="1" applyFill="1" applyBorder="1" applyAlignment="1">
      <alignment horizontal="left" vertical="top" wrapText="1"/>
    </xf>
    <xf numFmtId="0" fontId="22" fillId="3" borderId="30" xfId="1" applyFont="1" applyFill="1" applyBorder="1" applyAlignment="1">
      <alignment horizontal="left" vertical="top" wrapText="1"/>
    </xf>
    <xf numFmtId="0" fontId="95" fillId="9" borderId="17" xfId="1" applyFont="1" applyFill="1" applyBorder="1" applyAlignment="1">
      <alignment horizontal="right" vertical="center" wrapText="1"/>
    </xf>
    <xf numFmtId="0" fontId="95" fillId="9" borderId="31" xfId="1" applyFont="1" applyFill="1" applyBorder="1" applyAlignment="1">
      <alignment horizontal="right" vertical="center" wrapText="1"/>
    </xf>
    <xf numFmtId="0" fontId="103" fillId="4" borderId="20" xfId="1" applyFont="1" applyFill="1" applyBorder="1" applyAlignment="1">
      <alignment horizontal="left" vertical="center" wrapText="1"/>
    </xf>
    <xf numFmtId="0" fontId="104" fillId="2" borderId="77" xfId="0" applyFont="1" applyFill="1" applyBorder="1" applyAlignment="1">
      <alignment horizontal="left" vertical="center" wrapText="1"/>
    </xf>
    <xf numFmtId="0" fontId="104" fillId="2" borderId="78" xfId="0" applyFont="1" applyFill="1" applyBorder="1" applyAlignment="1">
      <alignment horizontal="left" vertical="center" wrapText="1"/>
    </xf>
    <xf numFmtId="0" fontId="10" fillId="0" borderId="0" xfId="0" applyFont="1" applyAlignment="1">
      <alignment horizontal="left" vertical="center" wrapText="1"/>
    </xf>
    <xf numFmtId="0" fontId="103" fillId="2" borderId="73" xfId="0" applyFont="1" applyFill="1" applyBorder="1" applyAlignment="1">
      <alignment horizontal="left" vertical="center"/>
    </xf>
    <xf numFmtId="0" fontId="103" fillId="2" borderId="89" xfId="0" applyFont="1" applyFill="1" applyBorder="1" applyAlignment="1">
      <alignment horizontal="left" vertical="center"/>
    </xf>
    <xf numFmtId="0" fontId="101" fillId="2" borderId="48" xfId="1" applyFont="1" applyFill="1" applyBorder="1" applyAlignment="1">
      <alignment horizontal="left" vertical="top" wrapText="1"/>
    </xf>
    <xf numFmtId="0" fontId="100" fillId="2" borderId="48" xfId="1" applyFont="1" applyFill="1" applyBorder="1" applyAlignment="1">
      <alignment horizontal="left" vertical="top" wrapText="1"/>
    </xf>
    <xf numFmtId="0" fontId="27" fillId="3" borderId="79" xfId="0" applyFont="1" applyFill="1" applyBorder="1" applyAlignment="1">
      <alignment horizontal="left" vertical="center" wrapText="1"/>
    </xf>
    <xf numFmtId="0" fontId="27" fillId="3" borderId="81" xfId="0" applyFont="1" applyFill="1" applyBorder="1" applyAlignment="1">
      <alignment horizontal="left" vertical="center" wrapText="1"/>
    </xf>
    <xf numFmtId="0" fontId="27" fillId="3" borderId="83" xfId="0" applyFont="1" applyFill="1" applyBorder="1" applyAlignment="1">
      <alignment horizontal="left" vertical="center" wrapText="1"/>
    </xf>
    <xf numFmtId="0" fontId="10" fillId="0" borderId="0" xfId="0" applyFont="1" applyAlignment="1">
      <alignment horizontal="left" vertical="top" wrapText="1"/>
    </xf>
    <xf numFmtId="0" fontId="10" fillId="0" borderId="0" xfId="0" applyFont="1" applyAlignment="1">
      <alignment vertical="top" wrapText="1"/>
    </xf>
    <xf numFmtId="0" fontId="97" fillId="9" borderId="7" xfId="0" applyFont="1" applyFill="1" applyBorder="1" applyAlignment="1">
      <alignment horizontal="right" vertical="center"/>
    </xf>
    <xf numFmtId="0" fontId="97" fillId="9" borderId="85" xfId="0" applyFont="1" applyFill="1" applyBorder="1" applyAlignment="1">
      <alignment horizontal="right" vertical="center"/>
    </xf>
    <xf numFmtId="0" fontId="0" fillId="0" borderId="9" xfId="0" applyBorder="1" applyAlignment="1">
      <alignment horizontal="center" vertical="center" wrapText="1"/>
    </xf>
    <xf numFmtId="0" fontId="177" fillId="0" borderId="0" xfId="0" applyFont="1" applyAlignment="1">
      <alignment vertical="center" wrapText="1"/>
    </xf>
    <xf numFmtId="0" fontId="15" fillId="0" borderId="0" xfId="0" applyFont="1" applyAlignment="1">
      <alignment horizontal="left"/>
    </xf>
    <xf numFmtId="0" fontId="57" fillId="3" borderId="5" xfId="1" applyFont="1" applyFill="1" applyBorder="1" applyAlignment="1">
      <alignment horizontal="left" vertical="center" wrapText="1"/>
    </xf>
    <xf numFmtId="0" fontId="57" fillId="3" borderId="0" xfId="1" applyFont="1" applyFill="1" applyAlignment="1">
      <alignment horizontal="left" vertical="center" wrapText="1"/>
    </xf>
    <xf numFmtId="0" fontId="108" fillId="4" borderId="5" xfId="1" applyFont="1" applyFill="1" applyBorder="1" applyAlignment="1">
      <alignment horizontal="left" vertical="center" wrapText="1"/>
    </xf>
    <xf numFmtId="0" fontId="108" fillId="4" borderId="0" xfId="1" applyFont="1" applyFill="1" applyAlignment="1">
      <alignment horizontal="left" vertical="center" wrapText="1"/>
    </xf>
    <xf numFmtId="0" fontId="27" fillId="3" borderId="5" xfId="1" applyFont="1" applyFill="1" applyBorder="1" applyAlignment="1">
      <alignment horizontal="left" vertical="center" wrapText="1"/>
    </xf>
    <xf numFmtId="0" fontId="27" fillId="3" borderId="0" xfId="1" applyFont="1" applyFill="1" applyAlignment="1">
      <alignment horizontal="left" vertical="center" wrapText="1"/>
    </xf>
    <xf numFmtId="0" fontId="30" fillId="3" borderId="5" xfId="1" applyFont="1" applyFill="1" applyBorder="1" applyAlignment="1">
      <alignment vertical="center" wrapText="1"/>
    </xf>
    <xf numFmtId="0" fontId="30" fillId="3" borderId="0" xfId="1" applyFont="1" applyFill="1" applyAlignment="1">
      <alignment vertical="center" wrapText="1"/>
    </xf>
    <xf numFmtId="0" fontId="103" fillId="4" borderId="5" xfId="1" applyFont="1" applyFill="1" applyBorder="1" applyAlignment="1">
      <alignment horizontal="left" vertical="center" wrapText="1"/>
    </xf>
    <xf numFmtId="0" fontId="27" fillId="3" borderId="5" xfId="1" applyFont="1" applyFill="1" applyBorder="1" applyAlignment="1">
      <alignment vertical="center" wrapText="1"/>
    </xf>
    <xf numFmtId="0" fontId="27" fillId="3" borderId="0" xfId="1" applyFont="1" applyFill="1" applyAlignment="1">
      <alignment vertical="center" wrapText="1"/>
    </xf>
    <xf numFmtId="0" fontId="13" fillId="0" borderId="30" xfId="2" applyNumberFormat="1" applyFont="1" applyFill="1" applyBorder="1" applyAlignment="1" applyProtection="1">
      <alignment horizontal="left" vertical="center" wrapText="1"/>
      <protection locked="0"/>
    </xf>
    <xf numFmtId="0" fontId="90" fillId="10" borderId="9" xfId="0" applyFont="1" applyFill="1" applyBorder="1" applyAlignment="1">
      <alignment vertical="center" wrapText="1"/>
    </xf>
    <xf numFmtId="0" fontId="90" fillId="10" borderId="4" xfId="0" applyFont="1" applyFill="1" applyBorder="1" applyAlignment="1">
      <alignment vertical="center" wrapText="1"/>
    </xf>
    <xf numFmtId="0" fontId="13" fillId="0" borderId="29" xfId="2" applyNumberFormat="1" applyFont="1" applyFill="1" applyBorder="1" applyAlignment="1" applyProtection="1">
      <alignment horizontal="left" vertical="center" wrapText="1"/>
      <protection locked="0"/>
    </xf>
  </cellXfs>
  <cellStyles count="9">
    <cellStyle name="Comma" xfId="4" builtinId="3"/>
    <cellStyle name="Comma 2" xfId="2" xr:uid="{FCC46824-3E7C-4049-AB5C-59A4A0007701}"/>
    <cellStyle name="Comma 3" xfId="3" xr:uid="{B486A276-2DD0-4179-B2E9-BE07FC0B9FE8}"/>
    <cellStyle name="Currency" xfId="8" builtinId="4"/>
    <cellStyle name="Hyperlink" xfId="7" builtinId="8"/>
    <cellStyle name="Normal" xfId="0" builtinId="0"/>
    <cellStyle name="Normal 3" xfId="5" xr:uid="{0FC1AB5C-2485-4FA4-AC00-DB67368CCAD6}"/>
    <cellStyle name="Normal 4" xfId="1" xr:uid="{87A2EAB5-7F78-4B68-90A6-2894080CFDF8}"/>
    <cellStyle name="Percent" xfId="6" builtinId="5"/>
  </cellStyles>
  <dxfs count="61">
    <dxf>
      <font>
        <color rgb="FFFFFF00"/>
      </font>
      <fill>
        <patternFill>
          <bgColor rgb="FFFF3300"/>
        </patternFill>
      </fill>
    </dxf>
    <dxf>
      <font>
        <color rgb="FFFFFF00"/>
      </font>
      <fill>
        <patternFill>
          <bgColor rgb="FFFF0000"/>
        </patternFill>
      </fill>
    </dxf>
    <dxf>
      <font>
        <color rgb="FFFFFF00"/>
      </font>
      <fill>
        <patternFill>
          <bgColor rgb="FFFF3300"/>
        </patternFill>
      </fill>
    </dxf>
    <dxf>
      <font>
        <color rgb="FF3333FF"/>
      </font>
      <fill>
        <patternFill>
          <bgColor theme="9" tint="0.59996337778862885"/>
        </patternFill>
      </fill>
    </dxf>
    <dxf>
      <font>
        <color rgb="FFFFFF00"/>
      </font>
      <fill>
        <patternFill>
          <bgColor rgb="FFFF3300"/>
        </patternFill>
      </fill>
    </dxf>
    <dxf>
      <font>
        <color rgb="FFFFFF00"/>
      </font>
      <fill>
        <patternFill>
          <bgColor rgb="FFFF3300"/>
        </patternFill>
      </fill>
    </dxf>
    <dxf>
      <font>
        <color rgb="FFFFFF00"/>
      </font>
      <fill>
        <patternFill>
          <bgColor rgb="FFFF3300"/>
        </patternFill>
      </fill>
    </dxf>
    <dxf>
      <font>
        <color rgb="FF3333FF"/>
      </font>
      <fill>
        <patternFill>
          <bgColor theme="9" tint="0.59996337778862885"/>
        </patternFill>
      </fill>
    </dxf>
    <dxf>
      <font>
        <color rgb="FFFFFF00"/>
      </font>
      <fill>
        <patternFill>
          <bgColor rgb="FFFF3300"/>
        </patternFill>
      </fill>
    </dxf>
    <dxf>
      <font>
        <color rgb="FFFFFF00"/>
      </font>
      <fill>
        <patternFill>
          <bgColor rgb="FFFF3300"/>
        </patternFill>
      </fill>
    </dxf>
    <dxf>
      <font>
        <color rgb="FFFFFF00"/>
      </font>
      <fill>
        <patternFill>
          <bgColor rgb="FFFF3300"/>
        </patternFill>
      </fill>
    </dxf>
    <dxf>
      <font>
        <color rgb="FFFFFF00"/>
      </font>
      <fill>
        <patternFill>
          <bgColor rgb="FFFF3300"/>
        </patternFill>
      </fill>
    </dxf>
    <dxf>
      <font>
        <color theme="0"/>
      </font>
      <fill>
        <patternFill>
          <bgColor rgb="FFFFFF00"/>
        </patternFill>
      </fill>
    </dxf>
    <dxf>
      <font>
        <color rgb="FF3333FF"/>
      </font>
      <fill>
        <patternFill>
          <fgColor rgb="FFCCFF33"/>
          <bgColor theme="5" tint="0.59996337778862885"/>
        </patternFill>
      </fill>
    </dxf>
    <dxf>
      <font>
        <color rgb="FF3333FF"/>
      </font>
      <fill>
        <patternFill>
          <fgColor rgb="FFFFFF99"/>
          <bgColor rgb="FFFFFF99"/>
        </patternFill>
      </fill>
    </dxf>
    <dxf>
      <fill>
        <patternFill>
          <bgColor theme="0"/>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b/>
        <i val="0"/>
        <color rgb="FF3333FF"/>
      </font>
      <fill>
        <patternFill>
          <bgColor rgb="FFFF9933"/>
        </patternFill>
      </fill>
    </dxf>
    <dxf>
      <font>
        <b/>
        <i val="0"/>
        <color rgb="FF3333FF"/>
      </font>
      <fill>
        <patternFill>
          <bgColor rgb="FFFF9933"/>
        </patternFill>
      </fill>
    </dxf>
    <dxf>
      <font>
        <color rgb="FF3333FF"/>
      </font>
      <fill>
        <patternFill>
          <bgColor theme="9" tint="0.59996337778862885"/>
        </patternFill>
      </fill>
    </dxf>
    <dxf>
      <font>
        <color rgb="FF3333FF"/>
      </font>
      <fill>
        <patternFill>
          <bgColor theme="0"/>
        </patternFill>
      </fill>
      <border>
        <bottom style="hair">
          <color auto="1"/>
        </bottom>
      </border>
    </dxf>
    <dxf>
      <font>
        <color rgb="FF3333FF"/>
      </font>
      <fill>
        <patternFill>
          <bgColor theme="0"/>
        </patternFill>
      </fill>
      <border>
        <bottom style="hair">
          <color auto="1"/>
        </bottom>
      </border>
    </dxf>
    <dxf>
      <font>
        <color rgb="FF3333FF"/>
      </font>
      <fill>
        <patternFill>
          <bgColor theme="0"/>
        </patternFill>
      </fill>
    </dxf>
  </dxfs>
  <tableStyles count="0" defaultTableStyle="TableStyleMedium2" defaultPivotStyle="PivotStyleLight16"/>
  <colors>
    <mruColors>
      <color rgb="FFFF9933"/>
      <color rgb="FF99FFCC"/>
      <color rgb="FF3333FF"/>
      <color rgb="FFFF9900"/>
      <color rgb="FFCCECFF"/>
      <color rgb="FFFF9966"/>
      <color rgb="FFFFCC66"/>
      <color rgb="FFEFFFFD"/>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fmlaLink="'For Admin Only'!$C$4"/>
</file>

<file path=xl/ctrlProps/ctrlProp2.xml><?xml version="1.0" encoding="utf-8"?>
<formControlPr xmlns="http://schemas.microsoft.com/office/spreadsheetml/2009/9/main" objectType="CheckBox" fmlaLink="'For Admin Only'!$D$4"/>
</file>

<file path=xl/ctrlProps/ctrlProp3.xml><?xml version="1.0" encoding="utf-8"?>
<formControlPr xmlns="http://schemas.microsoft.com/office/spreadsheetml/2009/9/main" objectType="CheckBox" fmlaLink="'For Admin Only'!$JD$4"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5818097</xdr:colOff>
      <xdr:row>0</xdr:row>
      <xdr:rowOff>7525</xdr:rowOff>
    </xdr:from>
    <xdr:to>
      <xdr:col>2</xdr:col>
      <xdr:colOff>10907503</xdr:colOff>
      <xdr:row>3</xdr:row>
      <xdr:rowOff>210627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Effect>
                    <a14:saturation sat="200000"/>
                  </a14:imgEffect>
                </a14:imgLayer>
              </a14:imgProps>
            </a:ext>
            <a:ext uri="{28A0092B-C50C-407E-A947-70E740481C1C}">
              <a14:useLocalDpi xmlns:a14="http://schemas.microsoft.com/office/drawing/2010/main" val="0"/>
            </a:ext>
          </a:extLst>
        </a:blip>
        <a:stretch>
          <a:fillRect/>
        </a:stretch>
      </xdr:blipFill>
      <xdr:spPr>
        <a:xfrm>
          <a:off x="6313397" y="7525"/>
          <a:ext cx="5092581" cy="1146077"/>
        </a:xfrm>
        <a:prstGeom prst="rect">
          <a:avLst/>
        </a:prstGeom>
        <a:solidFill>
          <a:schemeClr val="accent5">
            <a:lumMod val="20000"/>
            <a:lumOff val="80000"/>
          </a:schemeClr>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3525607</xdr:colOff>
      <xdr:row>0</xdr:row>
      <xdr:rowOff>3920</xdr:rowOff>
    </xdr:from>
    <xdr:to>
      <xdr:col>3</xdr:col>
      <xdr:colOff>26014</xdr:colOff>
      <xdr:row>0</xdr:row>
      <xdr:rowOff>114067</xdr:rowOff>
    </xdr:to>
    <xdr:pic>
      <xdr:nvPicPr>
        <xdr:cNvPr id="2" name="Graphic 1" descr="Information with solid fill">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124821" y="3920"/>
          <a:ext cx="221054" cy="1101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7689654</xdr:colOff>
      <xdr:row>0</xdr:row>
      <xdr:rowOff>9436</xdr:rowOff>
    </xdr:from>
    <xdr:to>
      <xdr:col>2</xdr:col>
      <xdr:colOff>27288</xdr:colOff>
      <xdr:row>0</xdr:row>
      <xdr:rowOff>122515</xdr:rowOff>
    </xdr:to>
    <xdr:pic>
      <xdr:nvPicPr>
        <xdr:cNvPr id="2" name="Graphic 1" descr="Information with solid fill">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70654" y="9436"/>
          <a:ext cx="219300" cy="109904"/>
        </a:xfrm>
        <a:prstGeom prst="rect">
          <a:avLst/>
        </a:prstGeom>
      </xdr:spPr>
    </xdr:pic>
    <xdr:clientData/>
  </xdr:twoCellAnchor>
  <xdr:twoCellAnchor editAs="oneCell">
    <xdr:from>
      <xdr:col>1</xdr:col>
      <xdr:colOff>7688726</xdr:colOff>
      <xdr:row>10</xdr:row>
      <xdr:rowOff>8508</xdr:rowOff>
    </xdr:from>
    <xdr:to>
      <xdr:col>2</xdr:col>
      <xdr:colOff>26360</xdr:colOff>
      <xdr:row>10</xdr:row>
      <xdr:rowOff>121587</xdr:rowOff>
    </xdr:to>
    <xdr:pic>
      <xdr:nvPicPr>
        <xdr:cNvPr id="3" name="Graphic 2" descr="Information with solid fill">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69726" y="7475179"/>
          <a:ext cx="219300" cy="109904"/>
        </a:xfrm>
        <a:prstGeom prst="rect">
          <a:avLst/>
        </a:prstGeom>
      </xdr:spPr>
    </xdr:pic>
    <xdr:clientData/>
  </xdr:twoCellAnchor>
  <xdr:twoCellAnchor editAs="oneCell">
    <xdr:from>
      <xdr:col>1</xdr:col>
      <xdr:colOff>7687796</xdr:colOff>
      <xdr:row>11</xdr:row>
      <xdr:rowOff>2932</xdr:rowOff>
    </xdr:from>
    <xdr:to>
      <xdr:col>2</xdr:col>
      <xdr:colOff>25430</xdr:colOff>
      <xdr:row>11</xdr:row>
      <xdr:rowOff>112836</xdr:rowOff>
    </xdr:to>
    <xdr:pic>
      <xdr:nvPicPr>
        <xdr:cNvPr id="4" name="Graphic 3" descr="Information with solid fill">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68796" y="8449981"/>
          <a:ext cx="219300" cy="109904"/>
        </a:xfrm>
        <a:prstGeom prst="rect">
          <a:avLst/>
        </a:prstGeom>
      </xdr:spPr>
    </xdr:pic>
    <xdr:clientData/>
  </xdr:twoCellAnchor>
  <xdr:twoCellAnchor editAs="oneCell">
    <xdr:from>
      <xdr:col>1</xdr:col>
      <xdr:colOff>7692063</xdr:colOff>
      <xdr:row>3</xdr:row>
      <xdr:rowOff>4512</xdr:rowOff>
    </xdr:from>
    <xdr:to>
      <xdr:col>2</xdr:col>
      <xdr:colOff>30700</xdr:colOff>
      <xdr:row>3</xdr:row>
      <xdr:rowOff>114416</xdr:rowOff>
    </xdr:to>
    <xdr:pic>
      <xdr:nvPicPr>
        <xdr:cNvPr id="5" name="Graphic 4" descr="Information with solid fill">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73063" y="2034841"/>
          <a:ext cx="221159" cy="109904"/>
        </a:xfrm>
        <a:prstGeom prst="rect">
          <a:avLst/>
        </a:prstGeom>
      </xdr:spPr>
    </xdr:pic>
    <xdr:clientData/>
  </xdr:twoCellAnchor>
  <xdr:twoCellAnchor editAs="oneCell">
    <xdr:from>
      <xdr:col>1</xdr:col>
      <xdr:colOff>7666554</xdr:colOff>
      <xdr:row>14</xdr:row>
      <xdr:rowOff>3713</xdr:rowOff>
    </xdr:from>
    <xdr:to>
      <xdr:col>2</xdr:col>
      <xdr:colOff>12195</xdr:colOff>
      <xdr:row>14</xdr:row>
      <xdr:rowOff>113617</xdr:rowOff>
    </xdr:to>
    <xdr:pic>
      <xdr:nvPicPr>
        <xdr:cNvPr id="6" name="Graphic 5" descr="Information with solid fill">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47554" y="10487782"/>
          <a:ext cx="228619" cy="109904"/>
        </a:xfrm>
        <a:prstGeom prst="rect">
          <a:avLst/>
        </a:prstGeom>
      </xdr:spPr>
    </xdr:pic>
    <xdr:clientData/>
  </xdr:twoCellAnchor>
  <xdr:twoCellAnchor editAs="oneCell">
    <xdr:from>
      <xdr:col>1</xdr:col>
      <xdr:colOff>7667868</xdr:colOff>
      <xdr:row>19</xdr:row>
      <xdr:rowOff>5026</xdr:rowOff>
    </xdr:from>
    <xdr:to>
      <xdr:col>2</xdr:col>
      <xdr:colOff>7159</xdr:colOff>
      <xdr:row>19</xdr:row>
      <xdr:rowOff>114930</xdr:rowOff>
    </xdr:to>
    <xdr:pic>
      <xdr:nvPicPr>
        <xdr:cNvPr id="7" name="Graphic 6" descr="Information with solid fill">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48868" y="13799854"/>
          <a:ext cx="228619" cy="109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6524625</xdr:colOff>
      <xdr:row>3</xdr:row>
      <xdr:rowOff>5948</xdr:rowOff>
    </xdr:from>
    <xdr:to>
      <xdr:col>2</xdr:col>
      <xdr:colOff>29656</xdr:colOff>
      <xdr:row>3</xdr:row>
      <xdr:rowOff>115852</xdr:rowOff>
    </xdr:to>
    <xdr:pic>
      <xdr:nvPicPr>
        <xdr:cNvPr id="6" name="Graphic 5" descr="Information with solid fill">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05625" y="1970479"/>
          <a:ext cx="220156" cy="109904"/>
        </a:xfrm>
        <a:prstGeom prst="rect">
          <a:avLst/>
        </a:prstGeom>
      </xdr:spPr>
    </xdr:pic>
    <xdr:clientData/>
  </xdr:twoCellAnchor>
  <xdr:twoCellAnchor editAs="oneCell">
    <xdr:from>
      <xdr:col>2</xdr:col>
      <xdr:colOff>1687025</xdr:colOff>
      <xdr:row>6</xdr:row>
      <xdr:rowOff>5861</xdr:rowOff>
    </xdr:from>
    <xdr:to>
      <xdr:col>3</xdr:col>
      <xdr:colOff>21231</xdr:colOff>
      <xdr:row>6</xdr:row>
      <xdr:rowOff>115765</xdr:rowOff>
    </xdr:to>
    <xdr:pic>
      <xdr:nvPicPr>
        <xdr:cNvPr id="7" name="Graphic 6" descr="Information with solid fill">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83150" y="3934924"/>
          <a:ext cx="221347" cy="109904"/>
        </a:xfrm>
        <a:prstGeom prst="rect">
          <a:avLst/>
        </a:prstGeom>
      </xdr:spPr>
    </xdr:pic>
    <xdr:clientData/>
  </xdr:twoCellAnchor>
  <xdr:twoCellAnchor editAs="oneCell">
    <xdr:from>
      <xdr:col>1</xdr:col>
      <xdr:colOff>6518672</xdr:colOff>
      <xdr:row>0</xdr:row>
      <xdr:rowOff>3</xdr:rowOff>
    </xdr:from>
    <xdr:to>
      <xdr:col>2</xdr:col>
      <xdr:colOff>30053</xdr:colOff>
      <xdr:row>0</xdr:row>
      <xdr:rowOff>103557</xdr:rowOff>
    </xdr:to>
    <xdr:pic>
      <xdr:nvPicPr>
        <xdr:cNvPr id="8" name="Graphic 7" descr="Information with solid fill">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99672" y="3"/>
          <a:ext cx="220156" cy="109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689413</xdr:colOff>
      <xdr:row>0</xdr:row>
      <xdr:rowOff>5911</xdr:rowOff>
    </xdr:from>
    <xdr:to>
      <xdr:col>3</xdr:col>
      <xdr:colOff>30094</xdr:colOff>
      <xdr:row>0</xdr:row>
      <xdr:rowOff>115815</xdr:rowOff>
    </xdr:to>
    <xdr:pic>
      <xdr:nvPicPr>
        <xdr:cNvPr id="4" name="Graphic 3" descr="Information with solid fill">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586827" y="5911"/>
          <a:ext cx="221141" cy="109904"/>
        </a:xfrm>
        <a:prstGeom prst="rect">
          <a:avLst/>
        </a:prstGeom>
      </xdr:spPr>
    </xdr:pic>
    <xdr:clientData/>
  </xdr:twoCellAnchor>
  <xdr:twoCellAnchor editAs="oneCell">
    <xdr:from>
      <xdr:col>3</xdr:col>
      <xdr:colOff>1353207</xdr:colOff>
      <xdr:row>0</xdr:row>
      <xdr:rowOff>6568</xdr:rowOff>
    </xdr:from>
    <xdr:to>
      <xdr:col>4</xdr:col>
      <xdr:colOff>30422</xdr:colOff>
      <xdr:row>0</xdr:row>
      <xdr:rowOff>116472</xdr:rowOff>
    </xdr:to>
    <xdr:pic>
      <xdr:nvPicPr>
        <xdr:cNvPr id="5" name="Graphic 4" descr="Information with solid fill">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137431" y="6568"/>
          <a:ext cx="221141" cy="1099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556933</xdr:colOff>
      <xdr:row>3</xdr:row>
      <xdr:rowOff>256055</xdr:rowOff>
    </xdr:from>
    <xdr:to>
      <xdr:col>9</xdr:col>
      <xdr:colOff>78441</xdr:colOff>
      <xdr:row>5</xdr:row>
      <xdr:rowOff>82925</xdr:rowOff>
    </xdr:to>
    <xdr:sp macro="" textlink="">
      <xdr:nvSpPr>
        <xdr:cNvPr id="2" name="Arrow: Right 1">
          <a:extLst>
            <a:ext uri="{FF2B5EF4-FFF2-40B4-BE49-F238E27FC236}">
              <a16:creationId xmlns:a16="http://schemas.microsoft.com/office/drawing/2014/main" id="{00000000-0008-0000-0E00-000002000000}"/>
            </a:ext>
          </a:extLst>
        </xdr:cNvPr>
        <xdr:cNvSpPr/>
      </xdr:nvSpPr>
      <xdr:spPr>
        <a:xfrm>
          <a:off x="9913845" y="1824879"/>
          <a:ext cx="2569508" cy="454399"/>
        </a:xfrm>
        <a:prstGeom prst="rightArrow">
          <a:avLst/>
        </a:prstGeom>
        <a:solidFill>
          <a:srgbClr val="FFC000"/>
        </a:solidFill>
        <a:ln>
          <a:solidFill>
            <a:srgbClr val="3333FF"/>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200" i="1">
              <a:solidFill>
                <a:srgbClr val="3333FF"/>
              </a:solidFill>
            </a:rPr>
            <a:t>refer to sample format</a:t>
          </a:r>
        </a:p>
      </xdr:txBody>
    </xdr:sp>
    <xdr:clientData/>
  </xdr:twoCellAnchor>
  <xdr:twoCellAnchor>
    <xdr:from>
      <xdr:col>5</xdr:col>
      <xdr:colOff>16668</xdr:colOff>
      <xdr:row>10</xdr:row>
      <xdr:rowOff>100012</xdr:rowOff>
    </xdr:from>
    <xdr:to>
      <xdr:col>5</xdr:col>
      <xdr:colOff>208359</xdr:colOff>
      <xdr:row>10</xdr:row>
      <xdr:rowOff>202406</xdr:rowOff>
    </xdr:to>
    <xdr:sp macro="" textlink="">
      <xdr:nvSpPr>
        <xdr:cNvPr id="47" name="Arrow: Right 46">
          <a:extLst>
            <a:ext uri="{FF2B5EF4-FFF2-40B4-BE49-F238E27FC236}">
              <a16:creationId xmlns:a16="http://schemas.microsoft.com/office/drawing/2014/main" id="{00000000-0008-0000-0E00-00002F000000}"/>
            </a:ext>
          </a:extLst>
        </xdr:cNvPr>
        <xdr:cNvSpPr/>
      </xdr:nvSpPr>
      <xdr:spPr>
        <a:xfrm>
          <a:off x="4169568" y="7339012"/>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17860</xdr:colOff>
      <xdr:row>11</xdr:row>
      <xdr:rowOff>89297</xdr:rowOff>
    </xdr:from>
    <xdr:to>
      <xdr:col>5</xdr:col>
      <xdr:colOff>209551</xdr:colOff>
      <xdr:row>11</xdr:row>
      <xdr:rowOff>191691</xdr:rowOff>
    </xdr:to>
    <xdr:sp macro="" textlink="">
      <xdr:nvSpPr>
        <xdr:cNvPr id="48" name="Arrow: Right 47">
          <a:extLst>
            <a:ext uri="{FF2B5EF4-FFF2-40B4-BE49-F238E27FC236}">
              <a16:creationId xmlns:a16="http://schemas.microsoft.com/office/drawing/2014/main" id="{00000000-0008-0000-0E00-000030000000}"/>
            </a:ext>
          </a:extLst>
        </xdr:cNvPr>
        <xdr:cNvSpPr/>
      </xdr:nvSpPr>
      <xdr:spPr>
        <a:xfrm>
          <a:off x="4170760" y="7614047"/>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19865</xdr:colOff>
      <xdr:row>12</xdr:row>
      <xdr:rowOff>106341</xdr:rowOff>
    </xdr:from>
    <xdr:to>
      <xdr:col>5</xdr:col>
      <xdr:colOff>211870</xdr:colOff>
      <xdr:row>12</xdr:row>
      <xdr:rowOff>208735</xdr:rowOff>
    </xdr:to>
    <xdr:sp macro="" textlink="">
      <xdr:nvSpPr>
        <xdr:cNvPr id="49" name="Arrow: Right 48">
          <a:extLst>
            <a:ext uri="{FF2B5EF4-FFF2-40B4-BE49-F238E27FC236}">
              <a16:creationId xmlns:a16="http://schemas.microsoft.com/office/drawing/2014/main" id="{00000000-0008-0000-0E00-000031000000}"/>
            </a:ext>
          </a:extLst>
        </xdr:cNvPr>
        <xdr:cNvSpPr/>
      </xdr:nvSpPr>
      <xdr:spPr>
        <a:xfrm>
          <a:off x="4172765" y="7916841"/>
          <a:ext cx="192005"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22184</xdr:colOff>
      <xdr:row>13</xdr:row>
      <xdr:rowOff>98321</xdr:rowOff>
    </xdr:from>
    <xdr:to>
      <xdr:col>5</xdr:col>
      <xdr:colOff>213875</xdr:colOff>
      <xdr:row>13</xdr:row>
      <xdr:rowOff>200715</xdr:rowOff>
    </xdr:to>
    <xdr:sp macro="" textlink="">
      <xdr:nvSpPr>
        <xdr:cNvPr id="50" name="Arrow: Right 49">
          <a:extLst>
            <a:ext uri="{FF2B5EF4-FFF2-40B4-BE49-F238E27FC236}">
              <a16:creationId xmlns:a16="http://schemas.microsoft.com/office/drawing/2014/main" id="{00000000-0008-0000-0E00-000032000000}"/>
            </a:ext>
          </a:extLst>
        </xdr:cNvPr>
        <xdr:cNvSpPr/>
      </xdr:nvSpPr>
      <xdr:spPr>
        <a:xfrm>
          <a:off x="4175084" y="8194571"/>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19176</xdr:colOff>
      <xdr:row>14</xdr:row>
      <xdr:rowOff>105339</xdr:rowOff>
    </xdr:from>
    <xdr:to>
      <xdr:col>5</xdr:col>
      <xdr:colOff>210867</xdr:colOff>
      <xdr:row>14</xdr:row>
      <xdr:rowOff>207733</xdr:rowOff>
    </xdr:to>
    <xdr:sp macro="" textlink="">
      <xdr:nvSpPr>
        <xdr:cNvPr id="51" name="Arrow: Right 50">
          <a:extLst>
            <a:ext uri="{FF2B5EF4-FFF2-40B4-BE49-F238E27FC236}">
              <a16:creationId xmlns:a16="http://schemas.microsoft.com/office/drawing/2014/main" id="{00000000-0008-0000-0E00-000033000000}"/>
            </a:ext>
          </a:extLst>
        </xdr:cNvPr>
        <xdr:cNvSpPr/>
      </xdr:nvSpPr>
      <xdr:spPr>
        <a:xfrm>
          <a:off x="4172076" y="8487339"/>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18948</xdr:colOff>
      <xdr:row>14</xdr:row>
      <xdr:rowOff>108757</xdr:rowOff>
    </xdr:from>
    <xdr:to>
      <xdr:col>5</xdr:col>
      <xdr:colOff>210639</xdr:colOff>
      <xdr:row>14</xdr:row>
      <xdr:rowOff>211151</xdr:rowOff>
    </xdr:to>
    <xdr:sp macro="" textlink="">
      <xdr:nvSpPr>
        <xdr:cNvPr id="52" name="Arrow: Right 51">
          <a:extLst>
            <a:ext uri="{FF2B5EF4-FFF2-40B4-BE49-F238E27FC236}">
              <a16:creationId xmlns:a16="http://schemas.microsoft.com/office/drawing/2014/main" id="{00000000-0008-0000-0E00-000034000000}"/>
            </a:ext>
          </a:extLst>
        </xdr:cNvPr>
        <xdr:cNvSpPr/>
      </xdr:nvSpPr>
      <xdr:spPr>
        <a:xfrm>
          <a:off x="4171848" y="8490757"/>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19814</xdr:colOff>
      <xdr:row>15</xdr:row>
      <xdr:rowOff>100964</xdr:rowOff>
    </xdr:from>
    <xdr:to>
      <xdr:col>5</xdr:col>
      <xdr:colOff>211505</xdr:colOff>
      <xdr:row>15</xdr:row>
      <xdr:rowOff>203358</xdr:rowOff>
    </xdr:to>
    <xdr:sp macro="" textlink="">
      <xdr:nvSpPr>
        <xdr:cNvPr id="53" name="Arrow: Right 52">
          <a:extLst>
            <a:ext uri="{FF2B5EF4-FFF2-40B4-BE49-F238E27FC236}">
              <a16:creationId xmlns:a16="http://schemas.microsoft.com/office/drawing/2014/main" id="{00000000-0008-0000-0E00-000035000000}"/>
            </a:ext>
          </a:extLst>
        </xdr:cNvPr>
        <xdr:cNvSpPr/>
      </xdr:nvSpPr>
      <xdr:spPr>
        <a:xfrm>
          <a:off x="4172714" y="8768714"/>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16351</xdr:colOff>
      <xdr:row>16</xdr:row>
      <xdr:rowOff>93170</xdr:rowOff>
    </xdr:from>
    <xdr:to>
      <xdr:col>5</xdr:col>
      <xdr:colOff>208042</xdr:colOff>
      <xdr:row>16</xdr:row>
      <xdr:rowOff>195564</xdr:rowOff>
    </xdr:to>
    <xdr:sp macro="" textlink="">
      <xdr:nvSpPr>
        <xdr:cNvPr id="54" name="Arrow: Right 53">
          <a:extLst>
            <a:ext uri="{FF2B5EF4-FFF2-40B4-BE49-F238E27FC236}">
              <a16:creationId xmlns:a16="http://schemas.microsoft.com/office/drawing/2014/main" id="{00000000-0008-0000-0E00-000036000000}"/>
            </a:ext>
          </a:extLst>
        </xdr:cNvPr>
        <xdr:cNvSpPr/>
      </xdr:nvSpPr>
      <xdr:spPr>
        <a:xfrm>
          <a:off x="4169251" y="9046670"/>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17216</xdr:colOff>
      <xdr:row>17</xdr:row>
      <xdr:rowOff>98366</xdr:rowOff>
    </xdr:from>
    <xdr:to>
      <xdr:col>5</xdr:col>
      <xdr:colOff>208907</xdr:colOff>
      <xdr:row>17</xdr:row>
      <xdr:rowOff>200760</xdr:rowOff>
    </xdr:to>
    <xdr:sp macro="" textlink="">
      <xdr:nvSpPr>
        <xdr:cNvPr id="55" name="Arrow: Right 54">
          <a:extLst>
            <a:ext uri="{FF2B5EF4-FFF2-40B4-BE49-F238E27FC236}">
              <a16:creationId xmlns:a16="http://schemas.microsoft.com/office/drawing/2014/main" id="{00000000-0008-0000-0E00-000037000000}"/>
            </a:ext>
          </a:extLst>
        </xdr:cNvPr>
        <xdr:cNvSpPr/>
      </xdr:nvSpPr>
      <xdr:spPr>
        <a:xfrm>
          <a:off x="4170116" y="9337616"/>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18083</xdr:colOff>
      <xdr:row>18</xdr:row>
      <xdr:rowOff>94903</xdr:rowOff>
    </xdr:from>
    <xdr:to>
      <xdr:col>5</xdr:col>
      <xdr:colOff>209774</xdr:colOff>
      <xdr:row>18</xdr:row>
      <xdr:rowOff>197297</xdr:rowOff>
    </xdr:to>
    <xdr:sp macro="" textlink="">
      <xdr:nvSpPr>
        <xdr:cNvPr id="56" name="Arrow: Right 55">
          <a:extLst>
            <a:ext uri="{FF2B5EF4-FFF2-40B4-BE49-F238E27FC236}">
              <a16:creationId xmlns:a16="http://schemas.microsoft.com/office/drawing/2014/main" id="{00000000-0008-0000-0E00-000038000000}"/>
            </a:ext>
          </a:extLst>
        </xdr:cNvPr>
        <xdr:cNvSpPr/>
      </xdr:nvSpPr>
      <xdr:spPr>
        <a:xfrm>
          <a:off x="4170983" y="9619903"/>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19814</xdr:colOff>
      <xdr:row>20</xdr:row>
      <xdr:rowOff>113952</xdr:rowOff>
    </xdr:from>
    <xdr:to>
      <xdr:col>5</xdr:col>
      <xdr:colOff>211505</xdr:colOff>
      <xdr:row>20</xdr:row>
      <xdr:rowOff>216346</xdr:rowOff>
    </xdr:to>
    <xdr:sp macro="" textlink="">
      <xdr:nvSpPr>
        <xdr:cNvPr id="57" name="Arrow: Right 56">
          <a:extLst>
            <a:ext uri="{FF2B5EF4-FFF2-40B4-BE49-F238E27FC236}">
              <a16:creationId xmlns:a16="http://schemas.microsoft.com/office/drawing/2014/main" id="{00000000-0008-0000-0E00-000039000000}"/>
            </a:ext>
          </a:extLst>
        </xdr:cNvPr>
        <xdr:cNvSpPr/>
      </xdr:nvSpPr>
      <xdr:spPr>
        <a:xfrm>
          <a:off x="4172714" y="10210452"/>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16350</xdr:colOff>
      <xdr:row>19</xdr:row>
      <xdr:rowOff>101829</xdr:rowOff>
    </xdr:from>
    <xdr:to>
      <xdr:col>5</xdr:col>
      <xdr:colOff>208041</xdr:colOff>
      <xdr:row>19</xdr:row>
      <xdr:rowOff>204223</xdr:rowOff>
    </xdr:to>
    <xdr:sp macro="" textlink="">
      <xdr:nvSpPr>
        <xdr:cNvPr id="58" name="Arrow: Right 57">
          <a:extLst>
            <a:ext uri="{FF2B5EF4-FFF2-40B4-BE49-F238E27FC236}">
              <a16:creationId xmlns:a16="http://schemas.microsoft.com/office/drawing/2014/main" id="{00000000-0008-0000-0E00-00003A000000}"/>
            </a:ext>
          </a:extLst>
        </xdr:cNvPr>
        <xdr:cNvSpPr/>
      </xdr:nvSpPr>
      <xdr:spPr>
        <a:xfrm>
          <a:off x="4169250" y="9912579"/>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20680</xdr:colOff>
      <xdr:row>21</xdr:row>
      <xdr:rowOff>101830</xdr:rowOff>
    </xdr:from>
    <xdr:to>
      <xdr:col>5</xdr:col>
      <xdr:colOff>212371</xdr:colOff>
      <xdr:row>21</xdr:row>
      <xdr:rowOff>204224</xdr:rowOff>
    </xdr:to>
    <xdr:sp macro="" textlink="">
      <xdr:nvSpPr>
        <xdr:cNvPr id="59" name="Arrow: Right 58">
          <a:extLst>
            <a:ext uri="{FF2B5EF4-FFF2-40B4-BE49-F238E27FC236}">
              <a16:creationId xmlns:a16="http://schemas.microsoft.com/office/drawing/2014/main" id="{00000000-0008-0000-0E00-00003B000000}"/>
            </a:ext>
          </a:extLst>
        </xdr:cNvPr>
        <xdr:cNvSpPr/>
      </xdr:nvSpPr>
      <xdr:spPr>
        <a:xfrm>
          <a:off x="4173580" y="10484080"/>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24</xdr:row>
          <xdr:rowOff>28575</xdr:rowOff>
        </xdr:from>
        <xdr:to>
          <xdr:col>1</xdr:col>
          <xdr:colOff>523875</xdr:colOff>
          <xdr:row>24</xdr:row>
          <xdr:rowOff>371475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E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3827850</xdr:colOff>
      <xdr:row>14</xdr:row>
      <xdr:rowOff>29992</xdr:rowOff>
    </xdr:from>
    <xdr:to>
      <xdr:col>2</xdr:col>
      <xdr:colOff>4265524</xdr:colOff>
      <xdr:row>14</xdr:row>
      <xdr:rowOff>258592</xdr:rowOff>
    </xdr:to>
    <xdr:pic>
      <xdr:nvPicPr>
        <xdr:cNvPr id="2" name="Graphic 1" descr="Information with solid fill">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27314" y="5146278"/>
          <a:ext cx="437674" cy="228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47625</xdr:rowOff>
        </xdr:from>
        <xdr:to>
          <xdr:col>1</xdr:col>
          <xdr:colOff>447675</xdr:colOff>
          <xdr:row>9</xdr:row>
          <xdr:rowOff>123825</xdr:rowOff>
        </xdr:to>
        <xdr:sp macro="" textlink="">
          <xdr:nvSpPr>
            <xdr:cNvPr id="2065" name="Check Box 17" descr="YES"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SG"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8</xdr:row>
          <xdr:rowOff>47625</xdr:rowOff>
        </xdr:from>
        <xdr:to>
          <xdr:col>1</xdr:col>
          <xdr:colOff>1095375</xdr:colOff>
          <xdr:row>9</xdr:row>
          <xdr:rowOff>123825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SG" sz="1100" b="0" i="0" u="none" strike="noStrike" baseline="0">
                  <a:solidFill>
                    <a:srgbClr val="000000"/>
                  </a:solidFill>
                  <a:latin typeface="Calibri"/>
                  <a:cs typeface="Calibr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16668</xdr:colOff>
      <xdr:row>16</xdr:row>
      <xdr:rowOff>100012</xdr:rowOff>
    </xdr:from>
    <xdr:to>
      <xdr:col>3</xdr:col>
      <xdr:colOff>208359</xdr:colOff>
      <xdr:row>16</xdr:row>
      <xdr:rowOff>202406</xdr:rowOff>
    </xdr:to>
    <xdr:sp macro="" textlink="">
      <xdr:nvSpPr>
        <xdr:cNvPr id="3" name="Arrow: Right 2">
          <a:extLst>
            <a:ext uri="{FF2B5EF4-FFF2-40B4-BE49-F238E27FC236}">
              <a16:creationId xmlns:a16="http://schemas.microsoft.com/office/drawing/2014/main" id="{00000000-0008-0000-0300-000003000000}"/>
            </a:ext>
          </a:extLst>
        </xdr:cNvPr>
        <xdr:cNvSpPr/>
      </xdr:nvSpPr>
      <xdr:spPr>
        <a:xfrm>
          <a:off x="3951684" y="8136731"/>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17860</xdr:colOff>
      <xdr:row>17</xdr:row>
      <xdr:rowOff>89297</xdr:rowOff>
    </xdr:from>
    <xdr:to>
      <xdr:col>3</xdr:col>
      <xdr:colOff>209551</xdr:colOff>
      <xdr:row>17</xdr:row>
      <xdr:rowOff>191691</xdr:rowOff>
    </xdr:to>
    <xdr:sp macro="" textlink="">
      <xdr:nvSpPr>
        <xdr:cNvPr id="4" name="Arrow: Right 3">
          <a:extLst>
            <a:ext uri="{FF2B5EF4-FFF2-40B4-BE49-F238E27FC236}">
              <a16:creationId xmlns:a16="http://schemas.microsoft.com/office/drawing/2014/main" id="{00000000-0008-0000-0300-000004000000}"/>
            </a:ext>
          </a:extLst>
        </xdr:cNvPr>
        <xdr:cNvSpPr/>
      </xdr:nvSpPr>
      <xdr:spPr>
        <a:xfrm>
          <a:off x="3952876" y="8411766"/>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19865</xdr:colOff>
      <xdr:row>18</xdr:row>
      <xdr:rowOff>106341</xdr:rowOff>
    </xdr:from>
    <xdr:to>
      <xdr:col>3</xdr:col>
      <xdr:colOff>211870</xdr:colOff>
      <xdr:row>18</xdr:row>
      <xdr:rowOff>208735</xdr:rowOff>
    </xdr:to>
    <xdr:sp macro="" textlink="">
      <xdr:nvSpPr>
        <xdr:cNvPr id="5" name="Arrow: Right 4">
          <a:extLst>
            <a:ext uri="{FF2B5EF4-FFF2-40B4-BE49-F238E27FC236}">
              <a16:creationId xmlns:a16="http://schemas.microsoft.com/office/drawing/2014/main" id="{00000000-0008-0000-0300-000005000000}"/>
            </a:ext>
          </a:extLst>
        </xdr:cNvPr>
        <xdr:cNvSpPr/>
      </xdr:nvSpPr>
      <xdr:spPr>
        <a:xfrm>
          <a:off x="3955194" y="8703907"/>
          <a:ext cx="192005"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22184</xdr:colOff>
      <xdr:row>19</xdr:row>
      <xdr:rowOff>98321</xdr:rowOff>
    </xdr:from>
    <xdr:to>
      <xdr:col>3</xdr:col>
      <xdr:colOff>213875</xdr:colOff>
      <xdr:row>19</xdr:row>
      <xdr:rowOff>200715</xdr:rowOff>
    </xdr:to>
    <xdr:sp macro="" textlink="">
      <xdr:nvSpPr>
        <xdr:cNvPr id="6" name="Arrow: Right 5">
          <a:extLst>
            <a:ext uri="{FF2B5EF4-FFF2-40B4-BE49-F238E27FC236}">
              <a16:creationId xmlns:a16="http://schemas.microsoft.com/office/drawing/2014/main" id="{00000000-0008-0000-0300-000006000000}"/>
            </a:ext>
          </a:extLst>
        </xdr:cNvPr>
        <xdr:cNvSpPr/>
      </xdr:nvSpPr>
      <xdr:spPr>
        <a:xfrm>
          <a:off x="3957513" y="8981637"/>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19176</xdr:colOff>
      <xdr:row>20</xdr:row>
      <xdr:rowOff>105339</xdr:rowOff>
    </xdr:from>
    <xdr:to>
      <xdr:col>3</xdr:col>
      <xdr:colOff>210867</xdr:colOff>
      <xdr:row>20</xdr:row>
      <xdr:rowOff>207733</xdr:rowOff>
    </xdr:to>
    <xdr:sp macro="" textlink="">
      <xdr:nvSpPr>
        <xdr:cNvPr id="7" name="Arrow: Right 6">
          <a:extLst>
            <a:ext uri="{FF2B5EF4-FFF2-40B4-BE49-F238E27FC236}">
              <a16:creationId xmlns:a16="http://schemas.microsoft.com/office/drawing/2014/main" id="{00000000-0008-0000-0300-000007000000}"/>
            </a:ext>
          </a:extLst>
        </xdr:cNvPr>
        <xdr:cNvSpPr/>
      </xdr:nvSpPr>
      <xdr:spPr>
        <a:xfrm>
          <a:off x="3954505" y="9274405"/>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18948</xdr:colOff>
      <xdr:row>20</xdr:row>
      <xdr:rowOff>108757</xdr:rowOff>
    </xdr:from>
    <xdr:to>
      <xdr:col>3</xdr:col>
      <xdr:colOff>210639</xdr:colOff>
      <xdr:row>20</xdr:row>
      <xdr:rowOff>211151</xdr:rowOff>
    </xdr:to>
    <xdr:sp macro="" textlink="">
      <xdr:nvSpPr>
        <xdr:cNvPr id="8" name="Arrow: Right 7">
          <a:extLst>
            <a:ext uri="{FF2B5EF4-FFF2-40B4-BE49-F238E27FC236}">
              <a16:creationId xmlns:a16="http://schemas.microsoft.com/office/drawing/2014/main" id="{00000000-0008-0000-0300-000008000000}"/>
            </a:ext>
          </a:extLst>
        </xdr:cNvPr>
        <xdr:cNvSpPr/>
      </xdr:nvSpPr>
      <xdr:spPr>
        <a:xfrm>
          <a:off x="3954505" y="9274405"/>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19814</xdr:colOff>
      <xdr:row>21</xdr:row>
      <xdr:rowOff>100964</xdr:rowOff>
    </xdr:from>
    <xdr:to>
      <xdr:col>3</xdr:col>
      <xdr:colOff>211505</xdr:colOff>
      <xdr:row>21</xdr:row>
      <xdr:rowOff>203358</xdr:rowOff>
    </xdr:to>
    <xdr:sp macro="" textlink="">
      <xdr:nvSpPr>
        <xdr:cNvPr id="9" name="Arrow: Right 8">
          <a:extLst>
            <a:ext uri="{FF2B5EF4-FFF2-40B4-BE49-F238E27FC236}">
              <a16:creationId xmlns:a16="http://schemas.microsoft.com/office/drawing/2014/main" id="{00000000-0008-0000-0300-000009000000}"/>
            </a:ext>
          </a:extLst>
        </xdr:cNvPr>
        <xdr:cNvSpPr/>
      </xdr:nvSpPr>
      <xdr:spPr>
        <a:xfrm>
          <a:off x="3955371" y="9552362"/>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16351</xdr:colOff>
      <xdr:row>22</xdr:row>
      <xdr:rowOff>93170</xdr:rowOff>
    </xdr:from>
    <xdr:to>
      <xdr:col>3</xdr:col>
      <xdr:colOff>208042</xdr:colOff>
      <xdr:row>22</xdr:row>
      <xdr:rowOff>195564</xdr:rowOff>
    </xdr:to>
    <xdr:sp macro="" textlink="">
      <xdr:nvSpPr>
        <xdr:cNvPr id="10" name="Arrow: Right 9">
          <a:extLst>
            <a:ext uri="{FF2B5EF4-FFF2-40B4-BE49-F238E27FC236}">
              <a16:creationId xmlns:a16="http://schemas.microsoft.com/office/drawing/2014/main" id="{00000000-0008-0000-0300-00000A000000}"/>
            </a:ext>
          </a:extLst>
        </xdr:cNvPr>
        <xdr:cNvSpPr/>
      </xdr:nvSpPr>
      <xdr:spPr>
        <a:xfrm>
          <a:off x="3951908" y="9830318"/>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17216</xdr:colOff>
      <xdr:row>23</xdr:row>
      <xdr:rowOff>98366</xdr:rowOff>
    </xdr:from>
    <xdr:to>
      <xdr:col>3</xdr:col>
      <xdr:colOff>208907</xdr:colOff>
      <xdr:row>23</xdr:row>
      <xdr:rowOff>200760</xdr:rowOff>
    </xdr:to>
    <xdr:sp macro="" textlink="">
      <xdr:nvSpPr>
        <xdr:cNvPr id="11" name="Arrow: Right 10">
          <a:extLst>
            <a:ext uri="{FF2B5EF4-FFF2-40B4-BE49-F238E27FC236}">
              <a16:creationId xmlns:a16="http://schemas.microsoft.com/office/drawing/2014/main" id="{00000000-0008-0000-0300-00000B000000}"/>
            </a:ext>
          </a:extLst>
        </xdr:cNvPr>
        <xdr:cNvSpPr/>
      </xdr:nvSpPr>
      <xdr:spPr>
        <a:xfrm>
          <a:off x="3952773" y="10121264"/>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18083</xdr:colOff>
      <xdr:row>24</xdr:row>
      <xdr:rowOff>94903</xdr:rowOff>
    </xdr:from>
    <xdr:to>
      <xdr:col>3</xdr:col>
      <xdr:colOff>209774</xdr:colOff>
      <xdr:row>24</xdr:row>
      <xdr:rowOff>197297</xdr:rowOff>
    </xdr:to>
    <xdr:sp macro="" textlink="">
      <xdr:nvSpPr>
        <xdr:cNvPr id="12" name="Arrow: Right 11">
          <a:extLst>
            <a:ext uri="{FF2B5EF4-FFF2-40B4-BE49-F238E27FC236}">
              <a16:creationId xmlns:a16="http://schemas.microsoft.com/office/drawing/2014/main" id="{00000000-0008-0000-0300-00000C000000}"/>
            </a:ext>
          </a:extLst>
        </xdr:cNvPr>
        <xdr:cNvSpPr/>
      </xdr:nvSpPr>
      <xdr:spPr>
        <a:xfrm>
          <a:off x="3953640" y="10403551"/>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19814</xdr:colOff>
      <xdr:row>26</xdr:row>
      <xdr:rowOff>113952</xdr:rowOff>
    </xdr:from>
    <xdr:to>
      <xdr:col>3</xdr:col>
      <xdr:colOff>211505</xdr:colOff>
      <xdr:row>26</xdr:row>
      <xdr:rowOff>216346</xdr:rowOff>
    </xdr:to>
    <xdr:sp macro="" textlink="">
      <xdr:nvSpPr>
        <xdr:cNvPr id="13" name="Arrow: Right 12">
          <a:extLst>
            <a:ext uri="{FF2B5EF4-FFF2-40B4-BE49-F238E27FC236}">
              <a16:creationId xmlns:a16="http://schemas.microsoft.com/office/drawing/2014/main" id="{00000000-0008-0000-0300-00000D000000}"/>
            </a:ext>
          </a:extLst>
        </xdr:cNvPr>
        <xdr:cNvSpPr/>
      </xdr:nvSpPr>
      <xdr:spPr>
        <a:xfrm>
          <a:off x="3955371" y="10994100"/>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16350</xdr:colOff>
      <xdr:row>25</xdr:row>
      <xdr:rowOff>101829</xdr:rowOff>
    </xdr:from>
    <xdr:to>
      <xdr:col>3</xdr:col>
      <xdr:colOff>208041</xdr:colOff>
      <xdr:row>25</xdr:row>
      <xdr:rowOff>204223</xdr:rowOff>
    </xdr:to>
    <xdr:sp macro="" textlink="">
      <xdr:nvSpPr>
        <xdr:cNvPr id="14" name="Arrow: Right 13">
          <a:extLst>
            <a:ext uri="{FF2B5EF4-FFF2-40B4-BE49-F238E27FC236}">
              <a16:creationId xmlns:a16="http://schemas.microsoft.com/office/drawing/2014/main" id="{00000000-0008-0000-0300-00000E000000}"/>
            </a:ext>
          </a:extLst>
        </xdr:cNvPr>
        <xdr:cNvSpPr/>
      </xdr:nvSpPr>
      <xdr:spPr>
        <a:xfrm>
          <a:off x="3951907" y="10696227"/>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20680</xdr:colOff>
      <xdr:row>27</xdr:row>
      <xdr:rowOff>101830</xdr:rowOff>
    </xdr:from>
    <xdr:to>
      <xdr:col>3</xdr:col>
      <xdr:colOff>212371</xdr:colOff>
      <xdr:row>27</xdr:row>
      <xdr:rowOff>204224</xdr:rowOff>
    </xdr:to>
    <xdr:sp macro="" textlink="">
      <xdr:nvSpPr>
        <xdr:cNvPr id="15" name="Arrow: Right 14">
          <a:extLst>
            <a:ext uri="{FF2B5EF4-FFF2-40B4-BE49-F238E27FC236}">
              <a16:creationId xmlns:a16="http://schemas.microsoft.com/office/drawing/2014/main" id="{00000000-0008-0000-0300-00000F000000}"/>
            </a:ext>
          </a:extLst>
        </xdr:cNvPr>
        <xdr:cNvSpPr/>
      </xdr:nvSpPr>
      <xdr:spPr>
        <a:xfrm>
          <a:off x="3956237" y="11267728"/>
          <a:ext cx="191691" cy="102394"/>
        </a:xfrm>
        <a:prstGeom prst="rightArrow">
          <a:avLst/>
        </a:prstGeom>
        <a:solidFill>
          <a:srgbClr val="00B0F0"/>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2502090</xdr:colOff>
      <xdr:row>48</xdr:row>
      <xdr:rowOff>2451</xdr:rowOff>
    </xdr:from>
    <xdr:to>
      <xdr:col>3</xdr:col>
      <xdr:colOff>11278</xdr:colOff>
      <xdr:row>48</xdr:row>
      <xdr:rowOff>112598</xdr:rowOff>
    </xdr:to>
    <xdr:pic>
      <xdr:nvPicPr>
        <xdr:cNvPr id="5" name="Graphic 4" descr="Information with solid fill">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40240" y="20757426"/>
          <a:ext cx="220638" cy="110147"/>
        </a:xfrm>
        <a:prstGeom prst="rect">
          <a:avLst/>
        </a:prstGeom>
      </xdr:spPr>
    </xdr:pic>
    <xdr:clientData/>
  </xdr:twoCellAnchor>
  <xdr:twoCellAnchor editAs="oneCell">
    <xdr:from>
      <xdr:col>2</xdr:col>
      <xdr:colOff>2511934</xdr:colOff>
      <xdr:row>53</xdr:row>
      <xdr:rowOff>7836</xdr:rowOff>
    </xdr:from>
    <xdr:to>
      <xdr:col>3</xdr:col>
      <xdr:colOff>19108</xdr:colOff>
      <xdr:row>53</xdr:row>
      <xdr:rowOff>121158</xdr:rowOff>
    </xdr:to>
    <xdr:pic>
      <xdr:nvPicPr>
        <xdr:cNvPr id="6" name="Graphic 5" descr="Information with solid fill">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48690" y="23141970"/>
          <a:ext cx="220638" cy="110147"/>
        </a:xfrm>
        <a:prstGeom prst="rect">
          <a:avLst/>
        </a:prstGeom>
      </xdr:spPr>
    </xdr:pic>
    <xdr:clientData/>
  </xdr:twoCellAnchor>
  <xdr:twoCellAnchor editAs="oneCell">
    <xdr:from>
      <xdr:col>5</xdr:col>
      <xdr:colOff>179128</xdr:colOff>
      <xdr:row>47</xdr:row>
      <xdr:rowOff>10980</xdr:rowOff>
    </xdr:from>
    <xdr:to>
      <xdr:col>6</xdr:col>
      <xdr:colOff>18766</xdr:colOff>
      <xdr:row>47</xdr:row>
      <xdr:rowOff>120855</xdr:rowOff>
    </xdr:to>
    <xdr:pic>
      <xdr:nvPicPr>
        <xdr:cNvPr id="7" name="Graphic 6" descr="Information with solid fill">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69820" y="20174672"/>
          <a:ext cx="220638" cy="106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33132</xdr:colOff>
      <xdr:row>13</xdr:row>
      <xdr:rowOff>107674</xdr:rowOff>
    </xdr:from>
    <xdr:to>
      <xdr:col>18</xdr:col>
      <xdr:colOff>323024</xdr:colOff>
      <xdr:row>13</xdr:row>
      <xdr:rowOff>107675</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10402682" y="3600174"/>
          <a:ext cx="29306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41413</xdr:colOff>
      <xdr:row>19</xdr:row>
      <xdr:rowOff>102350</xdr:rowOff>
    </xdr:from>
    <xdr:to>
      <xdr:col>18</xdr:col>
      <xdr:colOff>331305</xdr:colOff>
      <xdr:row>19</xdr:row>
      <xdr:rowOff>102351</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a:off x="19050592" y="4443029"/>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58687</xdr:colOff>
      <xdr:row>22</xdr:row>
      <xdr:rowOff>122583</xdr:rowOff>
    </xdr:from>
    <xdr:to>
      <xdr:col>18</xdr:col>
      <xdr:colOff>348579</xdr:colOff>
      <xdr:row>22</xdr:row>
      <xdr:rowOff>122584</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a:off x="10431412" y="6688483"/>
          <a:ext cx="29306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58687</xdr:colOff>
      <xdr:row>38</xdr:row>
      <xdr:rowOff>122583</xdr:rowOff>
    </xdr:from>
    <xdr:to>
      <xdr:col>18</xdr:col>
      <xdr:colOff>348579</xdr:colOff>
      <xdr:row>38</xdr:row>
      <xdr:rowOff>122584</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a:off x="19993151" y="5119579"/>
          <a:ext cx="29306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58687</xdr:colOff>
      <xdr:row>38</xdr:row>
      <xdr:rowOff>122583</xdr:rowOff>
    </xdr:from>
    <xdr:to>
      <xdr:col>18</xdr:col>
      <xdr:colOff>348579</xdr:colOff>
      <xdr:row>38</xdr:row>
      <xdr:rowOff>122584</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a:off x="19993151" y="5119579"/>
          <a:ext cx="29306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41413</xdr:colOff>
      <xdr:row>18</xdr:row>
      <xdr:rowOff>102350</xdr:rowOff>
    </xdr:from>
    <xdr:to>
      <xdr:col>18</xdr:col>
      <xdr:colOff>331305</xdr:colOff>
      <xdr:row>18</xdr:row>
      <xdr:rowOff>102351</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19050592" y="4443029"/>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1518639</xdr:colOff>
      <xdr:row>1</xdr:row>
      <xdr:rowOff>3398</xdr:rowOff>
    </xdr:from>
    <xdr:ext cx="223331" cy="109904"/>
    <xdr:pic>
      <xdr:nvPicPr>
        <xdr:cNvPr id="2" name="Graphic 1" descr="Information with solid fill">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3331" cy="109904"/>
        </a:xfrm>
        <a:prstGeom prst="rect">
          <a:avLst/>
        </a:prstGeom>
      </xdr:spPr>
    </xdr:pic>
    <xdr:clientData/>
  </xdr:oneCellAnchor>
  <xdr:oneCellAnchor>
    <xdr:from>
      <xdr:col>8</xdr:col>
      <xdr:colOff>1516043</xdr:colOff>
      <xdr:row>0</xdr:row>
      <xdr:rowOff>951513</xdr:rowOff>
    </xdr:from>
    <xdr:ext cx="220156" cy="106972"/>
    <xdr:pic>
      <xdr:nvPicPr>
        <xdr:cNvPr id="3" name="Graphic 2" descr="Information with solid fill">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87968" y="189513"/>
          <a:ext cx="220156" cy="106972"/>
        </a:xfrm>
        <a:prstGeom prst="rect">
          <a:avLst/>
        </a:prstGeom>
      </xdr:spPr>
    </xdr:pic>
    <xdr:clientData/>
  </xdr:oneCellAnchor>
  <xdr:oneCellAnchor>
    <xdr:from>
      <xdr:col>5</xdr:col>
      <xdr:colOff>1517085</xdr:colOff>
      <xdr:row>1</xdr:row>
      <xdr:rowOff>2585</xdr:rowOff>
    </xdr:from>
    <xdr:ext cx="223331" cy="110147"/>
    <xdr:pic>
      <xdr:nvPicPr>
        <xdr:cNvPr id="4" name="Graphic 3" descr="Information with solid fill">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660210" y="193085"/>
          <a:ext cx="223331" cy="110147"/>
        </a:xfrm>
        <a:prstGeom prst="rect">
          <a:avLst/>
        </a:prstGeom>
      </xdr:spPr>
    </xdr:pic>
    <xdr:clientData/>
  </xdr:oneCellAnchor>
  <xdr:oneCellAnchor>
    <xdr:from>
      <xdr:col>4</xdr:col>
      <xdr:colOff>1509636</xdr:colOff>
      <xdr:row>1</xdr:row>
      <xdr:rowOff>4002</xdr:rowOff>
    </xdr:from>
    <xdr:ext cx="216981" cy="110147"/>
    <xdr:pic>
      <xdr:nvPicPr>
        <xdr:cNvPr id="5" name="Graphic 4" descr="Information with solid fill">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52686" y="194502"/>
          <a:ext cx="216981" cy="110147"/>
        </a:xfrm>
        <a:prstGeom prst="rect">
          <a:avLst/>
        </a:prstGeom>
      </xdr:spPr>
    </xdr:pic>
    <xdr:clientData/>
  </xdr:oneCellAnchor>
  <xdr:oneCellAnchor>
    <xdr:from>
      <xdr:col>7</xdr:col>
      <xdr:colOff>1519491</xdr:colOff>
      <xdr:row>1</xdr:row>
      <xdr:rowOff>2838</xdr:rowOff>
    </xdr:from>
    <xdr:ext cx="223331" cy="110147"/>
    <xdr:pic>
      <xdr:nvPicPr>
        <xdr:cNvPr id="6" name="Graphic 5" descr="Information with solid fill">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72291" y="193338"/>
          <a:ext cx="223331" cy="110147"/>
        </a:xfrm>
        <a:prstGeom prst="rect">
          <a:avLst/>
        </a:prstGeom>
      </xdr:spPr>
    </xdr:pic>
    <xdr:clientData/>
  </xdr:oneCellAnchor>
  <xdr:oneCellAnchor>
    <xdr:from>
      <xdr:col>6</xdr:col>
      <xdr:colOff>1512675</xdr:colOff>
      <xdr:row>1</xdr:row>
      <xdr:rowOff>2103</xdr:rowOff>
    </xdr:from>
    <xdr:ext cx="220156" cy="110147"/>
    <xdr:pic>
      <xdr:nvPicPr>
        <xdr:cNvPr id="7" name="Graphic 6" descr="Information with solid fill">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65400" y="192603"/>
          <a:ext cx="220156" cy="110147"/>
        </a:xfrm>
        <a:prstGeom prst="rect">
          <a:avLst/>
        </a:prstGeom>
      </xdr:spPr>
    </xdr:pic>
    <xdr:clientData/>
  </xdr:oneCellAnchor>
  <xdr:oneCellAnchor>
    <xdr:from>
      <xdr:col>8</xdr:col>
      <xdr:colOff>1518639</xdr:colOff>
      <xdr:row>1</xdr:row>
      <xdr:rowOff>3398</xdr:rowOff>
    </xdr:from>
    <xdr:ext cx="223331" cy="109904"/>
    <xdr:pic>
      <xdr:nvPicPr>
        <xdr:cNvPr id="8" name="Graphic 7" descr="Information with solid fill">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90564" y="193898"/>
          <a:ext cx="223331" cy="109904"/>
        </a:xfrm>
        <a:prstGeom prst="rect">
          <a:avLst/>
        </a:prstGeom>
      </xdr:spPr>
    </xdr:pic>
    <xdr:clientData/>
  </xdr:oneCellAnchor>
  <xdr:oneCellAnchor>
    <xdr:from>
      <xdr:col>3</xdr:col>
      <xdr:colOff>1482329</xdr:colOff>
      <xdr:row>1</xdr:row>
      <xdr:rowOff>3398</xdr:rowOff>
    </xdr:from>
    <xdr:ext cx="223331" cy="109904"/>
    <xdr:pic>
      <xdr:nvPicPr>
        <xdr:cNvPr id="9" name="Graphic 8" descr="Information with solid fill">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26079" y="955898"/>
          <a:ext cx="223331" cy="109904"/>
        </a:xfrm>
        <a:prstGeom prst="rect">
          <a:avLst/>
        </a:prstGeom>
      </xdr:spPr>
    </xdr:pic>
    <xdr:clientData/>
  </xdr:oneCellAnchor>
  <xdr:oneCellAnchor>
    <xdr:from>
      <xdr:col>9</xdr:col>
      <xdr:colOff>1490064</xdr:colOff>
      <xdr:row>1</xdr:row>
      <xdr:rowOff>14604</xdr:rowOff>
    </xdr:from>
    <xdr:ext cx="223331" cy="109904"/>
    <xdr:pic>
      <xdr:nvPicPr>
        <xdr:cNvPr id="10" name="Graphic 9" descr="Information with solid fill">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926417" y="967104"/>
          <a:ext cx="223331" cy="109904"/>
        </a:xfrm>
        <a:prstGeom prst="rect">
          <a:avLst/>
        </a:prstGeom>
      </xdr:spPr>
    </xdr:pic>
    <xdr:clientData/>
  </xdr:oneCellAnchor>
  <xdr:oneCellAnchor>
    <xdr:from>
      <xdr:col>8</xdr:col>
      <xdr:colOff>1516043</xdr:colOff>
      <xdr:row>0</xdr:row>
      <xdr:rowOff>951513</xdr:rowOff>
    </xdr:from>
    <xdr:ext cx="220156" cy="106972"/>
    <xdr:pic>
      <xdr:nvPicPr>
        <xdr:cNvPr id="11" name="Graphic 10" descr="Information with solid fill">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987943" y="951513"/>
          <a:ext cx="220156" cy="10697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7</xdr:col>
      <xdr:colOff>33132</xdr:colOff>
      <xdr:row>15</xdr:row>
      <xdr:rowOff>107674</xdr:rowOff>
    </xdr:from>
    <xdr:to>
      <xdr:col>7</xdr:col>
      <xdr:colOff>323024</xdr:colOff>
      <xdr:row>15</xdr:row>
      <xdr:rowOff>107675</xdr:rowOff>
    </xdr:to>
    <xdr:cxnSp macro="">
      <xdr:nvCxnSpPr>
        <xdr:cNvPr id="6" name="Straight Arrow Connector 5">
          <a:extLst>
            <a:ext uri="{FF2B5EF4-FFF2-40B4-BE49-F238E27FC236}">
              <a16:creationId xmlns:a16="http://schemas.microsoft.com/office/drawing/2014/main" id="{00000000-0008-0000-0700-000006000000}"/>
            </a:ext>
          </a:extLst>
        </xdr:cNvPr>
        <xdr:cNvCxnSpPr/>
      </xdr:nvCxnSpPr>
      <xdr:spPr>
        <a:xfrm>
          <a:off x="19997532" y="25691824"/>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33131</xdr:colOff>
      <xdr:row>24</xdr:row>
      <xdr:rowOff>132522</xdr:rowOff>
    </xdr:from>
    <xdr:to>
      <xdr:col>7</xdr:col>
      <xdr:colOff>323023</xdr:colOff>
      <xdr:row>24</xdr:row>
      <xdr:rowOff>132523</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a:off x="19997531" y="27707397"/>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41413</xdr:colOff>
      <xdr:row>26</xdr:row>
      <xdr:rowOff>115957</xdr:rowOff>
    </xdr:from>
    <xdr:to>
      <xdr:col>7</xdr:col>
      <xdr:colOff>331305</xdr:colOff>
      <xdr:row>26</xdr:row>
      <xdr:rowOff>115958</xdr:rowOff>
    </xdr:to>
    <xdr:cxnSp macro="">
      <xdr:nvCxnSpPr>
        <xdr:cNvPr id="8" name="Straight Arrow Connector 7">
          <a:extLst>
            <a:ext uri="{FF2B5EF4-FFF2-40B4-BE49-F238E27FC236}">
              <a16:creationId xmlns:a16="http://schemas.microsoft.com/office/drawing/2014/main" id="{00000000-0008-0000-0700-000008000000}"/>
            </a:ext>
          </a:extLst>
        </xdr:cNvPr>
        <xdr:cNvCxnSpPr/>
      </xdr:nvCxnSpPr>
      <xdr:spPr>
        <a:xfrm>
          <a:off x="20005813" y="28043257"/>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53009</xdr:colOff>
      <xdr:row>30</xdr:row>
      <xdr:rowOff>119269</xdr:rowOff>
    </xdr:from>
    <xdr:to>
      <xdr:col>7</xdr:col>
      <xdr:colOff>342901</xdr:colOff>
      <xdr:row>30</xdr:row>
      <xdr:rowOff>119270</xdr:rowOff>
    </xdr:to>
    <xdr:cxnSp macro="">
      <xdr:nvCxnSpPr>
        <xdr:cNvPr id="9" name="Straight Arrow Connector 8">
          <a:extLst>
            <a:ext uri="{FF2B5EF4-FFF2-40B4-BE49-F238E27FC236}">
              <a16:creationId xmlns:a16="http://schemas.microsoft.com/office/drawing/2014/main" id="{00000000-0008-0000-0700-000009000000}"/>
            </a:ext>
          </a:extLst>
        </xdr:cNvPr>
        <xdr:cNvCxnSpPr/>
      </xdr:nvCxnSpPr>
      <xdr:spPr>
        <a:xfrm>
          <a:off x="20017409" y="28922869"/>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58687</xdr:colOff>
      <xdr:row>29</xdr:row>
      <xdr:rowOff>122583</xdr:rowOff>
    </xdr:from>
    <xdr:to>
      <xdr:col>7</xdr:col>
      <xdr:colOff>348579</xdr:colOff>
      <xdr:row>29</xdr:row>
      <xdr:rowOff>122584</xdr:rowOff>
    </xdr:to>
    <xdr:cxnSp macro="">
      <xdr:nvCxnSpPr>
        <xdr:cNvPr id="10" name="Straight Arrow Connector 9">
          <a:extLst>
            <a:ext uri="{FF2B5EF4-FFF2-40B4-BE49-F238E27FC236}">
              <a16:creationId xmlns:a16="http://schemas.microsoft.com/office/drawing/2014/main" id="{00000000-0008-0000-0700-00000A000000}"/>
            </a:ext>
          </a:extLst>
        </xdr:cNvPr>
        <xdr:cNvCxnSpPr/>
      </xdr:nvCxnSpPr>
      <xdr:spPr>
        <a:xfrm>
          <a:off x="9597294" y="6912547"/>
          <a:ext cx="2898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1075766</xdr:colOff>
      <xdr:row>52</xdr:row>
      <xdr:rowOff>27268</xdr:rowOff>
    </xdr:from>
    <xdr:to>
      <xdr:col>12</xdr:col>
      <xdr:colOff>616324</xdr:colOff>
      <xdr:row>80</xdr:row>
      <xdr:rowOff>179297</xdr:rowOff>
    </xdr:to>
    <xdr:cxnSp macro="">
      <xdr:nvCxnSpPr>
        <xdr:cNvPr id="11" name="Connector: Elbow 10">
          <a:extLst>
            <a:ext uri="{FF2B5EF4-FFF2-40B4-BE49-F238E27FC236}">
              <a16:creationId xmlns:a16="http://schemas.microsoft.com/office/drawing/2014/main" id="{00000000-0008-0000-0700-00000B000000}"/>
            </a:ext>
          </a:extLst>
        </xdr:cNvPr>
        <xdr:cNvCxnSpPr/>
      </xdr:nvCxnSpPr>
      <xdr:spPr>
        <a:xfrm rot="5400000">
          <a:off x="11292354" y="13589562"/>
          <a:ext cx="6629029" cy="4471147"/>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49696</xdr:colOff>
      <xdr:row>81</xdr:row>
      <xdr:rowOff>182217</xdr:rowOff>
    </xdr:from>
    <xdr:to>
      <xdr:col>7</xdr:col>
      <xdr:colOff>853109</xdr:colOff>
      <xdr:row>82</xdr:row>
      <xdr:rowOff>124240</xdr:rowOff>
    </xdr:to>
    <xdr:cxnSp macro="">
      <xdr:nvCxnSpPr>
        <xdr:cNvPr id="26" name="Straight Arrow Connector 25">
          <a:extLst>
            <a:ext uri="{FF2B5EF4-FFF2-40B4-BE49-F238E27FC236}">
              <a16:creationId xmlns:a16="http://schemas.microsoft.com/office/drawing/2014/main" id="{00000000-0008-0000-0700-00001A000000}"/>
            </a:ext>
          </a:extLst>
        </xdr:cNvPr>
        <xdr:cNvCxnSpPr/>
      </xdr:nvCxnSpPr>
      <xdr:spPr>
        <a:xfrm flipV="1">
          <a:off x="8572500" y="18818087"/>
          <a:ext cx="2650435" cy="15737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1518639</xdr:colOff>
      <xdr:row>3</xdr:row>
      <xdr:rowOff>3398</xdr:rowOff>
    </xdr:from>
    <xdr:to>
      <xdr:col>3</xdr:col>
      <xdr:colOff>27470</xdr:colOff>
      <xdr:row>3</xdr:row>
      <xdr:rowOff>113302</xdr:rowOff>
    </xdr:to>
    <xdr:pic>
      <xdr:nvPicPr>
        <xdr:cNvPr id="2" name="Graphic 1" descr="Information with solid fill">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0156" cy="109904"/>
        </a:xfrm>
        <a:prstGeom prst="rect">
          <a:avLst/>
        </a:prstGeom>
      </xdr:spPr>
    </xdr:pic>
    <xdr:clientData/>
  </xdr:twoCellAnchor>
  <xdr:twoCellAnchor editAs="oneCell">
    <xdr:from>
      <xdr:col>2</xdr:col>
      <xdr:colOff>1518639</xdr:colOff>
      <xdr:row>3</xdr:row>
      <xdr:rowOff>3398</xdr:rowOff>
    </xdr:from>
    <xdr:to>
      <xdr:col>3</xdr:col>
      <xdr:colOff>27470</xdr:colOff>
      <xdr:row>3</xdr:row>
      <xdr:rowOff>113302</xdr:rowOff>
    </xdr:to>
    <xdr:pic>
      <xdr:nvPicPr>
        <xdr:cNvPr id="3" name="Graphic 2" descr="Information with solid fill">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0156" cy="109904"/>
        </a:xfrm>
        <a:prstGeom prst="rect">
          <a:avLst/>
        </a:prstGeom>
      </xdr:spPr>
    </xdr:pic>
    <xdr:clientData/>
  </xdr:twoCellAnchor>
  <xdr:twoCellAnchor editAs="oneCell">
    <xdr:from>
      <xdr:col>4</xdr:col>
      <xdr:colOff>1509636</xdr:colOff>
      <xdr:row>3</xdr:row>
      <xdr:rowOff>4002</xdr:rowOff>
    </xdr:from>
    <xdr:to>
      <xdr:col>5</xdr:col>
      <xdr:colOff>12117</xdr:colOff>
      <xdr:row>3</xdr:row>
      <xdr:rowOff>114149</xdr:rowOff>
    </xdr:to>
    <xdr:pic>
      <xdr:nvPicPr>
        <xdr:cNvPr id="4" name="Graphic 3" descr="Information with solid fill">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53386" y="956502"/>
          <a:ext cx="220156" cy="110147"/>
        </a:xfrm>
        <a:prstGeom prst="rect">
          <a:avLst/>
        </a:prstGeom>
      </xdr:spPr>
    </xdr:pic>
    <xdr:clientData/>
  </xdr:twoCellAnchor>
  <xdr:twoCellAnchor editAs="oneCell">
    <xdr:from>
      <xdr:col>4</xdr:col>
      <xdr:colOff>1517085</xdr:colOff>
      <xdr:row>3</xdr:row>
      <xdr:rowOff>2585</xdr:rowOff>
    </xdr:from>
    <xdr:to>
      <xdr:col>5</xdr:col>
      <xdr:colOff>25916</xdr:colOff>
      <xdr:row>3</xdr:row>
      <xdr:rowOff>112732</xdr:rowOff>
    </xdr:to>
    <xdr:pic>
      <xdr:nvPicPr>
        <xdr:cNvPr id="5" name="Graphic 4" descr="Information with solid fill">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75335" y="955085"/>
          <a:ext cx="220156" cy="110147"/>
        </a:xfrm>
        <a:prstGeom prst="rect">
          <a:avLst/>
        </a:prstGeom>
      </xdr:spPr>
    </xdr:pic>
    <xdr:clientData/>
  </xdr:twoCellAnchor>
  <xdr:twoCellAnchor editAs="oneCell">
    <xdr:from>
      <xdr:col>5</xdr:col>
      <xdr:colOff>1760518</xdr:colOff>
      <xdr:row>3</xdr:row>
      <xdr:rowOff>18063</xdr:rowOff>
    </xdr:from>
    <xdr:to>
      <xdr:col>6</xdr:col>
      <xdr:colOff>1128</xdr:colOff>
      <xdr:row>3</xdr:row>
      <xdr:rowOff>114300</xdr:rowOff>
    </xdr:to>
    <xdr:pic>
      <xdr:nvPicPr>
        <xdr:cNvPr id="7" name="Graphic 6" descr="Information with solid fill">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419118" y="1932588"/>
          <a:ext cx="312978" cy="96237"/>
        </a:xfrm>
        <a:prstGeom prst="rect">
          <a:avLst/>
        </a:prstGeom>
      </xdr:spPr>
    </xdr:pic>
    <xdr:clientData/>
  </xdr:twoCellAnchor>
  <xdr:twoCellAnchor editAs="oneCell">
    <xdr:from>
      <xdr:col>2</xdr:col>
      <xdr:colOff>1518639</xdr:colOff>
      <xdr:row>3</xdr:row>
      <xdr:rowOff>3398</xdr:rowOff>
    </xdr:from>
    <xdr:to>
      <xdr:col>3</xdr:col>
      <xdr:colOff>30645</xdr:colOff>
      <xdr:row>3</xdr:row>
      <xdr:rowOff>113302</xdr:rowOff>
    </xdr:to>
    <xdr:pic>
      <xdr:nvPicPr>
        <xdr:cNvPr id="8" name="Graphic 7" descr="Information with solid fill">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3331" cy="109904"/>
        </a:xfrm>
        <a:prstGeom prst="rect">
          <a:avLst/>
        </a:prstGeom>
      </xdr:spPr>
    </xdr:pic>
    <xdr:clientData/>
  </xdr:twoCellAnchor>
  <xdr:oneCellAnchor>
    <xdr:from>
      <xdr:col>3</xdr:col>
      <xdr:colOff>1518639</xdr:colOff>
      <xdr:row>3</xdr:row>
      <xdr:rowOff>3398</xdr:rowOff>
    </xdr:from>
    <xdr:ext cx="223331" cy="109904"/>
    <xdr:pic>
      <xdr:nvPicPr>
        <xdr:cNvPr id="9" name="Graphic 8" descr="Information with solid fill">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2389" y="955898"/>
          <a:ext cx="223331" cy="109904"/>
        </a:xfrm>
        <a:prstGeom prst="rect">
          <a:avLst/>
        </a:prstGeom>
      </xdr:spPr>
    </xdr:pic>
    <xdr:clientData/>
  </xdr:oneCellAnchor>
  <xdr:twoCellAnchor editAs="oneCell">
    <xdr:from>
      <xdr:col>2</xdr:col>
      <xdr:colOff>1518639</xdr:colOff>
      <xdr:row>3</xdr:row>
      <xdr:rowOff>3398</xdr:rowOff>
    </xdr:from>
    <xdr:to>
      <xdr:col>3</xdr:col>
      <xdr:colOff>30645</xdr:colOff>
      <xdr:row>3</xdr:row>
      <xdr:rowOff>113302</xdr:rowOff>
    </xdr:to>
    <xdr:pic>
      <xdr:nvPicPr>
        <xdr:cNvPr id="10" name="Graphic 9" descr="Information with solid fill">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3331" cy="109904"/>
        </a:xfrm>
        <a:prstGeom prst="rect">
          <a:avLst/>
        </a:prstGeom>
      </xdr:spPr>
    </xdr:pic>
    <xdr:clientData/>
  </xdr:twoCellAnchor>
  <xdr:oneCellAnchor>
    <xdr:from>
      <xdr:col>3</xdr:col>
      <xdr:colOff>1518639</xdr:colOff>
      <xdr:row>3</xdr:row>
      <xdr:rowOff>3398</xdr:rowOff>
    </xdr:from>
    <xdr:ext cx="223331" cy="109904"/>
    <xdr:pic>
      <xdr:nvPicPr>
        <xdr:cNvPr id="11" name="Graphic 10" descr="Information with solid fill">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2389" y="955898"/>
          <a:ext cx="223331" cy="109904"/>
        </a:xfrm>
        <a:prstGeom prst="rect">
          <a:avLst/>
        </a:prstGeom>
      </xdr:spPr>
    </xdr:pic>
    <xdr:clientData/>
  </xdr:oneCellAnchor>
  <xdr:twoCellAnchor editAs="oneCell">
    <xdr:from>
      <xdr:col>2</xdr:col>
      <xdr:colOff>1518639</xdr:colOff>
      <xdr:row>3</xdr:row>
      <xdr:rowOff>3398</xdr:rowOff>
    </xdr:from>
    <xdr:to>
      <xdr:col>3</xdr:col>
      <xdr:colOff>30645</xdr:colOff>
      <xdr:row>3</xdr:row>
      <xdr:rowOff>113302</xdr:rowOff>
    </xdr:to>
    <xdr:pic>
      <xdr:nvPicPr>
        <xdr:cNvPr id="12" name="Graphic 11" descr="Information with solid fill">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3331" cy="109904"/>
        </a:xfrm>
        <a:prstGeom prst="rect">
          <a:avLst/>
        </a:prstGeom>
      </xdr:spPr>
    </xdr:pic>
    <xdr:clientData/>
  </xdr:twoCellAnchor>
  <xdr:oneCellAnchor>
    <xdr:from>
      <xdr:col>3</xdr:col>
      <xdr:colOff>1518639</xdr:colOff>
      <xdr:row>3</xdr:row>
      <xdr:rowOff>3398</xdr:rowOff>
    </xdr:from>
    <xdr:ext cx="223331" cy="109904"/>
    <xdr:pic>
      <xdr:nvPicPr>
        <xdr:cNvPr id="13" name="Graphic 12" descr="Information with solid fill">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2389" y="955898"/>
          <a:ext cx="223331" cy="109904"/>
        </a:xfrm>
        <a:prstGeom prst="rect">
          <a:avLst/>
        </a:prstGeom>
      </xdr:spPr>
    </xdr:pic>
    <xdr:clientData/>
  </xdr:oneCellAnchor>
  <xdr:twoCellAnchor editAs="oneCell">
    <xdr:from>
      <xdr:col>2</xdr:col>
      <xdr:colOff>1518639</xdr:colOff>
      <xdr:row>3</xdr:row>
      <xdr:rowOff>3398</xdr:rowOff>
    </xdr:from>
    <xdr:to>
      <xdr:col>3</xdr:col>
      <xdr:colOff>30645</xdr:colOff>
      <xdr:row>3</xdr:row>
      <xdr:rowOff>113302</xdr:rowOff>
    </xdr:to>
    <xdr:pic>
      <xdr:nvPicPr>
        <xdr:cNvPr id="14" name="Graphic 13" descr="Information with solid fill">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47889" y="955898"/>
          <a:ext cx="223331" cy="109904"/>
        </a:xfrm>
        <a:prstGeom prst="rect">
          <a:avLst/>
        </a:prstGeom>
      </xdr:spPr>
    </xdr:pic>
    <xdr:clientData/>
  </xdr:twoCellAnchor>
  <xdr:oneCellAnchor>
    <xdr:from>
      <xdr:col>3</xdr:col>
      <xdr:colOff>1518639</xdr:colOff>
      <xdr:row>3</xdr:row>
      <xdr:rowOff>3398</xdr:rowOff>
    </xdr:from>
    <xdr:ext cx="223331" cy="109904"/>
    <xdr:pic>
      <xdr:nvPicPr>
        <xdr:cNvPr id="15" name="Graphic 14" descr="Information with solid fill">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2389" y="955898"/>
          <a:ext cx="223331" cy="109904"/>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13</xdr:col>
      <xdr:colOff>9429159</xdr:colOff>
      <xdr:row>56</xdr:row>
      <xdr:rowOff>18033</xdr:rowOff>
    </xdr:from>
    <xdr:ext cx="224334" cy="113079"/>
    <xdr:pic>
      <xdr:nvPicPr>
        <xdr:cNvPr id="3" name="Graphic 2" descr="Information with solid fill">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11609" y="14734158"/>
          <a:ext cx="224334" cy="113079"/>
        </a:xfrm>
        <a:prstGeom prst="rect">
          <a:avLst/>
        </a:prstGeom>
      </xdr:spPr>
    </xdr:pic>
    <xdr:clientData/>
  </xdr:oneCellAnchor>
  <xdr:oneCellAnchor>
    <xdr:from>
      <xdr:col>13</xdr:col>
      <xdr:colOff>9478496</xdr:colOff>
      <xdr:row>58</xdr:row>
      <xdr:rowOff>12457</xdr:rowOff>
    </xdr:from>
    <xdr:ext cx="224334" cy="109904"/>
    <xdr:pic>
      <xdr:nvPicPr>
        <xdr:cNvPr id="4" name="Graphic 3" descr="Information with solid fill">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60946" y="15223882"/>
          <a:ext cx="224334" cy="109904"/>
        </a:xfrm>
        <a:prstGeom prst="rect">
          <a:avLst/>
        </a:prstGeom>
      </xdr:spPr>
    </xdr:pic>
    <xdr:clientData/>
  </xdr:oneCellAnchor>
  <xdr:oneCellAnchor>
    <xdr:from>
      <xdr:col>13</xdr:col>
      <xdr:colOff>9478375</xdr:colOff>
      <xdr:row>62</xdr:row>
      <xdr:rowOff>15722</xdr:rowOff>
    </xdr:from>
    <xdr:ext cx="232341" cy="109904"/>
    <xdr:pic>
      <xdr:nvPicPr>
        <xdr:cNvPr id="5" name="Graphic 4" descr="Information with solid fill">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71592" y="16241352"/>
          <a:ext cx="232341" cy="109904"/>
        </a:xfrm>
        <a:prstGeom prst="rect">
          <a:avLst/>
        </a:prstGeom>
      </xdr:spPr>
    </xdr:pic>
    <xdr:clientData/>
  </xdr:oneCellAnchor>
  <xdr:oneCellAnchor>
    <xdr:from>
      <xdr:col>13</xdr:col>
      <xdr:colOff>9477618</xdr:colOff>
      <xdr:row>68</xdr:row>
      <xdr:rowOff>5026</xdr:rowOff>
    </xdr:from>
    <xdr:ext cx="225991" cy="109904"/>
    <xdr:pic>
      <xdr:nvPicPr>
        <xdr:cNvPr id="6" name="Graphic 5" descr="Information with solid fill">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60068" y="17692951"/>
          <a:ext cx="225991" cy="109904"/>
        </a:xfrm>
        <a:prstGeom prst="rect">
          <a:avLst/>
        </a:prstGeom>
      </xdr:spPr>
    </xdr:pic>
    <xdr:clientData/>
  </xdr:oneCellAnchor>
  <xdr:twoCellAnchor>
    <xdr:from>
      <xdr:col>15</xdr:col>
      <xdr:colOff>54951</xdr:colOff>
      <xdr:row>49</xdr:row>
      <xdr:rowOff>49824</xdr:rowOff>
    </xdr:from>
    <xdr:to>
      <xdr:col>15</xdr:col>
      <xdr:colOff>1377462</xdr:colOff>
      <xdr:row>49</xdr:row>
      <xdr:rowOff>227136</xdr:rowOff>
    </xdr:to>
    <xdr:sp macro="" textlink="">
      <xdr:nvSpPr>
        <xdr:cNvPr id="7" name="Arrow: Right 6">
          <a:extLst>
            <a:ext uri="{FF2B5EF4-FFF2-40B4-BE49-F238E27FC236}">
              <a16:creationId xmlns:a16="http://schemas.microsoft.com/office/drawing/2014/main" id="{00000000-0008-0000-0900-000007000000}"/>
            </a:ext>
          </a:extLst>
        </xdr:cNvPr>
        <xdr:cNvSpPr/>
      </xdr:nvSpPr>
      <xdr:spPr>
        <a:xfrm>
          <a:off x="23486451" y="13099074"/>
          <a:ext cx="1322511" cy="177312"/>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57150</xdr:colOff>
      <xdr:row>50</xdr:row>
      <xdr:rowOff>57150</xdr:rowOff>
    </xdr:from>
    <xdr:to>
      <xdr:col>15</xdr:col>
      <xdr:colOff>1377462</xdr:colOff>
      <xdr:row>50</xdr:row>
      <xdr:rowOff>238125</xdr:rowOff>
    </xdr:to>
    <xdr:sp macro="" textlink="">
      <xdr:nvSpPr>
        <xdr:cNvPr id="8" name="Arrow: Right 7">
          <a:extLst>
            <a:ext uri="{FF2B5EF4-FFF2-40B4-BE49-F238E27FC236}">
              <a16:creationId xmlns:a16="http://schemas.microsoft.com/office/drawing/2014/main" id="{00000000-0008-0000-0900-000008000000}"/>
            </a:ext>
          </a:extLst>
        </xdr:cNvPr>
        <xdr:cNvSpPr/>
      </xdr:nvSpPr>
      <xdr:spPr>
        <a:xfrm>
          <a:off x="23488650" y="13355515"/>
          <a:ext cx="1320312" cy="180975"/>
        </a:xfrm>
        <a:prstGeom prst="rightArrow">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65634</xdr:colOff>
      <xdr:row>100</xdr:row>
      <xdr:rowOff>106454</xdr:rowOff>
    </xdr:from>
    <xdr:to>
      <xdr:col>15</xdr:col>
      <xdr:colOff>1371599</xdr:colOff>
      <xdr:row>103</xdr:row>
      <xdr:rowOff>190500</xdr:rowOff>
    </xdr:to>
    <xdr:sp macro="" textlink="">
      <xdr:nvSpPr>
        <xdr:cNvPr id="10" name="Right Brace 9">
          <a:extLst>
            <a:ext uri="{FF2B5EF4-FFF2-40B4-BE49-F238E27FC236}">
              <a16:creationId xmlns:a16="http://schemas.microsoft.com/office/drawing/2014/main" id="{00000000-0008-0000-0900-00000A000000}"/>
            </a:ext>
          </a:extLst>
        </xdr:cNvPr>
        <xdr:cNvSpPr/>
      </xdr:nvSpPr>
      <xdr:spPr>
        <a:xfrm>
          <a:off x="23411409" y="26052554"/>
          <a:ext cx="1305965" cy="826996"/>
        </a:xfrm>
        <a:prstGeom prst="rightBrace">
          <a:avLst>
            <a:gd name="adj1" fmla="val 8333"/>
            <a:gd name="adj2" fmla="val 4717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13</xdr:col>
      <xdr:colOff>9466966</xdr:colOff>
      <xdr:row>7</xdr:row>
      <xdr:rowOff>45942</xdr:rowOff>
    </xdr:from>
    <xdr:to>
      <xdr:col>13</xdr:col>
      <xdr:colOff>9688847</xdr:colOff>
      <xdr:row>7</xdr:row>
      <xdr:rowOff>162439</xdr:rowOff>
    </xdr:to>
    <xdr:pic>
      <xdr:nvPicPr>
        <xdr:cNvPr id="16" name="Graphic 15" descr="Information with solid fill">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49416" y="2627217"/>
          <a:ext cx="215531" cy="110147"/>
        </a:xfrm>
        <a:prstGeom prst="rect">
          <a:avLst/>
        </a:prstGeom>
      </xdr:spPr>
    </xdr:pic>
    <xdr:clientData/>
  </xdr:twoCellAnchor>
  <xdr:twoCellAnchor>
    <xdr:from>
      <xdr:col>15</xdr:col>
      <xdr:colOff>38100</xdr:colOff>
      <xdr:row>16</xdr:row>
      <xdr:rowOff>123825</xdr:rowOff>
    </xdr:from>
    <xdr:to>
      <xdr:col>15</xdr:col>
      <xdr:colOff>1295400</xdr:colOff>
      <xdr:row>22</xdr:row>
      <xdr:rowOff>104775</xdr:rowOff>
    </xdr:to>
    <xdr:sp macro="" textlink="">
      <xdr:nvSpPr>
        <xdr:cNvPr id="19" name="Right Brace 18">
          <a:extLst>
            <a:ext uri="{FF2B5EF4-FFF2-40B4-BE49-F238E27FC236}">
              <a16:creationId xmlns:a16="http://schemas.microsoft.com/office/drawing/2014/main" id="{00000000-0008-0000-0900-000013000000}"/>
            </a:ext>
          </a:extLst>
        </xdr:cNvPr>
        <xdr:cNvSpPr/>
      </xdr:nvSpPr>
      <xdr:spPr>
        <a:xfrm>
          <a:off x="23383875" y="4524375"/>
          <a:ext cx="1257300" cy="1466850"/>
        </a:xfrm>
        <a:prstGeom prst="rightBrace">
          <a:avLst>
            <a:gd name="adj1" fmla="val 8333"/>
            <a:gd name="adj2" fmla="val 4841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47624</xdr:colOff>
      <xdr:row>39</xdr:row>
      <xdr:rowOff>57151</xdr:rowOff>
    </xdr:from>
    <xdr:to>
      <xdr:col>15</xdr:col>
      <xdr:colOff>1377462</xdr:colOff>
      <xdr:row>39</xdr:row>
      <xdr:rowOff>240197</xdr:rowOff>
    </xdr:to>
    <xdr:sp macro="" textlink="">
      <xdr:nvSpPr>
        <xdr:cNvPr id="20" name="Arrow: Right 19">
          <a:extLst>
            <a:ext uri="{FF2B5EF4-FFF2-40B4-BE49-F238E27FC236}">
              <a16:creationId xmlns:a16="http://schemas.microsoft.com/office/drawing/2014/main" id="{00000000-0008-0000-0900-000014000000}"/>
            </a:ext>
          </a:extLst>
        </xdr:cNvPr>
        <xdr:cNvSpPr/>
      </xdr:nvSpPr>
      <xdr:spPr>
        <a:xfrm>
          <a:off x="23139537" y="10567781"/>
          <a:ext cx="1329838" cy="183046"/>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9429750</xdr:colOff>
      <xdr:row>134</xdr:row>
      <xdr:rowOff>15473</xdr:rowOff>
    </xdr:from>
    <xdr:to>
      <xdr:col>13</xdr:col>
      <xdr:colOff>9657864</xdr:colOff>
      <xdr:row>134</xdr:row>
      <xdr:rowOff>125377</xdr:rowOff>
    </xdr:to>
    <xdr:pic>
      <xdr:nvPicPr>
        <xdr:cNvPr id="2" name="Graphic 1" descr="Information with solid fill">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12200" y="34534073"/>
          <a:ext cx="228114" cy="109904"/>
        </a:xfrm>
        <a:prstGeom prst="rect">
          <a:avLst/>
        </a:prstGeom>
      </xdr:spPr>
    </xdr:pic>
    <xdr:clientData/>
  </xdr:twoCellAnchor>
  <xdr:twoCellAnchor editAs="oneCell">
    <xdr:from>
      <xdr:col>13</xdr:col>
      <xdr:colOff>9449900</xdr:colOff>
      <xdr:row>138</xdr:row>
      <xdr:rowOff>24911</xdr:rowOff>
    </xdr:from>
    <xdr:to>
      <xdr:col>13</xdr:col>
      <xdr:colOff>9670056</xdr:colOff>
      <xdr:row>138</xdr:row>
      <xdr:rowOff>134815</xdr:rowOff>
    </xdr:to>
    <xdr:pic>
      <xdr:nvPicPr>
        <xdr:cNvPr id="12" name="Graphic 11" descr="Information with solid fill">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32350" y="35553161"/>
          <a:ext cx="220156" cy="109904"/>
        </a:xfrm>
        <a:prstGeom prst="rect">
          <a:avLst/>
        </a:prstGeom>
      </xdr:spPr>
    </xdr:pic>
    <xdr:clientData/>
  </xdr:twoCellAnchor>
  <xdr:twoCellAnchor editAs="oneCell">
    <xdr:from>
      <xdr:col>13</xdr:col>
      <xdr:colOff>9461897</xdr:colOff>
      <xdr:row>130</xdr:row>
      <xdr:rowOff>28578</xdr:rowOff>
    </xdr:from>
    <xdr:to>
      <xdr:col>13</xdr:col>
      <xdr:colOff>9685228</xdr:colOff>
      <xdr:row>130</xdr:row>
      <xdr:rowOff>135307</xdr:rowOff>
    </xdr:to>
    <xdr:pic>
      <xdr:nvPicPr>
        <xdr:cNvPr id="13" name="Graphic 12" descr="Information with solid fill">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444347" y="33327978"/>
          <a:ext cx="223331" cy="106729"/>
        </a:xfrm>
        <a:prstGeom prst="rect">
          <a:avLst/>
        </a:prstGeom>
      </xdr:spPr>
    </xdr:pic>
    <xdr:clientData/>
  </xdr:twoCellAnchor>
  <xdr:twoCellAnchor>
    <xdr:from>
      <xdr:col>15</xdr:col>
      <xdr:colOff>49607</xdr:colOff>
      <xdr:row>72</xdr:row>
      <xdr:rowOff>75942</xdr:rowOff>
    </xdr:from>
    <xdr:to>
      <xdr:col>15</xdr:col>
      <xdr:colOff>1372118</xdr:colOff>
      <xdr:row>73</xdr:row>
      <xdr:rowOff>4139</xdr:rowOff>
    </xdr:to>
    <xdr:sp macro="" textlink="">
      <xdr:nvSpPr>
        <xdr:cNvPr id="14" name="Arrow: Right 13">
          <a:extLst>
            <a:ext uri="{FF2B5EF4-FFF2-40B4-BE49-F238E27FC236}">
              <a16:creationId xmlns:a16="http://schemas.microsoft.com/office/drawing/2014/main" id="{00000000-0008-0000-0900-00000E000000}"/>
            </a:ext>
          </a:extLst>
        </xdr:cNvPr>
        <xdr:cNvSpPr/>
      </xdr:nvSpPr>
      <xdr:spPr>
        <a:xfrm>
          <a:off x="23133725" y="18711324"/>
          <a:ext cx="1322511" cy="174727"/>
        </a:xfrm>
        <a:prstGeom prst="rightArrow">
          <a:avLst/>
        </a:prstGeom>
        <a:solidFill>
          <a:schemeClr val="accent6">
            <a:lumMod val="40000"/>
            <a:lumOff val="60000"/>
          </a:schemeClr>
        </a:solid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44823</xdr:colOff>
      <xdr:row>126</xdr:row>
      <xdr:rowOff>67236</xdr:rowOff>
    </xdr:from>
    <xdr:to>
      <xdr:col>15</xdr:col>
      <xdr:colOff>1365135</xdr:colOff>
      <xdr:row>127</xdr:row>
      <xdr:rowOff>1681</xdr:rowOff>
    </xdr:to>
    <xdr:sp macro="" textlink="">
      <xdr:nvSpPr>
        <xdr:cNvPr id="15" name="Arrow: Right 14">
          <a:extLst>
            <a:ext uri="{FF2B5EF4-FFF2-40B4-BE49-F238E27FC236}">
              <a16:creationId xmlns:a16="http://schemas.microsoft.com/office/drawing/2014/main" id="{00000000-0008-0000-0900-00000F000000}"/>
            </a:ext>
          </a:extLst>
        </xdr:cNvPr>
        <xdr:cNvSpPr/>
      </xdr:nvSpPr>
      <xdr:spPr>
        <a:xfrm>
          <a:off x="23128941" y="32026412"/>
          <a:ext cx="1320312" cy="180975"/>
        </a:xfrm>
        <a:prstGeom prst="rightArrow">
          <a:avLst/>
        </a:prstGeom>
        <a:solidFill>
          <a:schemeClr val="accent4">
            <a:lumMod val="20000"/>
            <a:lumOff val="80000"/>
          </a:schemeClr>
        </a:solidFill>
        <a:ln>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76200</xdr:colOff>
      <xdr:row>138</xdr:row>
      <xdr:rowOff>180975</xdr:rowOff>
    </xdr:from>
    <xdr:to>
      <xdr:col>16</xdr:col>
      <xdr:colOff>15387</xdr:colOff>
      <xdr:row>138</xdr:row>
      <xdr:rowOff>323850</xdr:rowOff>
    </xdr:to>
    <xdr:sp macro="" textlink="">
      <xdr:nvSpPr>
        <xdr:cNvPr id="51" name="Arrow: Right 50">
          <a:extLst>
            <a:ext uri="{FF2B5EF4-FFF2-40B4-BE49-F238E27FC236}">
              <a16:creationId xmlns:a16="http://schemas.microsoft.com/office/drawing/2014/main" id="{00000000-0008-0000-0900-000033000000}"/>
            </a:ext>
          </a:extLst>
        </xdr:cNvPr>
        <xdr:cNvSpPr/>
      </xdr:nvSpPr>
      <xdr:spPr>
        <a:xfrm>
          <a:off x="22821900" y="35747325"/>
          <a:ext cx="1320312" cy="142875"/>
        </a:xfrm>
        <a:prstGeom prst="rightArrow">
          <a:avLst/>
        </a:prstGeom>
        <a:solidFill>
          <a:srgbClr val="3333FF"/>
        </a:solidFill>
        <a:ln>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40825</xdr:colOff>
      <xdr:row>119</xdr:row>
      <xdr:rowOff>136073</xdr:rowOff>
    </xdr:from>
    <xdr:to>
      <xdr:col>12</xdr:col>
      <xdr:colOff>336176</xdr:colOff>
      <xdr:row>138</xdr:row>
      <xdr:rowOff>324970</xdr:rowOff>
    </xdr:to>
    <xdr:cxnSp macro="">
      <xdr:nvCxnSpPr>
        <xdr:cNvPr id="11" name="Connector: Elbow 10">
          <a:extLst>
            <a:ext uri="{FF2B5EF4-FFF2-40B4-BE49-F238E27FC236}">
              <a16:creationId xmlns:a16="http://schemas.microsoft.com/office/drawing/2014/main" id="{00000000-0008-0000-0900-00000B000000}"/>
            </a:ext>
          </a:extLst>
        </xdr:cNvPr>
        <xdr:cNvCxnSpPr/>
      </xdr:nvCxnSpPr>
      <xdr:spPr>
        <a:xfrm rot="10800000">
          <a:off x="5834266" y="30358338"/>
          <a:ext cx="5763822" cy="5422044"/>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trlProp" Target="../ctrlProps/ctrlProp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0EB5-6F1E-4FB0-BB48-BE235A3682E7}">
  <sheetPr codeName="Sheet1">
    <tabColor rgb="FFFFFF00"/>
    <pageSetUpPr fitToPage="1"/>
  </sheetPr>
  <dimension ref="B2:K88"/>
  <sheetViews>
    <sheetView zoomScale="70" zoomScaleNormal="70" workbookViewId="0">
      <selection activeCell="F22" sqref="F22"/>
    </sheetView>
  </sheetViews>
  <sheetFormatPr defaultColWidth="9.140625" defaultRowHeight="19.5" x14ac:dyDescent="0.25"/>
  <cols>
    <col min="1" max="2" width="5.7109375" style="41" customWidth="1"/>
    <col min="3" max="4" width="18.28515625" style="47" customWidth="1"/>
    <col min="5" max="5" width="55.7109375" style="46" customWidth="1"/>
    <col min="6" max="6" width="125.7109375" style="46" customWidth="1"/>
    <col min="7" max="8" width="5.7109375" style="41" customWidth="1"/>
    <col min="9" max="9" width="29.7109375" style="41" bestFit="1" customWidth="1"/>
    <col min="10" max="16384" width="9.140625" style="41"/>
  </cols>
  <sheetData>
    <row r="2" spans="2:11" x14ac:dyDescent="0.25">
      <c r="C2" s="105" t="s">
        <v>207</v>
      </c>
      <c r="D2" s="102" t="s">
        <v>202</v>
      </c>
      <c r="E2" s="104" t="s">
        <v>204</v>
      </c>
    </row>
    <row r="4" spans="2:11" x14ac:dyDescent="0.25">
      <c r="C4" s="105" t="s">
        <v>207</v>
      </c>
      <c r="D4" s="103" t="s">
        <v>203</v>
      </c>
      <c r="E4" s="104" t="s">
        <v>205</v>
      </c>
    </row>
    <row r="6" spans="2:11" ht="24.95" customHeight="1" thickBot="1" x14ac:dyDescent="0.3"/>
    <row r="7" spans="2:11" ht="24.95" customHeight="1" x14ac:dyDescent="0.25">
      <c r="B7" s="62"/>
      <c r="C7" s="63"/>
      <c r="D7" s="63"/>
      <c r="E7" s="64"/>
      <c r="F7" s="64"/>
      <c r="G7" s="65"/>
    </row>
    <row r="8" spans="2:11" ht="24.95" customHeight="1" x14ac:dyDescent="0.2">
      <c r="B8" s="66"/>
      <c r="C8" s="59" t="s">
        <v>368</v>
      </c>
      <c r="D8" s="101"/>
      <c r="E8" s="72"/>
      <c r="F8" s="46" t="s">
        <v>104</v>
      </c>
      <c r="G8" s="67"/>
      <c r="K8" s="130"/>
    </row>
    <row r="9" spans="2:11" ht="24.95" customHeight="1" x14ac:dyDescent="0.25">
      <c r="B9" s="66"/>
      <c r="F9" s="46" t="s">
        <v>133</v>
      </c>
      <c r="G9" s="67"/>
    </row>
    <row r="10" spans="2:11" ht="24.95" customHeight="1" x14ac:dyDescent="0.3">
      <c r="B10" s="66"/>
      <c r="F10" s="80" t="s">
        <v>134</v>
      </c>
      <c r="G10" s="67"/>
    </row>
    <row r="11" spans="2:11" ht="24.95" customHeight="1" x14ac:dyDescent="0.3">
      <c r="B11" s="66"/>
      <c r="E11" s="72"/>
      <c r="F11" s="80"/>
      <c r="G11" s="67"/>
    </row>
    <row r="12" spans="2:11" ht="24.95" customHeight="1" thickBot="1" x14ac:dyDescent="0.3">
      <c r="B12" s="68"/>
      <c r="C12" s="69"/>
      <c r="D12" s="69"/>
      <c r="E12" s="70"/>
      <c r="F12" s="70"/>
      <c r="G12" s="71"/>
    </row>
    <row r="13" spans="2:11" ht="24.95" customHeight="1" x14ac:dyDescent="0.25"/>
    <row r="14" spans="2:11" ht="20.25" thickBot="1" x14ac:dyDescent="0.3"/>
    <row r="15" spans="2:11" ht="24.95" customHeight="1" x14ac:dyDescent="0.25">
      <c r="B15" s="62"/>
      <c r="C15" s="63"/>
      <c r="D15" s="63"/>
      <c r="E15" s="64"/>
      <c r="F15" s="64"/>
      <c r="G15" s="65"/>
    </row>
    <row r="16" spans="2:11" ht="24.95" customHeight="1" x14ac:dyDescent="0.25">
      <c r="B16" s="66"/>
      <c r="C16" s="59" t="s">
        <v>120</v>
      </c>
      <c r="D16" s="102" t="s">
        <v>202</v>
      </c>
      <c r="E16" s="60" t="s">
        <v>200</v>
      </c>
      <c r="F16" s="46" t="s">
        <v>201</v>
      </c>
      <c r="G16" s="67"/>
    </row>
    <row r="17" spans="2:9" ht="24.95" customHeight="1" x14ac:dyDescent="0.25">
      <c r="B17" s="66"/>
      <c r="G17" s="67"/>
    </row>
    <row r="18" spans="2:9" ht="24.95" customHeight="1" x14ac:dyDescent="0.25">
      <c r="B18" s="66"/>
      <c r="D18" s="47" t="s">
        <v>206</v>
      </c>
      <c r="E18" s="60" t="s">
        <v>119</v>
      </c>
      <c r="F18" s="46" t="s">
        <v>957</v>
      </c>
      <c r="G18" s="67"/>
      <c r="I18" s="41" t="s">
        <v>686</v>
      </c>
    </row>
    <row r="19" spans="2:9" ht="24.95" customHeight="1" x14ac:dyDescent="0.25">
      <c r="B19" s="66"/>
      <c r="F19" s="46" t="s">
        <v>103</v>
      </c>
      <c r="G19" s="67"/>
    </row>
    <row r="20" spans="2:9" ht="24.95" customHeight="1" x14ac:dyDescent="0.25">
      <c r="B20" s="66"/>
      <c r="F20" s="46" t="s">
        <v>101</v>
      </c>
      <c r="G20" s="67"/>
    </row>
    <row r="21" spans="2:9" ht="24.95" customHeight="1" x14ac:dyDescent="0.25">
      <c r="B21" s="66"/>
      <c r="F21" s="46" t="s">
        <v>105</v>
      </c>
      <c r="G21" s="67"/>
    </row>
    <row r="22" spans="2:9" ht="24.95" customHeight="1" x14ac:dyDescent="0.25">
      <c r="B22" s="66"/>
      <c r="F22" s="46" t="s">
        <v>102</v>
      </c>
      <c r="G22" s="67"/>
    </row>
    <row r="23" spans="2:9" ht="24.95" customHeight="1" x14ac:dyDescent="0.25">
      <c r="B23" s="66"/>
      <c r="F23" s="46" t="s">
        <v>121</v>
      </c>
      <c r="G23" s="67"/>
    </row>
    <row r="24" spans="2:9" ht="24.95" customHeight="1" x14ac:dyDescent="0.25">
      <c r="B24" s="66"/>
      <c r="G24" s="67"/>
    </row>
    <row r="25" spans="2:9" ht="24.95" customHeight="1" x14ac:dyDescent="0.25">
      <c r="B25" s="66"/>
      <c r="D25" s="102" t="s">
        <v>202</v>
      </c>
      <c r="E25" s="61" t="s">
        <v>123</v>
      </c>
      <c r="F25" s="46" t="s">
        <v>611</v>
      </c>
      <c r="G25" s="67"/>
      <c r="I25" s="46"/>
    </row>
    <row r="26" spans="2:9" ht="24.95" customHeight="1" x14ac:dyDescent="0.25">
      <c r="B26" s="66"/>
      <c r="E26" s="61" t="s">
        <v>124</v>
      </c>
      <c r="F26" s="46" t="s">
        <v>612</v>
      </c>
      <c r="G26" s="67"/>
      <c r="I26" s="46"/>
    </row>
    <row r="27" spans="2:9" ht="24.95" customHeight="1" thickBot="1" x14ac:dyDescent="0.3">
      <c r="B27" s="68"/>
      <c r="C27" s="69"/>
      <c r="D27" s="69"/>
      <c r="E27" s="70"/>
      <c r="F27" s="70"/>
      <c r="G27" s="71"/>
    </row>
    <row r="28" spans="2:9" ht="24.95" customHeight="1" thickBot="1" x14ac:dyDescent="0.3"/>
    <row r="29" spans="2:9" ht="24.95" customHeight="1" x14ac:dyDescent="0.25">
      <c r="B29" s="62"/>
      <c r="C29" s="63"/>
      <c r="D29" s="63"/>
      <c r="E29" s="64"/>
      <c r="F29" s="64"/>
      <c r="G29" s="65"/>
    </row>
    <row r="30" spans="2:9" ht="24.95" customHeight="1" x14ac:dyDescent="0.25">
      <c r="B30" s="66"/>
      <c r="C30" s="59" t="s">
        <v>122</v>
      </c>
      <c r="D30" s="112"/>
      <c r="E30" s="72" t="s">
        <v>187</v>
      </c>
      <c r="F30" s="46" t="s">
        <v>198</v>
      </c>
      <c r="G30" s="67"/>
    </row>
    <row r="31" spans="2:9" ht="24.95" customHeight="1" x14ac:dyDescent="0.25">
      <c r="B31" s="66"/>
      <c r="F31" s="46" t="s">
        <v>220</v>
      </c>
      <c r="G31" s="67"/>
    </row>
    <row r="32" spans="2:9" ht="24.95" customHeight="1" x14ac:dyDescent="0.25">
      <c r="B32" s="66"/>
      <c r="E32" s="41"/>
      <c r="F32" s="41"/>
      <c r="G32" s="67"/>
    </row>
    <row r="33" spans="2:7" ht="24.95" customHeight="1" x14ac:dyDescent="0.25">
      <c r="B33" s="66"/>
      <c r="G33" s="67"/>
    </row>
    <row r="34" spans="2:7" ht="24.95" customHeight="1" x14ac:dyDescent="0.25">
      <c r="B34" s="66"/>
      <c r="E34" s="61" t="s">
        <v>132</v>
      </c>
      <c r="F34" s="46" t="s">
        <v>957</v>
      </c>
      <c r="G34" s="67"/>
    </row>
    <row r="35" spans="2:7" ht="24.95" customHeight="1" x14ac:dyDescent="0.25">
      <c r="B35" s="66"/>
      <c r="F35" s="46" t="s">
        <v>133</v>
      </c>
      <c r="G35" s="67"/>
    </row>
    <row r="36" spans="2:7" ht="24.95" customHeight="1" x14ac:dyDescent="0.25">
      <c r="B36" s="66"/>
      <c r="F36" s="46" t="s">
        <v>134</v>
      </c>
      <c r="G36" s="67"/>
    </row>
    <row r="37" spans="2:7" ht="24.95" customHeight="1" x14ac:dyDescent="0.25">
      <c r="B37" s="66"/>
      <c r="G37" s="67"/>
    </row>
    <row r="38" spans="2:7" ht="24.95" customHeight="1" x14ac:dyDescent="0.25">
      <c r="B38" s="66"/>
      <c r="E38" s="61" t="s">
        <v>135</v>
      </c>
      <c r="F38" s="46" t="s">
        <v>957</v>
      </c>
      <c r="G38" s="67"/>
    </row>
    <row r="39" spans="2:7" ht="24.95" customHeight="1" x14ac:dyDescent="0.3">
      <c r="B39" s="66"/>
      <c r="F39" s="53" t="s">
        <v>154</v>
      </c>
      <c r="G39" s="67"/>
    </row>
    <row r="40" spans="2:7" ht="24.95" customHeight="1" x14ac:dyDescent="0.3">
      <c r="B40" s="66"/>
      <c r="F40" s="53" t="s">
        <v>155</v>
      </c>
      <c r="G40" s="67"/>
    </row>
    <row r="41" spans="2:7" ht="24.95" customHeight="1" x14ac:dyDescent="0.3">
      <c r="B41" s="66"/>
      <c r="F41" s="53" t="s">
        <v>156</v>
      </c>
      <c r="G41" s="67"/>
    </row>
    <row r="42" spans="2:7" ht="24.95" customHeight="1" x14ac:dyDescent="0.3">
      <c r="B42" s="66"/>
      <c r="F42" s="53" t="s">
        <v>157</v>
      </c>
      <c r="G42" s="67"/>
    </row>
    <row r="43" spans="2:7" ht="24.95" customHeight="1" x14ac:dyDescent="0.3">
      <c r="B43" s="66"/>
      <c r="F43" s="53" t="s">
        <v>158</v>
      </c>
      <c r="G43" s="67"/>
    </row>
    <row r="44" spans="2:7" ht="24.95" customHeight="1" x14ac:dyDescent="0.3">
      <c r="B44" s="66"/>
      <c r="F44" s="53" t="s">
        <v>159</v>
      </c>
      <c r="G44" s="67"/>
    </row>
    <row r="45" spans="2:7" ht="24.95" customHeight="1" x14ac:dyDescent="0.3">
      <c r="B45" s="66"/>
      <c r="F45" s="53" t="s">
        <v>160</v>
      </c>
      <c r="G45" s="67"/>
    </row>
    <row r="46" spans="2:7" ht="24.95" customHeight="1" x14ac:dyDescent="0.3">
      <c r="B46" s="66"/>
      <c r="F46" s="53" t="s">
        <v>161</v>
      </c>
      <c r="G46" s="67"/>
    </row>
    <row r="47" spans="2:7" ht="24.95" customHeight="1" x14ac:dyDescent="0.3">
      <c r="B47" s="66"/>
      <c r="F47" s="53" t="s">
        <v>162</v>
      </c>
      <c r="G47" s="67"/>
    </row>
    <row r="48" spans="2:7" ht="24.95" customHeight="1" x14ac:dyDescent="0.3">
      <c r="B48" s="66"/>
      <c r="F48" s="53" t="s">
        <v>163</v>
      </c>
      <c r="G48" s="67"/>
    </row>
    <row r="49" spans="2:11" ht="24.95" customHeight="1" x14ac:dyDescent="0.3">
      <c r="B49" s="66"/>
      <c r="F49" s="53" t="s">
        <v>164</v>
      </c>
      <c r="G49" s="67"/>
    </row>
    <row r="50" spans="2:11" ht="24.95" customHeight="1" x14ac:dyDescent="0.3">
      <c r="B50" s="66"/>
      <c r="F50" s="53" t="s">
        <v>165</v>
      </c>
      <c r="G50" s="67"/>
    </row>
    <row r="51" spans="2:11" ht="24.95" customHeight="1" x14ac:dyDescent="0.3">
      <c r="B51" s="66"/>
      <c r="F51" s="53" t="s">
        <v>166</v>
      </c>
      <c r="G51" s="67"/>
    </row>
    <row r="52" spans="2:11" ht="24.95" customHeight="1" x14ac:dyDescent="0.3">
      <c r="B52" s="66"/>
      <c r="F52" s="53" t="s">
        <v>167</v>
      </c>
      <c r="G52" s="67"/>
    </row>
    <row r="53" spans="2:11" ht="24.95" customHeight="1" x14ac:dyDescent="0.3">
      <c r="B53" s="66"/>
      <c r="F53" s="53" t="s">
        <v>188</v>
      </c>
      <c r="G53" s="67"/>
    </row>
    <row r="54" spans="2:11" ht="24.95" customHeight="1" thickBot="1" x14ac:dyDescent="0.3">
      <c r="B54" s="68"/>
      <c r="C54" s="69"/>
      <c r="D54" s="69"/>
      <c r="E54" s="70"/>
      <c r="F54" s="70"/>
      <c r="G54" s="71"/>
    </row>
    <row r="55" spans="2:11" ht="24.95" customHeight="1" thickBot="1" x14ac:dyDescent="0.3"/>
    <row r="56" spans="2:11" ht="24.95" customHeight="1" x14ac:dyDescent="0.25">
      <c r="B56" s="62"/>
      <c r="C56" s="63"/>
      <c r="D56" s="63"/>
      <c r="E56" s="64"/>
      <c r="F56" s="64"/>
      <c r="G56" s="65"/>
    </row>
    <row r="57" spans="2:11" ht="24.95" customHeight="1" x14ac:dyDescent="0.2">
      <c r="B57" s="66"/>
      <c r="C57" s="59" t="s">
        <v>368</v>
      </c>
      <c r="D57" s="101"/>
      <c r="E57" s="72"/>
      <c r="F57" s="46" t="s">
        <v>957</v>
      </c>
      <c r="G57" s="67"/>
      <c r="K57" s="130"/>
    </row>
    <row r="58" spans="2:11" ht="24.95" customHeight="1" x14ac:dyDescent="0.3">
      <c r="B58" s="66"/>
      <c r="F58" s="80" t="s">
        <v>369</v>
      </c>
      <c r="G58" s="67"/>
    </row>
    <row r="59" spans="2:11" ht="24.95" customHeight="1" x14ac:dyDescent="0.3">
      <c r="B59" s="66"/>
      <c r="F59" s="80" t="s">
        <v>370</v>
      </c>
      <c r="G59" s="67"/>
      <c r="I59" s="462" t="s">
        <v>704</v>
      </c>
    </row>
    <row r="60" spans="2:11" ht="24.95" customHeight="1" x14ac:dyDescent="0.3">
      <c r="B60" s="66"/>
      <c r="E60" s="72"/>
      <c r="F60" s="80" t="s">
        <v>371</v>
      </c>
      <c r="G60" s="67"/>
    </row>
    <row r="61" spans="2:11" ht="24.95" customHeight="1" thickBot="1" x14ac:dyDescent="0.3">
      <c r="B61" s="68"/>
      <c r="C61" s="69"/>
      <c r="D61" s="69"/>
      <c r="E61" s="70"/>
      <c r="F61" s="70"/>
      <c r="G61" s="71"/>
    </row>
    <row r="62" spans="2:11" ht="24.95" customHeight="1" thickBot="1" x14ac:dyDescent="0.3"/>
    <row r="63" spans="2:11" ht="24.95" customHeight="1" x14ac:dyDescent="0.25">
      <c r="B63" s="62"/>
      <c r="C63" s="63"/>
      <c r="D63" s="63"/>
      <c r="E63" s="64"/>
      <c r="F63" s="64"/>
      <c r="G63" s="65"/>
    </row>
    <row r="64" spans="2:11" ht="24.95" customHeight="1" x14ac:dyDescent="0.2">
      <c r="B64" s="66"/>
      <c r="C64" s="59" t="s">
        <v>368</v>
      </c>
      <c r="D64" s="101"/>
      <c r="E64" s="140" t="s">
        <v>372</v>
      </c>
      <c r="F64" s="141" t="s">
        <v>373</v>
      </c>
      <c r="G64" s="67"/>
      <c r="K64" s="130"/>
    </row>
    <row r="65" spans="2:7" ht="24.95" customHeight="1" x14ac:dyDescent="0.25">
      <c r="B65" s="66"/>
      <c r="E65" s="142" t="s">
        <v>374</v>
      </c>
      <c r="F65" s="143"/>
      <c r="G65" s="67"/>
    </row>
    <row r="66" spans="2:7" ht="24.95" customHeight="1" x14ac:dyDescent="0.25">
      <c r="B66" s="66"/>
      <c r="E66" s="142" t="s">
        <v>375</v>
      </c>
      <c r="F66" s="143"/>
      <c r="G66" s="67"/>
    </row>
    <row r="67" spans="2:7" ht="24.95" customHeight="1" x14ac:dyDescent="0.25">
      <c r="B67" s="66"/>
      <c r="E67" s="144" t="s">
        <v>376</v>
      </c>
      <c r="F67" s="145"/>
      <c r="G67" s="67"/>
    </row>
    <row r="68" spans="2:7" ht="24.95" customHeight="1" thickBot="1" x14ac:dyDescent="0.3">
      <c r="B68" s="68"/>
      <c r="C68" s="69"/>
      <c r="D68" s="69"/>
      <c r="E68" s="70"/>
      <c r="F68" s="70"/>
      <c r="G68" s="71"/>
    </row>
    <row r="69" spans="2:7" ht="24.95" customHeight="1" x14ac:dyDescent="0.25"/>
    <row r="70" spans="2:7" ht="24.95" customHeight="1" thickBot="1" x14ac:dyDescent="0.3"/>
    <row r="71" spans="2:7" ht="24.95" customHeight="1" x14ac:dyDescent="0.25">
      <c r="B71" s="62"/>
      <c r="C71" s="63"/>
      <c r="D71" s="63"/>
      <c r="E71" s="64"/>
      <c r="F71" s="64"/>
      <c r="G71" s="65"/>
    </row>
    <row r="72" spans="2:7" ht="24.95" customHeight="1" x14ac:dyDescent="0.25">
      <c r="B72" s="66"/>
      <c r="C72" s="59" t="s">
        <v>179</v>
      </c>
      <c r="D72" s="101"/>
      <c r="E72" s="72" t="s">
        <v>183</v>
      </c>
      <c r="F72" s="46" t="s">
        <v>185</v>
      </c>
      <c r="G72" s="67"/>
    </row>
    <row r="73" spans="2:7" ht="24.95" customHeight="1" x14ac:dyDescent="0.25">
      <c r="B73" s="66"/>
      <c r="F73" s="46" t="s">
        <v>186</v>
      </c>
      <c r="G73" s="67"/>
    </row>
    <row r="74" spans="2:7" ht="24.95" customHeight="1" x14ac:dyDescent="0.25">
      <c r="B74" s="66"/>
      <c r="G74" s="67"/>
    </row>
    <row r="75" spans="2:7" ht="24.95" customHeight="1" x14ac:dyDescent="0.25">
      <c r="B75" s="66"/>
      <c r="E75" s="72" t="s">
        <v>184</v>
      </c>
      <c r="F75" s="46" t="s">
        <v>180</v>
      </c>
      <c r="G75" s="67"/>
    </row>
    <row r="76" spans="2:7" ht="24.95" customHeight="1" x14ac:dyDescent="0.25">
      <c r="B76" s="66"/>
      <c r="F76" s="46" t="s">
        <v>181</v>
      </c>
      <c r="G76" s="67"/>
    </row>
    <row r="77" spans="2:7" ht="24.95" customHeight="1" thickBot="1" x14ac:dyDescent="0.3">
      <c r="B77" s="68"/>
      <c r="C77" s="69"/>
      <c r="D77" s="69"/>
      <c r="E77" s="70"/>
      <c r="F77" s="70"/>
      <c r="G77" s="71"/>
    </row>
    <row r="78" spans="2:7" ht="24.95" customHeight="1" thickBot="1" x14ac:dyDescent="0.3"/>
    <row r="79" spans="2:7" ht="24.95" customHeight="1" x14ac:dyDescent="0.25">
      <c r="B79" s="62"/>
      <c r="C79" s="63"/>
      <c r="D79" s="63"/>
      <c r="E79" s="64"/>
      <c r="F79" s="64"/>
      <c r="G79" s="65"/>
    </row>
    <row r="80" spans="2:7" ht="24.95" customHeight="1" x14ac:dyDescent="0.25">
      <c r="B80" s="66"/>
      <c r="C80" s="59" t="s">
        <v>176</v>
      </c>
      <c r="D80" s="101"/>
      <c r="E80" s="72" t="s">
        <v>177</v>
      </c>
      <c r="F80" s="46" t="s">
        <v>178</v>
      </c>
      <c r="G80" s="67"/>
    </row>
    <row r="81" spans="2:7" x14ac:dyDescent="0.25">
      <c r="B81" s="66"/>
      <c r="F81" s="46" t="s">
        <v>182</v>
      </c>
      <c r="G81" s="67"/>
    </row>
    <row r="82" spans="2:7" ht="20.25" thickBot="1" x14ac:dyDescent="0.3">
      <c r="B82" s="68"/>
      <c r="C82" s="69"/>
      <c r="D82" s="69"/>
      <c r="E82" s="70"/>
      <c r="F82" s="70"/>
      <c r="G82" s="71"/>
    </row>
    <row r="83" spans="2:7" ht="20.25" thickBot="1" x14ac:dyDescent="0.3"/>
    <row r="84" spans="2:7" x14ac:dyDescent="0.25">
      <c r="B84" s="62"/>
      <c r="C84" s="63"/>
      <c r="D84" s="63"/>
      <c r="E84" s="64"/>
      <c r="F84" s="64"/>
      <c r="G84" s="65"/>
    </row>
    <row r="85" spans="2:7" x14ac:dyDescent="0.25">
      <c r="B85" s="66"/>
      <c r="C85" s="59" t="s">
        <v>189</v>
      </c>
      <c r="D85" s="101"/>
      <c r="E85" s="72" t="s">
        <v>584</v>
      </c>
      <c r="F85" s="46" t="s">
        <v>957</v>
      </c>
      <c r="G85" s="67"/>
    </row>
    <row r="86" spans="2:7" x14ac:dyDescent="0.25">
      <c r="B86" s="66"/>
      <c r="E86" s="72"/>
      <c r="F86" s="46" t="s">
        <v>190</v>
      </c>
      <c r="G86" s="67"/>
    </row>
    <row r="87" spans="2:7" x14ac:dyDescent="0.25">
      <c r="B87" s="66"/>
      <c r="F87" s="46" t="s">
        <v>191</v>
      </c>
      <c r="G87" s="67"/>
    </row>
    <row r="88" spans="2:7" ht="20.25" thickBot="1" x14ac:dyDescent="0.3">
      <c r="B88" s="68"/>
      <c r="C88" s="69"/>
      <c r="D88" s="69"/>
      <c r="E88" s="70"/>
      <c r="F88" s="70"/>
      <c r="G88" s="71"/>
    </row>
  </sheetData>
  <pageMargins left="0.7" right="0.7" top="0.75" bottom="0.75" header="0.3" footer="0.3"/>
  <pageSetup paperSize="9" scale="3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7876-8AFB-498B-91E3-BC9D0773D695}">
  <sheetPr codeName="Sheet14">
    <tabColor theme="7" tint="0.59999389629810485"/>
  </sheetPr>
  <dimension ref="B1:V155"/>
  <sheetViews>
    <sheetView showGridLines="0" zoomScale="70" zoomScaleNormal="70" workbookViewId="0"/>
  </sheetViews>
  <sheetFormatPr defaultColWidth="9.140625" defaultRowHeight="17.25" x14ac:dyDescent="0.3"/>
  <cols>
    <col min="1" max="1" width="9.140625" style="385"/>
    <col min="2" max="2" width="5.7109375" style="385" customWidth="1"/>
    <col min="3" max="3" width="45.7109375" style="385" customWidth="1"/>
    <col min="4" max="4" width="5.7109375" style="417" customWidth="1"/>
    <col min="5" max="5" width="20.7109375" style="386" customWidth="1"/>
    <col min="6" max="6" width="5.7109375" style="411" customWidth="1"/>
    <col min="7" max="7" width="10.5703125" style="484" customWidth="1"/>
    <col min="8" max="8" width="4.7109375" style="484" customWidth="1"/>
    <col min="9" max="9" width="15.7109375" style="386" customWidth="1"/>
    <col min="10" max="10" width="20.7109375" style="386" customWidth="1"/>
    <col min="11" max="11" width="5.7109375" style="386" customWidth="1"/>
    <col min="12" max="12" width="20.7109375" style="386" customWidth="1"/>
    <col min="13" max="13" width="5.7109375" style="386" customWidth="1"/>
    <col min="14" max="14" width="145.7109375" style="385" customWidth="1"/>
    <col min="15" max="16" width="20.7109375" style="385" customWidth="1"/>
    <col min="17" max="17" width="38.28515625" style="385" customWidth="1"/>
    <col min="18" max="18" width="35.7109375" style="385" customWidth="1"/>
    <col min="19" max="19" width="5.7109375" style="385" customWidth="1"/>
    <col min="20" max="20" width="38.28515625" style="385" customWidth="1"/>
    <col min="21" max="21" width="15.7109375" style="385" customWidth="1"/>
    <col min="22" max="22" width="20.7109375" style="385" bestFit="1" customWidth="1"/>
    <col min="23" max="16384" width="9.140625" style="385"/>
  </cols>
  <sheetData>
    <row r="1" spans="2:16" s="513" customFormat="1" ht="45" customHeight="1" x14ac:dyDescent="0.3">
      <c r="B1" s="629" t="s">
        <v>899</v>
      </c>
      <c r="C1" s="630"/>
      <c r="D1" s="630"/>
      <c r="E1" s="631"/>
      <c r="F1" s="631"/>
      <c r="G1" s="631"/>
      <c r="H1" s="631"/>
      <c r="I1" s="631"/>
      <c r="J1" s="631"/>
      <c r="K1" s="631"/>
      <c r="L1" s="631"/>
      <c r="M1" s="631"/>
      <c r="N1" s="628"/>
      <c r="O1" s="628"/>
    </row>
    <row r="2" spans="2:16" ht="32.25" x14ac:dyDescent="0.5">
      <c r="B2" s="450"/>
    </row>
    <row r="3" spans="2:16" ht="32.25" hidden="1" x14ac:dyDescent="0.5">
      <c r="B3" s="450"/>
    </row>
    <row r="4" spans="2:16" ht="32.25" hidden="1" x14ac:dyDescent="0.5">
      <c r="B4" s="450"/>
    </row>
    <row r="5" spans="2:16" ht="32.25" x14ac:dyDescent="0.5">
      <c r="B5" s="745" t="s">
        <v>933</v>
      </c>
      <c r="C5" s="745"/>
      <c r="D5" s="745"/>
      <c r="E5" s="745"/>
      <c r="F5" s="745"/>
      <c r="G5" s="745"/>
      <c r="H5" s="745"/>
      <c r="I5" s="745"/>
      <c r="N5" s="541" t="s">
        <v>894</v>
      </c>
    </row>
    <row r="6" spans="2:16" ht="32.25" x14ac:dyDescent="0.5">
      <c r="B6" s="450"/>
    </row>
    <row r="7" spans="2:16" ht="9.9499999999999993" customHeight="1" x14ac:dyDescent="0.3">
      <c r="B7" s="387"/>
      <c r="C7" s="388"/>
      <c r="D7" s="418"/>
      <c r="E7" s="389"/>
      <c r="F7" s="479"/>
      <c r="G7" s="485"/>
      <c r="H7" s="485"/>
      <c r="I7" s="389"/>
      <c r="J7" s="389"/>
      <c r="K7" s="390"/>
    </row>
    <row r="8" spans="2:16" s="80" customFormat="1" ht="19.5" x14ac:dyDescent="0.3">
      <c r="B8" s="391"/>
      <c r="C8" s="181" t="s">
        <v>689</v>
      </c>
      <c r="D8" s="419"/>
      <c r="E8" s="392"/>
      <c r="F8" s="480"/>
      <c r="G8" s="486"/>
      <c r="H8" s="486"/>
      <c r="I8" s="392"/>
      <c r="J8" s="392"/>
      <c r="K8" s="393"/>
      <c r="L8" s="394"/>
      <c r="M8" s="394"/>
      <c r="N8" s="506" t="s">
        <v>865</v>
      </c>
      <c r="O8" s="508" t="s">
        <v>65</v>
      </c>
    </row>
    <row r="9" spans="2:16" s="80" customFormat="1" ht="19.5" x14ac:dyDescent="0.3">
      <c r="B9" s="391"/>
      <c r="C9" s="181"/>
      <c r="D9" s="419"/>
      <c r="E9" s="392"/>
      <c r="F9" s="480"/>
      <c r="G9" s="486"/>
      <c r="H9" s="486"/>
      <c r="I9" s="392"/>
      <c r="J9" s="392"/>
      <c r="K9" s="393"/>
      <c r="L9" s="394"/>
      <c r="M9" s="394"/>
      <c r="N9" s="468" t="s">
        <v>866</v>
      </c>
      <c r="O9" s="509"/>
    </row>
    <row r="10" spans="2:16" s="80" customFormat="1" ht="19.5" customHeight="1" x14ac:dyDescent="0.3">
      <c r="B10" s="391"/>
      <c r="C10" s="181" t="s">
        <v>718</v>
      </c>
      <c r="D10" s="419"/>
      <c r="E10" s="392"/>
      <c r="F10" s="480"/>
      <c r="G10" s="486"/>
      <c r="H10" s="486"/>
      <c r="I10" s="392"/>
      <c r="J10" s="392"/>
      <c r="K10" s="393"/>
      <c r="L10" s="394"/>
      <c r="M10" s="394"/>
      <c r="N10" s="473" t="s">
        <v>478</v>
      </c>
      <c r="O10" s="474"/>
      <c r="P10" s="385"/>
    </row>
    <row r="11" spans="2:16" s="80" customFormat="1" ht="19.5" customHeight="1" x14ac:dyDescent="0.3">
      <c r="B11" s="391"/>
      <c r="C11" s="395" t="s">
        <v>657</v>
      </c>
      <c r="D11" s="420"/>
      <c r="E11" s="396"/>
      <c r="F11" s="481"/>
      <c r="G11" s="487"/>
      <c r="H11" s="487"/>
      <c r="I11" s="396"/>
      <c r="J11" s="396"/>
      <c r="K11" s="393"/>
      <c r="L11" s="392"/>
      <c r="M11" s="386">
        <v>1</v>
      </c>
      <c r="N11" s="535" t="s">
        <v>871</v>
      </c>
      <c r="O11" s="640">
        <f>+E16</f>
        <v>6773630</v>
      </c>
    </row>
    <row r="12" spans="2:16" ht="19.5" x14ac:dyDescent="0.3">
      <c r="B12" s="397"/>
      <c r="E12" s="398"/>
      <c r="F12" s="447"/>
      <c r="G12" s="488"/>
      <c r="H12" s="488"/>
      <c r="I12" s="398"/>
      <c r="J12" s="398"/>
      <c r="K12" s="399"/>
      <c r="N12" s="534" t="s">
        <v>3</v>
      </c>
      <c r="O12" s="211"/>
      <c r="P12" s="80"/>
    </row>
    <row r="13" spans="2:16" s="80" customFormat="1" ht="19.5" customHeight="1" x14ac:dyDescent="0.3">
      <c r="B13" s="391"/>
      <c r="D13" s="421"/>
      <c r="E13" s="400" t="s">
        <v>614</v>
      </c>
      <c r="F13" s="482"/>
      <c r="G13" s="489"/>
      <c r="H13" s="489"/>
      <c r="I13" s="400"/>
      <c r="J13" s="400" t="s">
        <v>754</v>
      </c>
      <c r="K13" s="401"/>
      <c r="L13" s="402"/>
      <c r="M13" s="386">
        <v>2</v>
      </c>
      <c r="N13" s="495" t="s">
        <v>52</v>
      </c>
      <c r="O13" s="640"/>
    </row>
    <row r="14" spans="2:16" ht="20.100000000000001" customHeight="1" x14ac:dyDescent="0.3">
      <c r="B14" s="397"/>
      <c r="E14" s="398"/>
      <c r="F14" s="746" t="s">
        <v>970</v>
      </c>
      <c r="G14" s="746"/>
      <c r="H14" s="746"/>
      <c r="I14" s="746"/>
      <c r="J14" s="398"/>
      <c r="K14" s="399"/>
      <c r="M14" s="386">
        <v>3</v>
      </c>
      <c r="N14" s="495" t="s">
        <v>4</v>
      </c>
      <c r="O14" s="640"/>
      <c r="P14" s="80"/>
    </row>
    <row r="15" spans="2:16" ht="20.100000000000001" customHeight="1" x14ac:dyDescent="0.3">
      <c r="B15" s="397"/>
      <c r="C15" s="406" t="s">
        <v>746</v>
      </c>
      <c r="E15" s="398"/>
      <c r="F15" s="746"/>
      <c r="G15" s="746"/>
      <c r="H15" s="746"/>
      <c r="I15" s="746"/>
      <c r="J15" s="398"/>
      <c r="K15" s="399"/>
      <c r="M15" s="386">
        <v>4</v>
      </c>
      <c r="N15" s="495" t="s">
        <v>5</v>
      </c>
      <c r="O15" s="640"/>
      <c r="P15" s="80"/>
    </row>
    <row r="16" spans="2:16" ht="20.100000000000001" customHeight="1" x14ac:dyDescent="0.3">
      <c r="B16" s="397"/>
      <c r="C16" s="545" t="s">
        <v>747</v>
      </c>
      <c r="E16" s="465">
        <v>6773630</v>
      </c>
      <c r="F16" s="447"/>
      <c r="G16" s="518" t="s">
        <v>875</v>
      </c>
      <c r="H16" s="488"/>
      <c r="I16" s="398"/>
      <c r="J16" s="465">
        <v>6685572.8099999996</v>
      </c>
      <c r="K16" s="399"/>
      <c r="M16" s="386">
        <v>5</v>
      </c>
      <c r="N16" s="495" t="s">
        <v>6</v>
      </c>
      <c r="O16" s="640">
        <f>+E64</f>
        <v>51208</v>
      </c>
      <c r="P16" s="80"/>
    </row>
    <row r="17" spans="2:20" ht="20.100000000000001" customHeight="1" x14ac:dyDescent="0.3">
      <c r="B17" s="397"/>
      <c r="C17" s="545" t="s">
        <v>748</v>
      </c>
      <c r="E17" s="466">
        <v>717083</v>
      </c>
      <c r="F17" s="447"/>
      <c r="G17" s="488" t="s">
        <v>878</v>
      </c>
      <c r="H17" s="488"/>
      <c r="I17" s="398"/>
      <c r="J17" s="466">
        <v>573666.4</v>
      </c>
      <c r="K17" s="399"/>
      <c r="M17" s="386">
        <v>6</v>
      </c>
      <c r="N17" s="495" t="s">
        <v>7</v>
      </c>
      <c r="O17" s="640">
        <v>4800</v>
      </c>
      <c r="P17" s="80"/>
      <c r="Q17" s="747" t="s">
        <v>908</v>
      </c>
    </row>
    <row r="18" spans="2:20" ht="20.100000000000001" customHeight="1" x14ac:dyDescent="0.3">
      <c r="B18" s="397"/>
      <c r="C18" s="545" t="s">
        <v>749</v>
      </c>
      <c r="E18" s="466">
        <v>127259</v>
      </c>
      <c r="F18" s="447"/>
      <c r="G18" s="488" t="s">
        <v>879</v>
      </c>
      <c r="H18" s="488"/>
      <c r="I18" s="398"/>
      <c r="J18" s="466">
        <v>114533.1</v>
      </c>
      <c r="K18" s="399"/>
      <c r="N18" s="497" t="s">
        <v>923</v>
      </c>
      <c r="O18" s="743">
        <v>87415</v>
      </c>
      <c r="P18" s="80"/>
      <c r="Q18" s="747"/>
    </row>
    <row r="19" spans="2:20" ht="20.100000000000001" customHeight="1" x14ac:dyDescent="0.3">
      <c r="B19" s="397"/>
      <c r="C19" s="545" t="s">
        <v>750</v>
      </c>
      <c r="E19" s="467">
        <v>1894034</v>
      </c>
      <c r="F19" s="447"/>
      <c r="G19" s="488" t="s">
        <v>880</v>
      </c>
      <c r="H19" s="488"/>
      <c r="I19" s="398"/>
      <c r="J19" s="467">
        <v>1325823.7999999998</v>
      </c>
      <c r="K19" s="399"/>
      <c r="N19" s="536" t="s">
        <v>924</v>
      </c>
      <c r="O19" s="744"/>
      <c r="Q19" s="747"/>
    </row>
    <row r="20" spans="2:20" ht="20.100000000000001" customHeight="1" x14ac:dyDescent="0.3">
      <c r="B20" s="397"/>
      <c r="E20" s="398">
        <v>9512006</v>
      </c>
      <c r="F20" s="447"/>
      <c r="G20" s="488"/>
      <c r="H20" s="488"/>
      <c r="I20" s="398"/>
      <c r="J20" s="398">
        <v>8699596.1099999994</v>
      </c>
      <c r="K20" s="399"/>
      <c r="N20" s="495" t="s">
        <v>870</v>
      </c>
      <c r="O20" s="640">
        <v>19940</v>
      </c>
      <c r="P20" s="80"/>
      <c r="Q20" s="747"/>
    </row>
    <row r="21" spans="2:20" ht="20.100000000000001" customHeight="1" x14ac:dyDescent="0.3">
      <c r="B21" s="397"/>
      <c r="E21" s="398"/>
      <c r="F21" s="746" t="s">
        <v>971</v>
      </c>
      <c r="G21" s="746"/>
      <c r="H21" s="746"/>
      <c r="I21" s="746"/>
      <c r="J21" s="398"/>
      <c r="K21" s="399"/>
      <c r="N21" s="495" t="s">
        <v>710</v>
      </c>
      <c r="O21" s="640">
        <v>190200</v>
      </c>
      <c r="P21" s="80"/>
      <c r="Q21" s="747"/>
    </row>
    <row r="22" spans="2:20" ht="20.100000000000001" customHeight="1" x14ac:dyDescent="0.3">
      <c r="B22" s="397"/>
      <c r="C22" s="406" t="s">
        <v>929</v>
      </c>
      <c r="E22" s="398"/>
      <c r="F22" s="746"/>
      <c r="G22" s="746"/>
      <c r="H22" s="746"/>
      <c r="I22" s="746"/>
      <c r="J22" s="522"/>
      <c r="K22" s="399"/>
      <c r="N22" s="495" t="s">
        <v>706</v>
      </c>
      <c r="O22" s="640"/>
      <c r="P22" s="80"/>
      <c r="Q22" s="747"/>
    </row>
    <row r="23" spans="2:20" ht="20.100000000000001" customHeight="1" x14ac:dyDescent="0.3">
      <c r="B23" s="397"/>
      <c r="C23" s="574" t="s">
        <v>928</v>
      </c>
      <c r="E23" s="573">
        <v>68900</v>
      </c>
      <c r="F23" s="447"/>
      <c r="G23" s="518"/>
      <c r="H23" s="518"/>
      <c r="I23" s="518" t="s">
        <v>930</v>
      </c>
      <c r="J23" s="465">
        <v>51170</v>
      </c>
      <c r="K23" s="399"/>
      <c r="N23" s="495" t="s">
        <v>873</v>
      </c>
      <c r="O23" s="640">
        <v>22445</v>
      </c>
      <c r="P23" s="80"/>
      <c r="Q23" s="747"/>
    </row>
    <row r="24" spans="2:20" ht="20.100000000000001" customHeight="1" x14ac:dyDescent="0.3">
      <c r="B24" s="397"/>
      <c r="C24" s="577" t="s">
        <v>722</v>
      </c>
      <c r="E24" s="525">
        <v>608010</v>
      </c>
      <c r="F24" s="447"/>
      <c r="G24" s="518" t="s">
        <v>791</v>
      </c>
      <c r="H24" s="518" t="s">
        <v>851</v>
      </c>
      <c r="I24" s="519" t="s">
        <v>790</v>
      </c>
      <c r="J24" s="466">
        <v>753933</v>
      </c>
      <c r="K24" s="399"/>
      <c r="M24" s="386">
        <v>7</v>
      </c>
      <c r="N24" s="495" t="s">
        <v>8</v>
      </c>
      <c r="O24" s="640">
        <f>+E19</f>
        <v>1894034</v>
      </c>
      <c r="P24" s="80"/>
    </row>
    <row r="25" spans="2:20" ht="20.100000000000001" customHeight="1" x14ac:dyDescent="0.3">
      <c r="B25" s="397"/>
      <c r="C25" s="577" t="s">
        <v>719</v>
      </c>
      <c r="E25" s="525">
        <v>291871</v>
      </c>
      <c r="F25" s="447"/>
      <c r="G25" s="518" t="s">
        <v>791</v>
      </c>
      <c r="H25" s="518" t="s">
        <v>851</v>
      </c>
      <c r="I25" s="519" t="s">
        <v>848</v>
      </c>
      <c r="J25" s="466">
        <v>268522</v>
      </c>
      <c r="K25" s="399"/>
      <c r="M25" s="386">
        <v>8</v>
      </c>
      <c r="N25" s="495" t="s">
        <v>872</v>
      </c>
      <c r="O25" s="640">
        <f>+E17</f>
        <v>717083</v>
      </c>
      <c r="P25" s="80"/>
    </row>
    <row r="26" spans="2:20" ht="20.100000000000001" customHeight="1" x14ac:dyDescent="0.3">
      <c r="B26" s="397"/>
      <c r="C26" s="577" t="s">
        <v>721</v>
      </c>
      <c r="E26" s="525">
        <v>399310</v>
      </c>
      <c r="F26" s="447"/>
      <c r="G26" s="518" t="s">
        <v>791</v>
      </c>
      <c r="H26" s="518" t="s">
        <v>851</v>
      </c>
      <c r="I26" s="519" t="s">
        <v>847</v>
      </c>
      <c r="J26" s="466">
        <v>367366</v>
      </c>
      <c r="K26" s="399"/>
      <c r="M26" s="386">
        <v>9</v>
      </c>
      <c r="N26" s="495" t="s">
        <v>10</v>
      </c>
      <c r="O26" s="640"/>
      <c r="P26" s="80"/>
    </row>
    <row r="27" spans="2:20" ht="20.100000000000001" customHeight="1" x14ac:dyDescent="0.3">
      <c r="B27" s="397"/>
      <c r="C27" s="469" t="s">
        <v>698</v>
      </c>
      <c r="E27" s="472">
        <v>19000</v>
      </c>
      <c r="F27" s="447"/>
      <c r="G27" s="518" t="s">
        <v>792</v>
      </c>
      <c r="H27" s="518" t="s">
        <v>851</v>
      </c>
      <c r="I27" s="519" t="s">
        <v>829</v>
      </c>
      <c r="J27" s="466">
        <v>13490</v>
      </c>
      <c r="K27" s="399"/>
      <c r="M27" s="386">
        <v>10</v>
      </c>
      <c r="N27" s="495" t="s">
        <v>11</v>
      </c>
      <c r="O27" s="640"/>
      <c r="P27" s="80"/>
    </row>
    <row r="28" spans="2:20" ht="20.100000000000001" customHeight="1" x14ac:dyDescent="0.3">
      <c r="B28" s="397"/>
      <c r="C28" s="469" t="s">
        <v>723</v>
      </c>
      <c r="E28" s="472">
        <v>64056</v>
      </c>
      <c r="F28" s="447"/>
      <c r="G28" s="518" t="s">
        <v>792</v>
      </c>
      <c r="H28" s="518" t="s">
        <v>851</v>
      </c>
      <c r="I28" s="519" t="s">
        <v>830</v>
      </c>
      <c r="J28" s="466">
        <v>30171</v>
      </c>
      <c r="K28" s="399"/>
      <c r="N28" s="495" t="s">
        <v>887</v>
      </c>
      <c r="O28" s="640"/>
      <c r="P28" s="80"/>
    </row>
    <row r="29" spans="2:20" ht="20.100000000000001" customHeight="1" x14ac:dyDescent="0.3">
      <c r="B29" s="397"/>
      <c r="C29" s="469" t="s">
        <v>725</v>
      </c>
      <c r="E29" s="472">
        <v>46833</v>
      </c>
      <c r="F29" s="447"/>
      <c r="G29" s="518" t="s">
        <v>792</v>
      </c>
      <c r="H29" s="518" t="s">
        <v>851</v>
      </c>
      <c r="I29" s="519" t="s">
        <v>831</v>
      </c>
      <c r="J29" s="466">
        <v>33252</v>
      </c>
      <c r="K29" s="399"/>
      <c r="M29" s="386">
        <v>11</v>
      </c>
      <c r="N29" s="495" t="s">
        <v>71</v>
      </c>
      <c r="O29" s="640"/>
      <c r="P29" s="80"/>
    </row>
    <row r="30" spans="2:20" ht="20.100000000000001" customHeight="1" x14ac:dyDescent="0.3">
      <c r="B30" s="397"/>
      <c r="C30" s="469" t="s">
        <v>724</v>
      </c>
      <c r="E30" s="472">
        <v>5876</v>
      </c>
      <c r="F30" s="447"/>
      <c r="G30" s="518" t="s">
        <v>792</v>
      </c>
      <c r="H30" s="518" t="s">
        <v>851</v>
      </c>
      <c r="I30" s="519" t="s">
        <v>832</v>
      </c>
      <c r="J30" s="466">
        <v>6934</v>
      </c>
      <c r="K30" s="399"/>
      <c r="N30" s="495" t="s">
        <v>888</v>
      </c>
      <c r="O30" s="640"/>
      <c r="P30" s="80"/>
    </row>
    <row r="31" spans="2:20" ht="20.100000000000001" customHeight="1" x14ac:dyDescent="0.3">
      <c r="B31" s="397"/>
      <c r="C31" s="577" t="s">
        <v>720</v>
      </c>
      <c r="E31" s="525">
        <v>790195</v>
      </c>
      <c r="F31" s="447"/>
      <c r="G31" s="518" t="s">
        <v>791</v>
      </c>
      <c r="H31" s="518" t="s">
        <v>851</v>
      </c>
      <c r="I31" s="519" t="s">
        <v>849</v>
      </c>
      <c r="J31" s="466">
        <v>932431</v>
      </c>
      <c r="K31" s="399"/>
      <c r="N31" s="495" t="s">
        <v>889</v>
      </c>
      <c r="O31" s="640"/>
      <c r="P31" s="80"/>
      <c r="T31" s="514"/>
    </row>
    <row r="32" spans="2:20" ht="20.100000000000001" customHeight="1" x14ac:dyDescent="0.3">
      <c r="B32" s="397"/>
      <c r="C32" s="469" t="s">
        <v>726</v>
      </c>
      <c r="E32" s="472">
        <v>399541</v>
      </c>
      <c r="F32" s="447"/>
      <c r="G32" s="518" t="s">
        <v>792</v>
      </c>
      <c r="H32" s="518" t="s">
        <v>851</v>
      </c>
      <c r="I32" s="519" t="s">
        <v>833</v>
      </c>
      <c r="J32" s="466">
        <v>495431</v>
      </c>
      <c r="K32" s="399"/>
      <c r="N32" s="495" t="s">
        <v>890</v>
      </c>
      <c r="O32" s="640">
        <f>+E18</f>
        <v>127259</v>
      </c>
      <c r="P32" s="80"/>
    </row>
    <row r="33" spans="2:22" ht="20.100000000000001" customHeight="1" x14ac:dyDescent="0.3">
      <c r="B33" s="397"/>
      <c r="C33" s="469" t="s">
        <v>727</v>
      </c>
      <c r="E33" s="472">
        <v>958833</v>
      </c>
      <c r="F33" s="447"/>
      <c r="G33" s="518" t="s">
        <v>792</v>
      </c>
      <c r="H33" s="518" t="s">
        <v>851</v>
      </c>
      <c r="I33" s="519" t="s">
        <v>834</v>
      </c>
      <c r="J33" s="466">
        <v>1131423</v>
      </c>
      <c r="K33" s="399"/>
      <c r="N33" s="495" t="s">
        <v>891</v>
      </c>
      <c r="O33" s="640"/>
      <c r="P33" s="80"/>
    </row>
    <row r="34" spans="2:22" ht="20.100000000000001" customHeight="1" x14ac:dyDescent="0.3">
      <c r="B34" s="397"/>
      <c r="C34" s="469" t="s">
        <v>728</v>
      </c>
      <c r="E34" s="472">
        <v>6047</v>
      </c>
      <c r="F34" s="447"/>
      <c r="G34" s="518" t="s">
        <v>792</v>
      </c>
      <c r="H34" s="518" t="s">
        <v>851</v>
      </c>
      <c r="I34" s="519" t="s">
        <v>835</v>
      </c>
      <c r="J34" s="466">
        <v>2849</v>
      </c>
      <c r="K34" s="399"/>
      <c r="M34" s="386">
        <v>12</v>
      </c>
      <c r="N34" s="495" t="s">
        <v>12</v>
      </c>
      <c r="O34" s="640"/>
      <c r="P34" s="80"/>
    </row>
    <row r="35" spans="2:22" ht="20.100000000000001" customHeight="1" x14ac:dyDescent="0.3">
      <c r="B35" s="397"/>
      <c r="C35" s="469" t="s">
        <v>729</v>
      </c>
      <c r="E35" s="472">
        <v>4800</v>
      </c>
      <c r="F35" s="447"/>
      <c r="G35" s="518" t="s">
        <v>792</v>
      </c>
      <c r="H35" s="518" t="s">
        <v>851</v>
      </c>
      <c r="I35" s="519" t="s">
        <v>837</v>
      </c>
      <c r="J35" s="466">
        <v>3408</v>
      </c>
      <c r="K35" s="399"/>
      <c r="M35" s="386">
        <v>13</v>
      </c>
      <c r="N35" s="504" t="s">
        <v>868</v>
      </c>
      <c r="O35" s="743">
        <f>+E68</f>
        <v>825</v>
      </c>
      <c r="P35" s="80"/>
    </row>
    <row r="36" spans="2:22" ht="20.100000000000001" customHeight="1" x14ac:dyDescent="0.3">
      <c r="B36" s="397"/>
      <c r="C36" s="469" t="s">
        <v>730</v>
      </c>
      <c r="E36" s="472">
        <v>45712</v>
      </c>
      <c r="F36" s="447"/>
      <c r="G36" s="518" t="s">
        <v>792</v>
      </c>
      <c r="H36" s="518" t="s">
        <v>851</v>
      </c>
      <c r="I36" s="519" t="s">
        <v>838</v>
      </c>
      <c r="J36" s="466">
        <v>53941</v>
      </c>
      <c r="K36" s="399"/>
      <c r="N36" s="536" t="s">
        <v>869</v>
      </c>
      <c r="O36" s="744"/>
      <c r="P36" s="80"/>
    </row>
    <row r="37" spans="2:22" ht="20.100000000000001" customHeight="1" x14ac:dyDescent="0.3">
      <c r="B37" s="397"/>
      <c r="C37" s="577" t="s">
        <v>731</v>
      </c>
      <c r="E37" s="525">
        <v>24761</v>
      </c>
      <c r="F37" s="447"/>
      <c r="G37" s="518" t="s">
        <v>791</v>
      </c>
      <c r="H37" s="518" t="s">
        <v>851</v>
      </c>
      <c r="I37" s="519" t="s">
        <v>850</v>
      </c>
      <c r="J37" s="466">
        <v>22781</v>
      </c>
      <c r="K37" s="399"/>
      <c r="M37" s="386">
        <v>14</v>
      </c>
      <c r="N37" s="504" t="s">
        <v>867</v>
      </c>
      <c r="O37" s="743">
        <f>+E65+E66</f>
        <v>778017</v>
      </c>
      <c r="P37" s="80"/>
    </row>
    <row r="38" spans="2:22" ht="20.100000000000001" customHeight="1" x14ac:dyDescent="0.3">
      <c r="B38" s="397"/>
      <c r="C38" s="469" t="s">
        <v>732</v>
      </c>
      <c r="E38" s="472">
        <v>12285</v>
      </c>
      <c r="F38" s="447"/>
      <c r="G38" s="518" t="s">
        <v>792</v>
      </c>
      <c r="H38" s="518" t="s">
        <v>851</v>
      </c>
      <c r="I38" s="519" t="s">
        <v>839</v>
      </c>
      <c r="J38" s="466">
        <v>14497</v>
      </c>
      <c r="K38" s="399"/>
      <c r="N38" s="537" t="s">
        <v>886</v>
      </c>
      <c r="O38" s="748"/>
      <c r="P38" s="80"/>
    </row>
    <row r="39" spans="2:22" ht="20.100000000000001" customHeight="1" x14ac:dyDescent="0.3">
      <c r="B39" s="397"/>
      <c r="C39" s="469" t="s">
        <v>733</v>
      </c>
      <c r="E39" s="472">
        <v>106282</v>
      </c>
      <c r="F39" s="447"/>
      <c r="G39" s="518" t="s">
        <v>792</v>
      </c>
      <c r="H39" s="518" t="s">
        <v>851</v>
      </c>
      <c r="I39" s="519" t="s">
        <v>858</v>
      </c>
      <c r="J39" s="466">
        <v>97780</v>
      </c>
      <c r="K39" s="399"/>
      <c r="N39" s="538" t="s">
        <v>885</v>
      </c>
      <c r="O39" s="744"/>
      <c r="P39" s="80"/>
    </row>
    <row r="40" spans="2:22" ht="20.100000000000001" customHeight="1" x14ac:dyDescent="0.3">
      <c r="B40" s="397"/>
      <c r="C40" s="469" t="s">
        <v>753</v>
      </c>
      <c r="E40" s="472">
        <v>717083</v>
      </c>
      <c r="F40" s="447"/>
      <c r="G40" s="518" t="s">
        <v>792</v>
      </c>
      <c r="H40" s="518" t="s">
        <v>851</v>
      </c>
      <c r="I40" s="519" t="s">
        <v>840</v>
      </c>
      <c r="J40" s="466">
        <v>337747</v>
      </c>
      <c r="K40" s="399"/>
      <c r="N40" s="542" t="s">
        <v>64</v>
      </c>
      <c r="O40" s="543">
        <f>SUM(O11:O39)</f>
        <v>10666856</v>
      </c>
      <c r="P40" s="505"/>
      <c r="Q40" s="492" t="s">
        <v>897</v>
      </c>
      <c r="T40" s="514"/>
    </row>
    <row r="41" spans="2:22" ht="20.100000000000001" customHeight="1" x14ac:dyDescent="0.3">
      <c r="B41" s="397"/>
      <c r="C41" s="477" t="s">
        <v>901</v>
      </c>
      <c r="E41" s="471">
        <v>501955</v>
      </c>
      <c r="F41" s="447"/>
      <c r="G41" s="517" t="s">
        <v>853</v>
      </c>
      <c r="H41" s="518"/>
      <c r="I41" s="519"/>
      <c r="J41" s="466">
        <v>622425</v>
      </c>
      <c r="K41" s="399"/>
      <c r="N41" s="580"/>
      <c r="O41" s="544"/>
      <c r="Q41" s="492"/>
    </row>
    <row r="42" spans="2:22" ht="20.100000000000001" customHeight="1" x14ac:dyDescent="0.3">
      <c r="B42" s="397"/>
      <c r="C42" s="491" t="s">
        <v>734</v>
      </c>
      <c r="E42" s="472">
        <v>64092</v>
      </c>
      <c r="F42" s="447"/>
      <c r="G42" s="518" t="s">
        <v>792</v>
      </c>
      <c r="H42" s="518" t="s">
        <v>851</v>
      </c>
      <c r="I42" s="519" t="s">
        <v>830</v>
      </c>
      <c r="J42" s="466">
        <v>75629</v>
      </c>
      <c r="K42" s="399"/>
      <c r="O42" s="514"/>
    </row>
    <row r="43" spans="2:22" ht="20.100000000000001" customHeight="1" x14ac:dyDescent="0.3">
      <c r="B43" s="397"/>
      <c r="C43" s="478" t="s">
        <v>735</v>
      </c>
      <c r="E43" s="470">
        <v>848080</v>
      </c>
      <c r="F43" s="447"/>
      <c r="G43" s="517" t="s">
        <v>852</v>
      </c>
      <c r="H43" s="523"/>
      <c r="I43" s="519"/>
      <c r="J43" s="466">
        <v>602137</v>
      </c>
      <c r="K43" s="399"/>
    </row>
    <row r="44" spans="2:22" ht="20.100000000000001" customHeight="1" x14ac:dyDescent="0.3">
      <c r="B44" s="397"/>
      <c r="C44" s="469" t="s">
        <v>736</v>
      </c>
      <c r="E44" s="472">
        <v>10718</v>
      </c>
      <c r="F44" s="447"/>
      <c r="G44" s="518" t="s">
        <v>792</v>
      </c>
      <c r="H44" s="518" t="s">
        <v>851</v>
      </c>
      <c r="I44" s="519" t="s">
        <v>833</v>
      </c>
      <c r="J44" s="466">
        <v>13291</v>
      </c>
      <c r="K44" s="399"/>
    </row>
    <row r="45" spans="2:22" ht="20.100000000000001" customHeight="1" x14ac:dyDescent="0.3">
      <c r="B45" s="397"/>
      <c r="C45" s="469" t="s">
        <v>737</v>
      </c>
      <c r="E45" s="472">
        <v>85770</v>
      </c>
      <c r="F45" s="447"/>
      <c r="G45" s="518" t="s">
        <v>792</v>
      </c>
      <c r="H45" s="518" t="s">
        <v>851</v>
      </c>
      <c r="I45" s="519" t="s">
        <v>835</v>
      </c>
      <c r="J45" s="466">
        <v>101209</v>
      </c>
      <c r="K45" s="399"/>
      <c r="M45" s="402"/>
      <c r="N45" s="507" t="s">
        <v>784</v>
      </c>
      <c r="O45" s="508" t="s">
        <v>65</v>
      </c>
      <c r="T45" s="80"/>
      <c r="U45" s="80"/>
      <c r="V45" s="80"/>
    </row>
    <row r="46" spans="2:22" ht="20.100000000000001" customHeight="1" x14ac:dyDescent="0.3">
      <c r="B46" s="397"/>
      <c r="C46" s="469" t="s">
        <v>738</v>
      </c>
      <c r="E46" s="472">
        <v>54887</v>
      </c>
      <c r="F46" s="447"/>
      <c r="G46" s="518" t="s">
        <v>792</v>
      </c>
      <c r="H46" s="518" t="s">
        <v>851</v>
      </c>
      <c r="I46" s="519" t="s">
        <v>841</v>
      </c>
      <c r="J46" s="466">
        <v>38970</v>
      </c>
      <c r="K46" s="399"/>
      <c r="N46" s="468" t="s">
        <v>783</v>
      </c>
      <c r="O46" s="509"/>
    </row>
    <row r="47" spans="2:22" ht="20.100000000000001" customHeight="1" x14ac:dyDescent="0.3">
      <c r="B47" s="397"/>
      <c r="C47" s="469" t="s">
        <v>751</v>
      </c>
      <c r="E47" s="472">
        <v>239092</v>
      </c>
      <c r="F47" s="447"/>
      <c r="G47" s="518" t="s">
        <v>792</v>
      </c>
      <c r="H47" s="518" t="s">
        <v>851</v>
      </c>
      <c r="I47" s="519" t="s">
        <v>835</v>
      </c>
      <c r="J47" s="466">
        <v>219965</v>
      </c>
      <c r="K47" s="399"/>
      <c r="M47" s="386">
        <v>1</v>
      </c>
      <c r="N47" s="493" t="s">
        <v>796</v>
      </c>
      <c r="O47" s="641">
        <f>+E41</f>
        <v>501955</v>
      </c>
    </row>
    <row r="48" spans="2:22" ht="20.100000000000001" customHeight="1" x14ac:dyDescent="0.3">
      <c r="B48" s="397"/>
      <c r="C48" s="469" t="s">
        <v>739</v>
      </c>
      <c r="E48" s="472">
        <v>64258</v>
      </c>
      <c r="F48" s="447"/>
      <c r="G48" s="518" t="s">
        <v>792</v>
      </c>
      <c r="H48" s="518" t="s">
        <v>851</v>
      </c>
      <c r="I48" s="519" t="s">
        <v>842</v>
      </c>
      <c r="J48" s="466">
        <v>59118</v>
      </c>
      <c r="K48" s="399"/>
      <c r="M48" s="386">
        <v>2</v>
      </c>
      <c r="N48" s="494" t="s">
        <v>797</v>
      </c>
      <c r="O48" s="642">
        <f>+E43</f>
        <v>848080</v>
      </c>
    </row>
    <row r="49" spans="2:17" ht="20.100000000000001" customHeight="1" x14ac:dyDescent="0.3">
      <c r="B49" s="397"/>
      <c r="C49" s="469" t="s">
        <v>740</v>
      </c>
      <c r="E49" s="472">
        <v>4800</v>
      </c>
      <c r="F49" s="447"/>
      <c r="G49" s="518" t="s">
        <v>792</v>
      </c>
      <c r="H49" s="518" t="s">
        <v>851</v>
      </c>
      <c r="I49" s="519" t="s">
        <v>842</v>
      </c>
      <c r="J49" s="466">
        <v>2261</v>
      </c>
      <c r="K49" s="399"/>
      <c r="N49" s="495" t="s">
        <v>881</v>
      </c>
      <c r="O49" s="642"/>
    </row>
    <row r="50" spans="2:17" ht="20.100000000000001" customHeight="1" x14ac:dyDescent="0.3">
      <c r="B50" s="397"/>
      <c r="C50" s="469" t="s">
        <v>741</v>
      </c>
      <c r="E50" s="472">
        <v>87770</v>
      </c>
      <c r="F50" s="447"/>
      <c r="G50" s="518" t="s">
        <v>792</v>
      </c>
      <c r="H50" s="518" t="s">
        <v>851</v>
      </c>
      <c r="I50" s="519" t="s">
        <v>843</v>
      </c>
      <c r="J50" s="466">
        <v>80749</v>
      </c>
      <c r="K50" s="399"/>
      <c r="M50" s="386">
        <v>3</v>
      </c>
      <c r="N50" s="496" t="s">
        <v>884</v>
      </c>
      <c r="O50" s="643">
        <f>SUM(E24:E26,E31,E37,E54:E56)</f>
        <v>3524483</v>
      </c>
      <c r="P50" s="560"/>
      <c r="Q50" s="492" t="s">
        <v>954</v>
      </c>
    </row>
    <row r="51" spans="2:17" ht="20.100000000000001" customHeight="1" x14ac:dyDescent="0.3">
      <c r="B51" s="397"/>
      <c r="C51" s="469" t="s">
        <v>742</v>
      </c>
      <c r="E51" s="472">
        <v>399607</v>
      </c>
      <c r="F51" s="447"/>
      <c r="G51" s="518" t="s">
        <v>792</v>
      </c>
      <c r="H51" s="518" t="s">
        <v>851</v>
      </c>
      <c r="I51" s="519" t="s">
        <v>896</v>
      </c>
      <c r="J51" s="466">
        <v>495513</v>
      </c>
      <c r="K51" s="399"/>
      <c r="M51" s="386">
        <v>4</v>
      </c>
      <c r="N51" s="496" t="s">
        <v>13</v>
      </c>
      <c r="O51" s="644">
        <f>SUM(E27:E30,E32:E36,E38:E40,E42,E44:E53)</f>
        <v>3808874</v>
      </c>
      <c r="Q51" s="513" t="s">
        <v>955</v>
      </c>
    </row>
    <row r="52" spans="2:17" ht="20.100000000000001" customHeight="1" x14ac:dyDescent="0.3">
      <c r="B52" s="397"/>
      <c r="C52" s="469" t="s">
        <v>902</v>
      </c>
      <c r="E52" s="472">
        <v>127480</v>
      </c>
      <c r="F52" s="447"/>
      <c r="G52" s="518" t="s">
        <v>792</v>
      </c>
      <c r="H52" s="518" t="s">
        <v>851</v>
      </c>
      <c r="I52" s="519" t="s">
        <v>844</v>
      </c>
      <c r="J52" s="466">
        <v>60044</v>
      </c>
      <c r="K52" s="399"/>
      <c r="N52" s="563" t="s">
        <v>67</v>
      </c>
      <c r="O52" s="561">
        <f>SUM(O47:O51)</f>
        <v>8683392</v>
      </c>
      <c r="Q52" s="492"/>
    </row>
    <row r="53" spans="2:17" ht="20.100000000000001" customHeight="1" x14ac:dyDescent="0.3">
      <c r="B53" s="397"/>
      <c r="C53" s="469" t="s">
        <v>752</v>
      </c>
      <c r="E53" s="472">
        <v>284052</v>
      </c>
      <c r="F53" s="447"/>
      <c r="G53" s="518" t="s">
        <v>792</v>
      </c>
      <c r="H53" s="518" t="s">
        <v>851</v>
      </c>
      <c r="I53" s="519" t="s">
        <v>845</v>
      </c>
      <c r="J53" s="466">
        <v>352225</v>
      </c>
      <c r="K53" s="399"/>
      <c r="N53" s="579"/>
      <c r="O53" s="562"/>
    </row>
    <row r="54" spans="2:17" ht="20.100000000000001" customHeight="1" x14ac:dyDescent="0.3">
      <c r="B54" s="397"/>
      <c r="C54" s="577" t="s">
        <v>743</v>
      </c>
      <c r="E54" s="525">
        <v>302410</v>
      </c>
      <c r="F54" s="447"/>
      <c r="G54" s="518" t="s">
        <v>791</v>
      </c>
      <c r="H54" s="518" t="s">
        <v>851</v>
      </c>
      <c r="I54" s="519" t="s">
        <v>850</v>
      </c>
      <c r="J54" s="466">
        <v>214712</v>
      </c>
      <c r="K54" s="399"/>
    </row>
    <row r="55" spans="2:17" ht="20.100000000000001" customHeight="1" x14ac:dyDescent="0.3">
      <c r="B55" s="397"/>
      <c r="C55" s="577" t="s">
        <v>744</v>
      </c>
      <c r="E55" s="525">
        <v>6048</v>
      </c>
      <c r="F55" s="447"/>
      <c r="G55" s="518" t="s">
        <v>791</v>
      </c>
      <c r="H55" s="518" t="s">
        <v>851</v>
      </c>
      <c r="I55" s="519" t="s">
        <v>850</v>
      </c>
      <c r="J55" s="466">
        <v>5565</v>
      </c>
      <c r="K55" s="399"/>
    </row>
    <row r="56" spans="2:17" ht="20.100000000000001" customHeight="1" x14ac:dyDescent="0.3">
      <c r="B56" s="397"/>
      <c r="C56" s="577" t="s">
        <v>745</v>
      </c>
      <c r="E56" s="526">
        <v>1101878</v>
      </c>
      <c r="F56" s="447"/>
      <c r="G56" s="518" t="s">
        <v>791</v>
      </c>
      <c r="H56" s="518" t="s">
        <v>851</v>
      </c>
      <c r="I56" s="519" t="s">
        <v>790</v>
      </c>
      <c r="J56" s="467">
        <v>782334</v>
      </c>
      <c r="K56" s="399"/>
    </row>
    <row r="57" spans="2:17" ht="20.100000000000001" customHeight="1" x14ac:dyDescent="0.3">
      <c r="B57" s="397"/>
      <c r="E57" s="465">
        <v>8752292</v>
      </c>
      <c r="F57" s="447"/>
      <c r="G57" s="488"/>
      <c r="H57" s="488"/>
      <c r="I57" s="398"/>
      <c r="J57" s="466">
        <v>8343273</v>
      </c>
      <c r="K57" s="399"/>
      <c r="N57" s="506" t="s">
        <v>785</v>
      </c>
      <c r="O57" s="508" t="s">
        <v>65</v>
      </c>
    </row>
    <row r="58" spans="2:17" ht="20.100000000000001" customHeight="1" x14ac:dyDescent="0.3">
      <c r="B58" s="397"/>
      <c r="C58" s="576" t="s">
        <v>932</v>
      </c>
      <c r="E58" s="467">
        <v>124800</v>
      </c>
      <c r="I58" s="518" t="s">
        <v>931</v>
      </c>
      <c r="J58" s="467">
        <v>68900</v>
      </c>
      <c r="K58" s="399"/>
      <c r="N58" s="475" t="s">
        <v>788</v>
      </c>
      <c r="O58" s="476"/>
    </row>
    <row r="59" spans="2:17" ht="20.100000000000001" customHeight="1" x14ac:dyDescent="0.3">
      <c r="B59" s="397"/>
      <c r="K59" s="399"/>
      <c r="M59" s="386">
        <v>1</v>
      </c>
      <c r="N59" s="498" t="s">
        <v>786</v>
      </c>
      <c r="O59" s="645"/>
    </row>
    <row r="60" spans="2:17" ht="20.100000000000001" customHeight="1" x14ac:dyDescent="0.3">
      <c r="B60" s="397"/>
      <c r="E60" s="398">
        <v>8627492</v>
      </c>
      <c r="F60" s="447"/>
      <c r="G60" s="488"/>
      <c r="H60" s="488"/>
      <c r="I60" s="398"/>
      <c r="J60" s="398">
        <v>8274373</v>
      </c>
      <c r="K60" s="399"/>
      <c r="N60" s="499" t="s">
        <v>882</v>
      </c>
      <c r="O60" s="646">
        <f>+E24+E56+E82+E102</f>
        <v>2318288</v>
      </c>
    </row>
    <row r="61" spans="2:17" ht="20.100000000000001" customHeight="1" x14ac:dyDescent="0.3">
      <c r="B61" s="397"/>
      <c r="C61" s="406" t="s">
        <v>755</v>
      </c>
      <c r="E61" s="389">
        <v>884514</v>
      </c>
      <c r="F61" s="479"/>
      <c r="G61" s="485"/>
      <c r="H61" s="485"/>
      <c r="I61" s="389"/>
      <c r="J61" s="389">
        <v>425223.1099999994</v>
      </c>
      <c r="K61" s="399"/>
      <c r="L61" s="398"/>
      <c r="N61" s="495" t="s">
        <v>15</v>
      </c>
      <c r="O61" s="647"/>
    </row>
    <row r="62" spans="2:17" ht="20.100000000000001" customHeight="1" x14ac:dyDescent="0.3">
      <c r="B62" s="397"/>
      <c r="E62" s="398"/>
      <c r="F62" s="447"/>
      <c r="G62" s="488"/>
      <c r="H62" s="488"/>
      <c r="I62" s="398"/>
      <c r="J62" s="398"/>
      <c r="K62" s="399"/>
      <c r="N62" s="497" t="s">
        <v>892</v>
      </c>
      <c r="O62" s="648"/>
    </row>
    <row r="63" spans="2:17" ht="20.100000000000001" customHeight="1" x14ac:dyDescent="0.3">
      <c r="B63" s="397"/>
      <c r="C63" s="406" t="s">
        <v>756</v>
      </c>
      <c r="E63" s="398"/>
      <c r="F63" s="447"/>
      <c r="G63" s="488"/>
      <c r="H63" s="488"/>
      <c r="I63" s="398"/>
      <c r="J63" s="398"/>
      <c r="K63" s="399"/>
      <c r="M63" s="386">
        <v>2</v>
      </c>
      <c r="N63" s="497" t="s">
        <v>787</v>
      </c>
      <c r="O63" s="498"/>
    </row>
    <row r="64" spans="2:17" ht="20.100000000000001" customHeight="1" x14ac:dyDescent="0.3">
      <c r="B64" s="397"/>
      <c r="C64" s="545" t="s">
        <v>904</v>
      </c>
      <c r="E64" s="465">
        <v>51208</v>
      </c>
      <c r="F64" s="447"/>
      <c r="G64" s="488" t="s">
        <v>905</v>
      </c>
      <c r="H64" s="488"/>
      <c r="I64" s="398"/>
      <c r="J64" s="465">
        <v>36358</v>
      </c>
      <c r="K64" s="399"/>
      <c r="N64" s="499" t="s">
        <v>883</v>
      </c>
      <c r="O64" s="649">
        <f>+E26+E78+E81</f>
        <v>438099</v>
      </c>
    </row>
    <row r="65" spans="2:22" ht="20.100000000000001" customHeight="1" x14ac:dyDescent="0.3">
      <c r="B65" s="397"/>
      <c r="C65" s="545" t="s">
        <v>907</v>
      </c>
      <c r="E65" s="466">
        <v>4387</v>
      </c>
      <c r="F65" s="447"/>
      <c r="G65" s="488" t="s">
        <v>876</v>
      </c>
      <c r="H65" s="385"/>
      <c r="I65" s="385"/>
      <c r="J65" s="466">
        <v>3115</v>
      </c>
      <c r="K65" s="399"/>
      <c r="L65" s="385"/>
      <c r="N65" s="495" t="s">
        <v>15</v>
      </c>
      <c r="O65" s="647"/>
    </row>
    <row r="66" spans="2:22" ht="20.100000000000001" customHeight="1" x14ac:dyDescent="0.3">
      <c r="B66" s="397"/>
      <c r="C66" s="545" t="s">
        <v>757</v>
      </c>
      <c r="E66" s="466">
        <v>773630</v>
      </c>
      <c r="F66" s="447"/>
      <c r="G66" s="488" t="s">
        <v>876</v>
      </c>
      <c r="H66" s="385"/>
      <c r="I66" s="385"/>
      <c r="J66" s="466">
        <v>549278</v>
      </c>
      <c r="K66" s="399"/>
      <c r="N66" s="498" t="s">
        <v>892</v>
      </c>
      <c r="O66" s="648"/>
    </row>
    <row r="67" spans="2:22" ht="20.100000000000001" customHeight="1" x14ac:dyDescent="0.3">
      <c r="B67" s="397"/>
      <c r="C67" s="545" t="s">
        <v>758</v>
      </c>
      <c r="E67" s="466">
        <v>324800</v>
      </c>
      <c r="F67" s="447"/>
      <c r="G67" s="488" t="s">
        <v>895</v>
      </c>
      <c r="H67" s="488"/>
      <c r="I67" s="398"/>
      <c r="J67" s="466">
        <v>383264</v>
      </c>
      <c r="K67" s="399"/>
      <c r="M67" s="386">
        <v>3</v>
      </c>
      <c r="N67" s="495" t="s">
        <v>18</v>
      </c>
      <c r="O67" s="647"/>
    </row>
    <row r="68" spans="2:22" ht="20.100000000000001" customHeight="1" x14ac:dyDescent="0.3">
      <c r="B68" s="397"/>
      <c r="C68" s="545" t="s">
        <v>759</v>
      </c>
      <c r="E68" s="467">
        <v>825</v>
      </c>
      <c r="F68" s="447"/>
      <c r="G68" s="488" t="s">
        <v>877</v>
      </c>
      <c r="H68" s="488"/>
      <c r="I68" s="398"/>
      <c r="J68" s="467">
        <v>586</v>
      </c>
      <c r="K68" s="399"/>
      <c r="M68" s="386">
        <v>4</v>
      </c>
      <c r="N68" s="495" t="s">
        <v>789</v>
      </c>
      <c r="O68" s="650">
        <f>+E31+E85</f>
        <v>804880</v>
      </c>
    </row>
    <row r="69" spans="2:22" ht="20.100000000000001" customHeight="1" x14ac:dyDescent="0.3">
      <c r="B69" s="397"/>
      <c r="E69" s="398">
        <v>1154850</v>
      </c>
      <c r="F69" s="447"/>
      <c r="G69" s="488"/>
      <c r="H69" s="488"/>
      <c r="I69" s="398"/>
      <c r="J69" s="398">
        <v>972601</v>
      </c>
      <c r="K69" s="399"/>
      <c r="M69" s="386">
        <v>5</v>
      </c>
      <c r="N69" s="495" t="s">
        <v>19</v>
      </c>
      <c r="O69" s="650">
        <f>+E37+E54+E55+E89+E91+E104</f>
        <v>355215</v>
      </c>
    </row>
    <row r="70" spans="2:22" ht="20.100000000000001" customHeight="1" x14ac:dyDescent="0.3">
      <c r="B70" s="397"/>
      <c r="E70" s="389">
        <v>2039364</v>
      </c>
      <c r="F70" s="479"/>
      <c r="G70" s="485"/>
      <c r="H70" s="485"/>
      <c r="I70" s="389"/>
      <c r="J70" s="389">
        <v>1397824.1099999994</v>
      </c>
      <c r="K70" s="399"/>
      <c r="L70" s="398"/>
      <c r="N70" s="498" t="s">
        <v>893</v>
      </c>
      <c r="O70" s="648"/>
    </row>
    <row r="71" spans="2:22" ht="20.100000000000001" customHeight="1" x14ac:dyDescent="0.3">
      <c r="B71" s="397"/>
      <c r="E71" s="398"/>
      <c r="F71" s="750" t="s">
        <v>972</v>
      </c>
      <c r="G71" s="750"/>
      <c r="H71" s="750"/>
      <c r="I71" s="750"/>
      <c r="J71" s="398"/>
      <c r="K71" s="399"/>
      <c r="L71" s="398"/>
      <c r="M71" s="386">
        <v>6</v>
      </c>
      <c r="N71" s="495" t="s">
        <v>21</v>
      </c>
      <c r="O71" s="650">
        <f>+E101</f>
        <v>2800</v>
      </c>
    </row>
    <row r="72" spans="2:22" ht="20.100000000000001" customHeight="1" x14ac:dyDescent="0.3">
      <c r="B72" s="397"/>
      <c r="E72" s="398"/>
      <c r="F72" s="750"/>
      <c r="G72" s="750"/>
      <c r="H72" s="750"/>
      <c r="I72" s="750"/>
      <c r="J72" s="398"/>
      <c r="K72" s="399"/>
      <c r="M72" s="386">
        <v>7</v>
      </c>
      <c r="N72" s="493" t="s">
        <v>909</v>
      </c>
      <c r="O72" s="651">
        <f>+E25+E98+E103</f>
        <v>311011</v>
      </c>
      <c r="R72" s="527" t="s">
        <v>824</v>
      </c>
      <c r="T72" s="515" t="s">
        <v>826</v>
      </c>
    </row>
    <row r="73" spans="2:22" ht="20.100000000000001" customHeight="1" x14ac:dyDescent="0.3">
      <c r="B73" s="397"/>
      <c r="C73" s="406" t="s">
        <v>760</v>
      </c>
      <c r="E73" s="398"/>
      <c r="F73" s="529"/>
      <c r="G73" s="529"/>
      <c r="H73" s="529"/>
      <c r="I73" s="529"/>
      <c r="J73" s="398"/>
      <c r="K73" s="399"/>
      <c r="N73" s="563" t="s">
        <v>66</v>
      </c>
      <c r="O73" s="652">
        <f>SUM(O59:O72)</f>
        <v>4230293</v>
      </c>
      <c r="Q73" s="578" t="s">
        <v>836</v>
      </c>
      <c r="R73" s="528" t="s">
        <v>825</v>
      </c>
      <c r="S73" s="524" t="s">
        <v>793</v>
      </c>
      <c r="T73" s="516" t="s">
        <v>827</v>
      </c>
    </row>
    <row r="74" spans="2:22" ht="20.100000000000001" customHeight="1" x14ac:dyDescent="0.3">
      <c r="B74" s="397"/>
      <c r="C74" s="530" t="s">
        <v>761</v>
      </c>
      <c r="E74" s="531">
        <v>30000</v>
      </c>
      <c r="F74" s="447"/>
      <c r="G74" s="488"/>
      <c r="H74" s="488"/>
      <c r="I74" s="519" t="s">
        <v>854</v>
      </c>
      <c r="J74" s="465">
        <v>37200</v>
      </c>
      <c r="K74" s="399"/>
      <c r="N74" s="564"/>
      <c r="O74" s="653"/>
      <c r="Q74" s="578"/>
      <c r="R74" s="756">
        <f>+E129</f>
        <v>3524483</v>
      </c>
      <c r="S74" s="524"/>
      <c r="T74" s="751">
        <f>+E135</f>
        <v>705810</v>
      </c>
      <c r="V74" s="514"/>
    </row>
    <row r="75" spans="2:22" ht="20.100000000000001" customHeight="1" x14ac:dyDescent="0.3">
      <c r="B75" s="397"/>
      <c r="C75" s="530" t="s">
        <v>762</v>
      </c>
      <c r="E75" s="532">
        <v>1400</v>
      </c>
      <c r="F75" s="447"/>
      <c r="G75" s="488"/>
      <c r="H75" s="488"/>
      <c r="I75" s="519" t="s">
        <v>833</v>
      </c>
      <c r="J75" s="466">
        <v>1736</v>
      </c>
      <c r="K75" s="399"/>
      <c r="R75" s="757"/>
      <c r="T75" s="752"/>
    </row>
    <row r="76" spans="2:22" ht="20.100000000000001" customHeight="1" x14ac:dyDescent="0.3">
      <c r="B76" s="397"/>
      <c r="C76" s="530" t="s">
        <v>763</v>
      </c>
      <c r="E76" s="532">
        <v>8763</v>
      </c>
      <c r="F76" s="447"/>
      <c r="G76" s="488"/>
      <c r="H76" s="488"/>
      <c r="I76" s="519" t="s">
        <v>855</v>
      </c>
      <c r="J76" s="466">
        <v>7624</v>
      </c>
      <c r="K76" s="399"/>
    </row>
    <row r="77" spans="2:22" ht="20.100000000000001" customHeight="1" x14ac:dyDescent="0.3">
      <c r="B77" s="397"/>
      <c r="C77" s="530" t="s">
        <v>764</v>
      </c>
      <c r="E77" s="532">
        <v>1158</v>
      </c>
      <c r="F77" s="447"/>
      <c r="G77" s="488"/>
      <c r="H77" s="488"/>
      <c r="I77" s="519" t="s">
        <v>840</v>
      </c>
      <c r="J77" s="466">
        <v>788</v>
      </c>
      <c r="K77" s="399"/>
    </row>
    <row r="78" spans="2:22" ht="20.100000000000001" customHeight="1" x14ac:dyDescent="0.3">
      <c r="B78" s="397"/>
      <c r="C78" s="575" t="s">
        <v>721</v>
      </c>
      <c r="E78" s="512">
        <v>20602</v>
      </c>
      <c r="F78" s="447"/>
      <c r="G78" s="488"/>
      <c r="H78" s="488"/>
      <c r="I78" s="519" t="s">
        <v>847</v>
      </c>
      <c r="J78" s="466">
        <v>25547</v>
      </c>
      <c r="K78" s="399"/>
      <c r="N78" s="506" t="s">
        <v>795</v>
      </c>
      <c r="O78" s="565" t="s">
        <v>65</v>
      </c>
    </row>
    <row r="79" spans="2:22" ht="20.100000000000001" customHeight="1" x14ac:dyDescent="0.3">
      <c r="B79" s="397"/>
      <c r="C79" s="530" t="s">
        <v>698</v>
      </c>
      <c r="E79" s="532">
        <v>20846</v>
      </c>
      <c r="F79" s="447"/>
      <c r="G79" s="488"/>
      <c r="H79" s="488"/>
      <c r="I79" s="519" t="s">
        <v>829</v>
      </c>
      <c r="J79" s="466">
        <v>5318</v>
      </c>
      <c r="K79" s="399"/>
      <c r="L79" s="385"/>
      <c r="N79" s="510" t="s">
        <v>821</v>
      </c>
      <c r="O79" s="566"/>
    </row>
    <row r="80" spans="2:22" ht="20.100000000000001" customHeight="1" x14ac:dyDescent="0.3">
      <c r="B80" s="397"/>
      <c r="C80" s="530" t="s">
        <v>906</v>
      </c>
      <c r="E80" s="532">
        <v>22636</v>
      </c>
      <c r="F80" s="447"/>
      <c r="G80" s="488"/>
      <c r="H80" s="488"/>
      <c r="I80" s="519" t="s">
        <v>829</v>
      </c>
      <c r="J80" s="466">
        <v>15393</v>
      </c>
      <c r="K80" s="399"/>
      <c r="N80" s="511" t="s">
        <v>822</v>
      </c>
      <c r="O80" s="567"/>
    </row>
    <row r="81" spans="2:15" ht="20.100000000000001" customHeight="1" x14ac:dyDescent="0.3">
      <c r="B81" s="397"/>
      <c r="C81" s="575" t="s">
        <v>765</v>
      </c>
      <c r="E81" s="512">
        <v>18187</v>
      </c>
      <c r="F81" s="447"/>
      <c r="G81" s="488"/>
      <c r="H81" s="488"/>
      <c r="I81" s="519" t="s">
        <v>847</v>
      </c>
      <c r="J81" s="466">
        <v>15823</v>
      </c>
      <c r="K81" s="399"/>
      <c r="M81" s="398">
        <v>1</v>
      </c>
      <c r="N81" s="495" t="s">
        <v>910</v>
      </c>
      <c r="O81" s="654">
        <f>+E74+E100+E107</f>
        <v>41544</v>
      </c>
    </row>
    <row r="82" spans="2:15" ht="20.100000000000001" customHeight="1" x14ac:dyDescent="0.3">
      <c r="B82" s="397"/>
      <c r="C82" s="575" t="s">
        <v>766</v>
      </c>
      <c r="E82" s="512">
        <v>375000</v>
      </c>
      <c r="F82" s="447"/>
      <c r="G82" s="488"/>
      <c r="H82" s="488"/>
      <c r="I82" s="519" t="s">
        <v>790</v>
      </c>
      <c r="J82" s="466">
        <v>255000</v>
      </c>
      <c r="K82" s="399"/>
      <c r="M82" s="386">
        <v>2</v>
      </c>
      <c r="N82" s="495" t="s">
        <v>24</v>
      </c>
      <c r="O82" s="654"/>
    </row>
    <row r="83" spans="2:15" ht="20.100000000000001" customHeight="1" x14ac:dyDescent="0.3">
      <c r="B83" s="397"/>
      <c r="C83" s="530" t="s">
        <v>725</v>
      </c>
      <c r="E83" s="532">
        <v>15840</v>
      </c>
      <c r="F83" s="447"/>
      <c r="G83" s="488"/>
      <c r="H83" s="488"/>
      <c r="I83" s="519" t="s">
        <v>831</v>
      </c>
      <c r="J83" s="466">
        <v>19642</v>
      </c>
      <c r="K83" s="399"/>
      <c r="M83" s="386">
        <v>3</v>
      </c>
      <c r="N83" s="495" t="s">
        <v>911</v>
      </c>
      <c r="O83" s="654">
        <f>+E76</f>
        <v>8763</v>
      </c>
    </row>
    <row r="84" spans="2:15" ht="20.100000000000001" customHeight="1" x14ac:dyDescent="0.3">
      <c r="B84" s="397"/>
      <c r="C84" s="530" t="s">
        <v>925</v>
      </c>
      <c r="E84" s="532">
        <v>800</v>
      </c>
      <c r="F84" s="447"/>
      <c r="G84" s="488"/>
      <c r="H84" s="488"/>
      <c r="I84" s="519" t="s">
        <v>832</v>
      </c>
      <c r="J84" s="466">
        <v>192</v>
      </c>
      <c r="K84" s="399"/>
      <c r="M84" s="398">
        <v>4</v>
      </c>
      <c r="N84" s="495" t="s">
        <v>26</v>
      </c>
      <c r="O84" s="654"/>
    </row>
    <row r="85" spans="2:15" ht="20.100000000000001" customHeight="1" x14ac:dyDescent="0.3">
      <c r="B85" s="397"/>
      <c r="C85" s="575" t="s">
        <v>789</v>
      </c>
      <c r="E85" s="512">
        <v>14685</v>
      </c>
      <c r="F85" s="447"/>
      <c r="G85" s="488"/>
      <c r="H85" s="488"/>
      <c r="I85" s="519" t="s">
        <v>849</v>
      </c>
      <c r="J85" s="466">
        <v>17622</v>
      </c>
      <c r="K85" s="399"/>
      <c r="M85" s="386">
        <v>5</v>
      </c>
      <c r="N85" s="495" t="s">
        <v>27</v>
      </c>
      <c r="O85" s="654">
        <f>+E34+E39+E45+E47</f>
        <v>437191</v>
      </c>
    </row>
    <row r="86" spans="2:15" ht="20.100000000000001" customHeight="1" x14ac:dyDescent="0.3">
      <c r="B86" s="397"/>
      <c r="C86" s="530" t="s">
        <v>726</v>
      </c>
      <c r="E86" s="532">
        <v>8877</v>
      </c>
      <c r="F86" s="447"/>
      <c r="G86" s="488"/>
      <c r="H86" s="488"/>
      <c r="I86" s="519" t="s">
        <v>833</v>
      </c>
      <c r="J86" s="466">
        <v>6037</v>
      </c>
      <c r="K86" s="399"/>
      <c r="N86" s="495" t="s">
        <v>915</v>
      </c>
      <c r="O86" s="654">
        <f>+E96</f>
        <v>10566</v>
      </c>
    </row>
    <row r="87" spans="2:15" ht="20.100000000000001" customHeight="1" x14ac:dyDescent="0.3">
      <c r="B87" s="397"/>
      <c r="C87" s="530" t="s">
        <v>729</v>
      </c>
      <c r="E87" s="532">
        <v>16961</v>
      </c>
      <c r="F87" s="447"/>
      <c r="G87" s="488"/>
      <c r="H87" s="488"/>
      <c r="I87" s="519" t="s">
        <v>837</v>
      </c>
      <c r="J87" s="466">
        <v>14757</v>
      </c>
      <c r="K87" s="399"/>
      <c r="M87" s="398">
        <v>6</v>
      </c>
      <c r="N87" s="500" t="s">
        <v>912</v>
      </c>
      <c r="O87" s="654">
        <f>+E27+E79</f>
        <v>39846</v>
      </c>
    </row>
    <row r="88" spans="2:15" ht="20.100000000000001" customHeight="1" x14ac:dyDescent="0.3">
      <c r="B88" s="397"/>
      <c r="C88" s="530" t="s">
        <v>900</v>
      </c>
      <c r="E88" s="532">
        <v>77383</v>
      </c>
      <c r="F88" s="447"/>
      <c r="G88" s="488"/>
      <c r="H88" s="488"/>
      <c r="I88" s="519" t="s">
        <v>840</v>
      </c>
      <c r="J88" s="569" t="s">
        <v>903</v>
      </c>
      <c r="K88" s="399"/>
      <c r="M88" s="386">
        <v>7</v>
      </c>
      <c r="N88" s="500" t="s">
        <v>913</v>
      </c>
      <c r="O88" s="654">
        <f>+E80</f>
        <v>22636</v>
      </c>
    </row>
    <row r="89" spans="2:15" ht="20.100000000000001" customHeight="1" x14ac:dyDescent="0.3">
      <c r="B89" s="397"/>
      <c r="C89" s="575" t="s">
        <v>731</v>
      </c>
      <c r="E89" s="512">
        <v>4751</v>
      </c>
      <c r="F89" s="447"/>
      <c r="G89" s="488"/>
      <c r="H89" s="488"/>
      <c r="I89" s="519" t="s">
        <v>850</v>
      </c>
      <c r="J89" s="466">
        <v>4134</v>
      </c>
      <c r="K89" s="399"/>
      <c r="M89" s="398">
        <v>8</v>
      </c>
      <c r="N89" s="495" t="s">
        <v>28</v>
      </c>
      <c r="O89" s="654">
        <f>+E29+E83</f>
        <v>62673</v>
      </c>
    </row>
    <row r="90" spans="2:15" ht="20.100000000000001" customHeight="1" x14ac:dyDescent="0.3">
      <c r="B90" s="397"/>
      <c r="C90" s="530" t="s">
        <v>767</v>
      </c>
      <c r="E90" s="532">
        <v>2332</v>
      </c>
      <c r="F90" s="447"/>
      <c r="G90" s="488"/>
      <c r="H90" s="488"/>
      <c r="I90" s="519" t="s">
        <v>857</v>
      </c>
      <c r="J90" s="466">
        <v>2799</v>
      </c>
      <c r="K90" s="399"/>
      <c r="M90" s="386">
        <v>9</v>
      </c>
      <c r="N90" s="495" t="s">
        <v>914</v>
      </c>
      <c r="O90" s="654">
        <f>+E30+E84</f>
        <v>6676</v>
      </c>
    </row>
    <row r="91" spans="2:15" ht="20.100000000000001" customHeight="1" x14ac:dyDescent="0.3">
      <c r="B91" s="397"/>
      <c r="C91" s="575" t="s">
        <v>768</v>
      </c>
      <c r="E91" s="512">
        <v>5845</v>
      </c>
      <c r="F91" s="447"/>
      <c r="G91" s="488"/>
      <c r="H91" s="488"/>
      <c r="I91" s="519" t="s">
        <v>850</v>
      </c>
      <c r="J91" s="466">
        <v>7248</v>
      </c>
      <c r="K91" s="399"/>
      <c r="M91" s="398">
        <v>10</v>
      </c>
      <c r="N91" s="495" t="s">
        <v>916</v>
      </c>
      <c r="O91" s="654">
        <f>+E97</f>
        <v>24390</v>
      </c>
    </row>
    <row r="92" spans="2:15" ht="20.100000000000001" customHeight="1" x14ac:dyDescent="0.3">
      <c r="B92" s="397"/>
      <c r="C92" s="530" t="s">
        <v>769</v>
      </c>
      <c r="E92" s="532">
        <v>102800</v>
      </c>
      <c r="F92" s="447"/>
      <c r="G92" s="488"/>
      <c r="H92" s="488"/>
      <c r="I92" s="519" t="s">
        <v>845</v>
      </c>
      <c r="J92" s="466">
        <v>123360</v>
      </c>
      <c r="K92" s="399"/>
      <c r="M92" s="501"/>
      <c r="N92" s="495" t="s">
        <v>917</v>
      </c>
      <c r="O92" s="654">
        <f>+E36</f>
        <v>45712</v>
      </c>
    </row>
    <row r="93" spans="2:15" ht="20.100000000000001" customHeight="1" x14ac:dyDescent="0.3">
      <c r="B93" s="397"/>
      <c r="C93" s="530" t="s">
        <v>770</v>
      </c>
      <c r="E93" s="532">
        <v>1600</v>
      </c>
      <c r="F93" s="447"/>
      <c r="G93" s="488"/>
      <c r="H93" s="488"/>
      <c r="I93" s="519" t="s">
        <v>839</v>
      </c>
      <c r="J93" s="466">
        <v>1392</v>
      </c>
      <c r="K93" s="399"/>
      <c r="M93" s="501">
        <v>11</v>
      </c>
      <c r="N93" s="495" t="s">
        <v>813</v>
      </c>
      <c r="O93" s="654"/>
    </row>
    <row r="94" spans="2:15" ht="20.100000000000001" customHeight="1" x14ac:dyDescent="0.3">
      <c r="B94" s="397"/>
      <c r="C94" s="530" t="s">
        <v>771</v>
      </c>
      <c r="E94" s="532">
        <v>9239</v>
      </c>
      <c r="F94" s="447"/>
      <c r="G94" s="488"/>
      <c r="H94" s="488"/>
      <c r="I94" s="519" t="s">
        <v>841</v>
      </c>
      <c r="J94" s="466">
        <v>11457</v>
      </c>
      <c r="K94" s="399"/>
      <c r="M94" s="501"/>
      <c r="N94" s="495" t="s">
        <v>814</v>
      </c>
      <c r="O94" s="654"/>
    </row>
    <row r="95" spans="2:15" ht="20.100000000000001" customHeight="1" x14ac:dyDescent="0.3">
      <c r="B95" s="397"/>
      <c r="C95" s="530" t="s">
        <v>732</v>
      </c>
      <c r="E95" s="532">
        <v>9186</v>
      </c>
      <c r="F95" s="447"/>
      <c r="G95" s="488"/>
      <c r="H95" s="488"/>
      <c r="I95" s="519" t="s">
        <v>839</v>
      </c>
      <c r="J95" s="466">
        <v>11024</v>
      </c>
      <c r="K95" s="399"/>
      <c r="M95" s="501"/>
      <c r="N95" s="495" t="s">
        <v>31</v>
      </c>
      <c r="O95" s="654"/>
    </row>
    <row r="96" spans="2:15" ht="20.100000000000001" customHeight="1" x14ac:dyDescent="0.3">
      <c r="B96" s="397"/>
      <c r="C96" s="530" t="s">
        <v>733</v>
      </c>
      <c r="E96" s="532">
        <v>10566</v>
      </c>
      <c r="F96" s="447"/>
      <c r="G96" s="488"/>
      <c r="H96" s="488"/>
      <c r="I96" s="519" t="s">
        <v>858</v>
      </c>
      <c r="J96" s="466">
        <v>9193</v>
      </c>
      <c r="K96" s="399"/>
      <c r="M96" s="501">
        <v>12</v>
      </c>
      <c r="N96" s="495" t="s">
        <v>798</v>
      </c>
      <c r="O96" s="654">
        <f>+E87+E90</f>
        <v>19293</v>
      </c>
    </row>
    <row r="97" spans="2:22" ht="20.100000000000001" customHeight="1" x14ac:dyDescent="0.3">
      <c r="B97" s="397"/>
      <c r="C97" s="530" t="s">
        <v>926</v>
      </c>
      <c r="E97" s="532">
        <v>24390</v>
      </c>
      <c r="F97" s="447"/>
      <c r="G97" s="488"/>
      <c r="H97" s="488"/>
      <c r="I97" s="519" t="s">
        <v>927</v>
      </c>
      <c r="J97" s="466">
        <v>16342</v>
      </c>
      <c r="K97" s="399"/>
      <c r="M97" s="501"/>
      <c r="N97" s="495" t="s">
        <v>918</v>
      </c>
      <c r="O97" s="654">
        <f>+E35</f>
        <v>4800</v>
      </c>
      <c r="V97" s="514"/>
    </row>
    <row r="98" spans="2:22" ht="20.100000000000001" customHeight="1" x14ac:dyDescent="0.3">
      <c r="B98" s="397"/>
      <c r="C98" s="575" t="s">
        <v>775</v>
      </c>
      <c r="E98" s="512">
        <v>15840</v>
      </c>
      <c r="F98" s="447"/>
      <c r="G98" s="488"/>
      <c r="H98" s="488"/>
      <c r="I98" s="519" t="s">
        <v>848</v>
      </c>
      <c r="J98" s="466">
        <v>19008</v>
      </c>
      <c r="K98" s="399"/>
      <c r="M98" s="501">
        <v>13</v>
      </c>
      <c r="N98" s="495" t="s">
        <v>32</v>
      </c>
      <c r="O98" s="654">
        <f>+E114+E116</f>
        <v>76093</v>
      </c>
    </row>
    <row r="99" spans="2:22" ht="20.100000000000001" customHeight="1" x14ac:dyDescent="0.3">
      <c r="B99" s="397"/>
      <c r="C99" s="530" t="s">
        <v>772</v>
      </c>
      <c r="E99" s="532">
        <v>28083</v>
      </c>
      <c r="F99" s="447"/>
      <c r="G99" s="488"/>
      <c r="H99" s="488"/>
      <c r="I99" s="519" t="s">
        <v>830</v>
      </c>
      <c r="J99" s="466">
        <v>34823</v>
      </c>
      <c r="K99" s="399"/>
      <c r="M99" s="501"/>
      <c r="N99" s="497" t="s">
        <v>799</v>
      </c>
      <c r="O99" s="654">
        <f>+E115</f>
        <v>28383</v>
      </c>
    </row>
    <row r="100" spans="2:22" ht="20.100000000000001" customHeight="1" x14ac:dyDescent="0.3">
      <c r="B100" s="397"/>
      <c r="C100" s="530" t="s">
        <v>773</v>
      </c>
      <c r="E100" s="532">
        <v>9144</v>
      </c>
      <c r="F100" s="447"/>
      <c r="G100" s="488"/>
      <c r="H100" s="488"/>
      <c r="I100" s="519" t="s">
        <v>854</v>
      </c>
      <c r="J100" s="466">
        <v>10973</v>
      </c>
      <c r="K100" s="399"/>
      <c r="M100" s="501"/>
      <c r="N100" s="495" t="s">
        <v>800</v>
      </c>
      <c r="O100" s="654">
        <f>+E113</f>
        <v>12902</v>
      </c>
      <c r="R100" s="514"/>
      <c r="T100" s="514"/>
    </row>
    <row r="101" spans="2:22" ht="20.100000000000001" customHeight="1" x14ac:dyDescent="0.3">
      <c r="B101" s="397"/>
      <c r="C101" s="575" t="s">
        <v>823</v>
      </c>
      <c r="E101" s="512">
        <v>2800</v>
      </c>
      <c r="F101" s="447"/>
      <c r="G101" s="488"/>
      <c r="H101" s="488"/>
      <c r="I101" s="519" t="s">
        <v>864</v>
      </c>
      <c r="J101" s="466">
        <v>3472</v>
      </c>
      <c r="K101" s="399"/>
      <c r="M101" s="502">
        <v>14</v>
      </c>
      <c r="N101" s="503" t="s">
        <v>33</v>
      </c>
      <c r="O101" s="654">
        <v>37044</v>
      </c>
      <c r="Q101" s="749" t="s">
        <v>859</v>
      </c>
    </row>
    <row r="102" spans="2:22" ht="20.100000000000001" customHeight="1" x14ac:dyDescent="0.3">
      <c r="B102" s="397"/>
      <c r="C102" s="575" t="s">
        <v>774</v>
      </c>
      <c r="E102" s="512">
        <v>233400</v>
      </c>
      <c r="F102" s="447"/>
      <c r="G102" s="488"/>
      <c r="H102" s="488"/>
      <c r="I102" s="519" t="s">
        <v>790</v>
      </c>
      <c r="J102" s="466">
        <v>280080</v>
      </c>
      <c r="K102" s="399"/>
      <c r="M102" s="502"/>
      <c r="N102" s="503" t="s">
        <v>801</v>
      </c>
      <c r="O102" s="654">
        <v>16464</v>
      </c>
      <c r="Q102" s="749"/>
    </row>
    <row r="103" spans="2:22" ht="20.100000000000001" customHeight="1" x14ac:dyDescent="0.3">
      <c r="B103" s="397"/>
      <c r="C103" s="575" t="s">
        <v>776</v>
      </c>
      <c r="E103" s="512">
        <v>3300</v>
      </c>
      <c r="F103" s="447"/>
      <c r="G103" s="488"/>
      <c r="H103" s="488"/>
      <c r="I103" s="519" t="s">
        <v>848</v>
      </c>
      <c r="J103" s="466">
        <v>2871</v>
      </c>
      <c r="K103" s="399"/>
      <c r="M103" s="502"/>
      <c r="N103" s="503" t="s">
        <v>802</v>
      </c>
      <c r="O103" s="654">
        <v>246956</v>
      </c>
      <c r="Q103" s="749"/>
    </row>
    <row r="104" spans="2:22" ht="20.100000000000001" customHeight="1" x14ac:dyDescent="0.3">
      <c r="B104" s="397"/>
      <c r="C104" s="575" t="s">
        <v>777</v>
      </c>
      <c r="E104" s="512">
        <v>11400</v>
      </c>
      <c r="F104" s="447"/>
      <c r="G104" s="488"/>
      <c r="H104" s="488"/>
      <c r="I104" s="519" t="s">
        <v>850</v>
      </c>
      <c r="J104" s="466">
        <v>7752</v>
      </c>
      <c r="K104" s="399"/>
      <c r="M104" s="502"/>
      <c r="N104" s="503" t="s">
        <v>919</v>
      </c>
      <c r="O104" s="654">
        <v>111128</v>
      </c>
      <c r="Q104" s="749"/>
      <c r="R104" s="514"/>
      <c r="T104" s="514"/>
    </row>
    <row r="105" spans="2:22" ht="20.100000000000001" customHeight="1" x14ac:dyDescent="0.3">
      <c r="B105" s="397"/>
      <c r="C105" s="530" t="s">
        <v>778</v>
      </c>
      <c r="E105" s="532">
        <v>4800</v>
      </c>
      <c r="F105" s="447"/>
      <c r="G105" s="488"/>
      <c r="H105" s="488"/>
      <c r="I105" s="519" t="s">
        <v>833</v>
      </c>
      <c r="J105" s="466">
        <v>5952</v>
      </c>
      <c r="K105" s="399"/>
      <c r="M105" s="501">
        <v>15</v>
      </c>
      <c r="N105" s="495" t="s">
        <v>34</v>
      </c>
      <c r="O105" s="654">
        <f>+E46+E94</f>
        <v>64126</v>
      </c>
    </row>
    <row r="106" spans="2:22" ht="20.100000000000001" customHeight="1" x14ac:dyDescent="0.3">
      <c r="B106" s="397"/>
      <c r="C106" s="530" t="s">
        <v>779</v>
      </c>
      <c r="E106" s="532">
        <v>9821</v>
      </c>
      <c r="F106" s="447"/>
      <c r="G106" s="488"/>
      <c r="H106" s="488"/>
      <c r="I106" s="519" t="s">
        <v>833</v>
      </c>
      <c r="J106" s="466">
        <v>6679</v>
      </c>
      <c r="K106" s="399"/>
      <c r="M106" s="501">
        <v>16</v>
      </c>
      <c r="N106" s="495" t="s">
        <v>35</v>
      </c>
      <c r="O106" s="654">
        <f>+E38+E93+E95</f>
        <v>23071</v>
      </c>
    </row>
    <row r="107" spans="2:22" ht="20.100000000000001" customHeight="1" x14ac:dyDescent="0.3">
      <c r="B107" s="397"/>
      <c r="C107" s="530" t="s">
        <v>780</v>
      </c>
      <c r="E107" s="532">
        <v>2400</v>
      </c>
      <c r="F107" s="447"/>
      <c r="G107" s="488"/>
      <c r="H107" s="488"/>
      <c r="I107" s="519" t="s">
        <v>854</v>
      </c>
      <c r="J107" s="466">
        <v>2880</v>
      </c>
      <c r="K107" s="399"/>
      <c r="M107" s="501">
        <v>17</v>
      </c>
      <c r="N107" s="495" t="s">
        <v>803</v>
      </c>
      <c r="O107" s="654">
        <f>+E53+E92</f>
        <v>386852</v>
      </c>
    </row>
    <row r="108" spans="2:22" ht="20.100000000000001" customHeight="1" x14ac:dyDescent="0.3">
      <c r="B108" s="397"/>
      <c r="C108" s="530" t="s">
        <v>781</v>
      </c>
      <c r="E108" s="532">
        <v>11985</v>
      </c>
      <c r="F108" s="447"/>
      <c r="G108" s="488"/>
      <c r="H108" s="488"/>
      <c r="I108" s="519" t="s">
        <v>860</v>
      </c>
      <c r="J108" s="466">
        <v>10427</v>
      </c>
      <c r="K108" s="399"/>
      <c r="M108" s="501"/>
      <c r="N108" s="495" t="s">
        <v>810</v>
      </c>
      <c r="O108" s="654"/>
    </row>
    <row r="109" spans="2:22" ht="20.100000000000001" customHeight="1" x14ac:dyDescent="0.3">
      <c r="B109" s="397"/>
      <c r="C109" s="530" t="s">
        <v>782</v>
      </c>
      <c r="E109" s="533">
        <v>8778</v>
      </c>
      <c r="F109" s="447"/>
      <c r="G109" s="488"/>
      <c r="H109" s="488"/>
      <c r="I109" s="519" t="s">
        <v>843</v>
      </c>
      <c r="J109" s="467">
        <v>5970</v>
      </c>
      <c r="K109" s="399"/>
      <c r="M109" s="501"/>
      <c r="N109" s="495" t="s">
        <v>811</v>
      </c>
      <c r="O109" s="654">
        <f>+E33</f>
        <v>958833</v>
      </c>
    </row>
    <row r="110" spans="2:22" ht="20.100000000000001" customHeight="1" x14ac:dyDescent="0.3">
      <c r="B110" s="397"/>
      <c r="E110" s="398">
        <v>1145598</v>
      </c>
      <c r="F110" s="447"/>
      <c r="G110" s="488"/>
      <c r="H110" s="488"/>
      <c r="I110" s="398"/>
      <c r="J110" s="398">
        <v>1000515</v>
      </c>
      <c r="K110" s="399"/>
      <c r="M110" s="501"/>
      <c r="N110" s="495" t="s">
        <v>812</v>
      </c>
      <c r="O110" s="654"/>
    </row>
    <row r="111" spans="2:22" ht="20.100000000000001" customHeight="1" x14ac:dyDescent="0.3">
      <c r="B111" s="397"/>
      <c r="E111" s="398"/>
      <c r="F111" s="447"/>
      <c r="G111" s="488"/>
      <c r="H111" s="488"/>
      <c r="I111" s="398"/>
      <c r="J111" s="398"/>
      <c r="K111" s="399"/>
      <c r="M111" s="501">
        <v>18</v>
      </c>
      <c r="N111" s="495" t="s">
        <v>40</v>
      </c>
      <c r="O111" s="654"/>
    </row>
    <row r="112" spans="2:22" ht="20.100000000000001" customHeight="1" x14ac:dyDescent="0.3">
      <c r="B112" s="397"/>
      <c r="C112" s="406" t="s">
        <v>815</v>
      </c>
      <c r="E112" s="385"/>
      <c r="F112" s="447"/>
      <c r="G112" s="488"/>
      <c r="H112" s="488"/>
      <c r="I112" s="398"/>
      <c r="J112" s="398"/>
      <c r="K112" s="399"/>
      <c r="M112" s="501">
        <v>19</v>
      </c>
      <c r="N112" s="495" t="s">
        <v>41</v>
      </c>
      <c r="O112" s="654"/>
    </row>
    <row r="113" spans="2:22" ht="19.5" x14ac:dyDescent="0.3">
      <c r="B113" s="397"/>
      <c r="C113" s="530" t="s">
        <v>816</v>
      </c>
      <c r="E113" s="531">
        <v>12902</v>
      </c>
      <c r="F113" s="447"/>
      <c r="G113" s="488"/>
      <c r="H113" s="488"/>
      <c r="I113" s="519" t="s">
        <v>862</v>
      </c>
      <c r="J113" s="465">
        <v>11225</v>
      </c>
      <c r="K113" s="399"/>
      <c r="M113" s="501">
        <v>20</v>
      </c>
      <c r="N113" s="495" t="s">
        <v>920</v>
      </c>
      <c r="O113" s="654">
        <f>+E50+E109</f>
        <v>96548</v>
      </c>
    </row>
    <row r="114" spans="2:22" ht="19.5" x14ac:dyDescent="0.3">
      <c r="B114" s="397"/>
      <c r="C114" s="530" t="s">
        <v>817</v>
      </c>
      <c r="E114" s="532">
        <v>61344</v>
      </c>
      <c r="F114" s="447"/>
      <c r="G114" s="488"/>
      <c r="H114" s="488"/>
      <c r="I114" s="519" t="s">
        <v>861</v>
      </c>
      <c r="J114" s="466">
        <v>73613</v>
      </c>
      <c r="K114" s="399"/>
      <c r="M114" s="501">
        <v>21</v>
      </c>
      <c r="N114" s="495" t="s">
        <v>921</v>
      </c>
      <c r="O114" s="654">
        <f>+E28+E42+E99</f>
        <v>156231</v>
      </c>
    </row>
    <row r="115" spans="2:22" ht="19.5" customHeight="1" x14ac:dyDescent="0.3">
      <c r="B115" s="397"/>
      <c r="C115" s="530" t="s">
        <v>818</v>
      </c>
      <c r="E115" s="532">
        <v>28383</v>
      </c>
      <c r="F115" s="447"/>
      <c r="G115" s="488"/>
      <c r="H115" s="488"/>
      <c r="I115" s="519" t="s">
        <v>863</v>
      </c>
      <c r="J115" s="466">
        <v>35195</v>
      </c>
      <c r="K115" s="399"/>
      <c r="L115" s="398"/>
      <c r="M115" s="501">
        <v>22</v>
      </c>
      <c r="N115" s="495" t="s">
        <v>42</v>
      </c>
      <c r="O115" s="654"/>
    </row>
    <row r="116" spans="2:22" ht="19.5" customHeight="1" x14ac:dyDescent="0.3">
      <c r="B116" s="397"/>
      <c r="C116" s="530" t="s">
        <v>819</v>
      </c>
      <c r="E116" s="533">
        <v>14749</v>
      </c>
      <c r="F116" s="447"/>
      <c r="G116" s="488"/>
      <c r="H116" s="488"/>
      <c r="I116" s="519" t="s">
        <v>861</v>
      </c>
      <c r="J116" s="467">
        <v>17699</v>
      </c>
      <c r="K116" s="399"/>
      <c r="M116" s="501">
        <v>23</v>
      </c>
      <c r="N116" s="495" t="s">
        <v>922</v>
      </c>
      <c r="O116" s="654">
        <f>+E48+E49</f>
        <v>69058</v>
      </c>
    </row>
    <row r="117" spans="2:22" ht="19.5" customHeight="1" x14ac:dyDescent="0.3">
      <c r="B117" s="397"/>
      <c r="E117" s="398">
        <v>117378</v>
      </c>
      <c r="F117" s="447"/>
      <c r="G117" s="488"/>
      <c r="H117" s="488"/>
      <c r="I117" s="398"/>
      <c r="J117" s="398">
        <v>137732</v>
      </c>
      <c r="K117" s="399"/>
      <c r="M117" s="501">
        <v>24</v>
      </c>
      <c r="N117" s="495" t="s">
        <v>44</v>
      </c>
      <c r="O117" s="654">
        <f>+E52</f>
        <v>127480</v>
      </c>
    </row>
    <row r="118" spans="2:22" ht="19.5" customHeight="1" x14ac:dyDescent="0.3">
      <c r="B118" s="397"/>
      <c r="E118" s="398"/>
      <c r="F118" s="447"/>
      <c r="G118" s="488"/>
      <c r="H118" s="488"/>
      <c r="I118" s="398"/>
      <c r="J118" s="398"/>
      <c r="K118" s="399"/>
      <c r="M118" s="501">
        <v>25</v>
      </c>
      <c r="N118" s="495" t="s">
        <v>45</v>
      </c>
      <c r="O118" s="654"/>
    </row>
    <row r="119" spans="2:22" ht="19.5" customHeight="1" x14ac:dyDescent="0.3">
      <c r="B119" s="397"/>
      <c r="E119" s="398"/>
      <c r="F119" s="447"/>
      <c r="G119" s="488"/>
      <c r="H119" s="488"/>
      <c r="I119" s="398"/>
      <c r="J119" s="398"/>
      <c r="K119" s="399"/>
      <c r="M119" s="501">
        <v>26</v>
      </c>
      <c r="N119" s="495" t="s">
        <v>46</v>
      </c>
      <c r="O119" s="654"/>
    </row>
    <row r="120" spans="2:22" ht="19.5" customHeight="1" thickBot="1" x14ac:dyDescent="0.35">
      <c r="B120" s="397"/>
      <c r="C120" s="406" t="s">
        <v>820</v>
      </c>
      <c r="E120" s="412">
        <v>776388</v>
      </c>
      <c r="F120" s="447"/>
      <c r="G120" s="488"/>
      <c r="H120" s="488"/>
      <c r="I120" s="398"/>
      <c r="J120" s="412">
        <v>259577.1099999994</v>
      </c>
      <c r="K120" s="399"/>
      <c r="M120" s="501">
        <v>27</v>
      </c>
      <c r="N120" s="495" t="s">
        <v>57</v>
      </c>
      <c r="O120" s="654"/>
    </row>
    <row r="121" spans="2:22" ht="19.5" customHeight="1" thickTop="1" x14ac:dyDescent="0.3">
      <c r="B121" s="413"/>
      <c r="C121" s="414"/>
      <c r="D121" s="427"/>
      <c r="E121" s="415"/>
      <c r="F121" s="483"/>
      <c r="G121" s="490"/>
      <c r="H121" s="490"/>
      <c r="I121" s="415"/>
      <c r="J121" s="415"/>
      <c r="K121" s="416"/>
      <c r="M121" s="501">
        <v>28</v>
      </c>
      <c r="N121" s="504" t="s">
        <v>804</v>
      </c>
      <c r="O121" s="753">
        <f>+E32+E44+E75+E86+E105+E106</f>
        <v>435157</v>
      </c>
    </row>
    <row r="122" spans="2:22" ht="19.5" customHeight="1" x14ac:dyDescent="0.3">
      <c r="M122" s="501"/>
      <c r="N122" s="571" t="s">
        <v>805</v>
      </c>
      <c r="O122" s="754"/>
    </row>
    <row r="123" spans="2:22" ht="19.5" customHeight="1" x14ac:dyDescent="0.3">
      <c r="M123" s="501"/>
      <c r="N123" s="572" t="s">
        <v>806</v>
      </c>
      <c r="O123" s="755"/>
    </row>
    <row r="124" spans="2:22" ht="19.5" customHeight="1" x14ac:dyDescent="0.3">
      <c r="M124" s="501">
        <v>29</v>
      </c>
      <c r="N124" s="504" t="s">
        <v>807</v>
      </c>
      <c r="O124" s="753">
        <f>+E40+E77+E88</f>
        <v>795624</v>
      </c>
    </row>
    <row r="125" spans="2:22" ht="19.5" customHeight="1" x14ac:dyDescent="0.3">
      <c r="B125" s="614" t="s">
        <v>951</v>
      </c>
      <c r="M125" s="501"/>
      <c r="N125" s="571" t="s">
        <v>808</v>
      </c>
      <c r="O125" s="754"/>
    </row>
    <row r="126" spans="2:22" ht="19.5" customHeight="1" x14ac:dyDescent="0.3">
      <c r="M126" s="501"/>
      <c r="N126" s="572" t="s">
        <v>809</v>
      </c>
      <c r="O126" s="755"/>
      <c r="R126" s="520" t="s">
        <v>846</v>
      </c>
      <c r="T126" s="539" t="s">
        <v>874</v>
      </c>
    </row>
    <row r="127" spans="2:22" ht="19.5" customHeight="1" x14ac:dyDescent="0.3">
      <c r="B127" s="622" t="s">
        <v>952</v>
      </c>
      <c r="M127" s="36"/>
      <c r="N127" s="563" t="s">
        <v>63</v>
      </c>
      <c r="O127" s="655">
        <f>SUM(O81:O126)</f>
        <v>4366040</v>
      </c>
      <c r="Q127" s="492" t="s">
        <v>836</v>
      </c>
      <c r="R127" s="521" t="s">
        <v>828</v>
      </c>
      <c r="S127" s="524" t="s">
        <v>793</v>
      </c>
      <c r="T127" s="540" t="s">
        <v>856</v>
      </c>
    </row>
    <row r="128" spans="2:22" ht="19.5" customHeight="1" x14ac:dyDescent="0.3">
      <c r="N128" s="564"/>
      <c r="O128" s="656"/>
      <c r="R128" s="751">
        <f>+E130</f>
        <v>3808874</v>
      </c>
      <c r="S128" s="524"/>
      <c r="T128" s="751">
        <f>+E136</f>
        <v>557166</v>
      </c>
      <c r="V128" s="514"/>
    </row>
    <row r="129" spans="2:22" ht="19.5" customHeight="1" x14ac:dyDescent="0.3">
      <c r="C129" s="568" t="s">
        <v>939</v>
      </c>
      <c r="E129" s="615">
        <f>SUM(E24:E26,E31,E37,E54:E56)</f>
        <v>3524483</v>
      </c>
      <c r="F129" s="513" t="s">
        <v>947</v>
      </c>
      <c r="R129" s="752"/>
      <c r="T129" s="752"/>
      <c r="V129" s="514"/>
    </row>
    <row r="130" spans="2:22" ht="19.5" customHeight="1" thickBot="1" x14ac:dyDescent="0.35">
      <c r="C130" s="568" t="s">
        <v>940</v>
      </c>
      <c r="E130" s="616">
        <f>SUM(E27:E30,E32:E36,E38:E40,E42,E44:E53)</f>
        <v>3808874</v>
      </c>
      <c r="F130" s="513" t="s">
        <v>946</v>
      </c>
      <c r="R130" s="546"/>
      <c r="T130" s="546"/>
    </row>
    <row r="131" spans="2:22" ht="24.95" customHeight="1" thickTop="1" x14ac:dyDescent="0.3">
      <c r="N131" s="551" t="s">
        <v>941</v>
      </c>
      <c r="O131" s="552" t="s">
        <v>942</v>
      </c>
      <c r="P131" s="553" t="s">
        <v>943</v>
      </c>
      <c r="R131" s="546"/>
      <c r="T131" s="546"/>
    </row>
    <row r="132" spans="2:22" ht="38.1" customHeight="1" thickBot="1" x14ac:dyDescent="0.35">
      <c r="N132" s="554" t="s">
        <v>898</v>
      </c>
      <c r="O132" s="657">
        <f>+E23</f>
        <v>68900</v>
      </c>
      <c r="P132" s="658">
        <v>124800</v>
      </c>
      <c r="R132" s="546"/>
      <c r="T132" s="546"/>
    </row>
    <row r="133" spans="2:22" ht="19.5" customHeight="1" thickTop="1" x14ac:dyDescent="0.3">
      <c r="B133" s="623" t="s">
        <v>953</v>
      </c>
      <c r="M133" s="411"/>
      <c r="N133" s="548"/>
      <c r="O133" s="549"/>
      <c r="P133" s="550"/>
      <c r="R133" s="546"/>
      <c r="T133" s="546"/>
    </row>
    <row r="134" spans="2:22" ht="20.100000000000001" customHeight="1" thickBot="1" x14ac:dyDescent="0.35">
      <c r="E134" s="447"/>
      <c r="F134" s="447"/>
      <c r="G134" s="513"/>
      <c r="H134" s="447"/>
      <c r="I134" s="447"/>
      <c r="J134" s="447"/>
      <c r="K134" s="447"/>
      <c r="L134" s="447"/>
      <c r="N134" s="77"/>
      <c r="O134" s="78"/>
      <c r="P134" s="79"/>
      <c r="R134" s="546"/>
      <c r="T134" s="546"/>
    </row>
    <row r="135" spans="2:22" ht="20.100000000000001" customHeight="1" thickTop="1" x14ac:dyDescent="0.3">
      <c r="C135" s="568" t="s">
        <v>939</v>
      </c>
      <c r="E135" s="617">
        <f>SUM(E78,E81:E82,E85,E89,E91,E98,E101:E104)</f>
        <v>705810</v>
      </c>
      <c r="F135" s="513" t="s">
        <v>948</v>
      </c>
      <c r="H135" s="386"/>
      <c r="N135" s="551" t="s">
        <v>944</v>
      </c>
      <c r="O135" s="552" t="s">
        <v>942</v>
      </c>
      <c r="P135" s="553" t="s">
        <v>943</v>
      </c>
      <c r="R135" s="546"/>
      <c r="T135" s="546"/>
    </row>
    <row r="136" spans="2:22" ht="39" customHeight="1" thickBot="1" x14ac:dyDescent="0.35">
      <c r="C136" s="568" t="s">
        <v>940</v>
      </c>
      <c r="E136" s="618">
        <f>SUM(E74:E77,E79:E80,E83:E84,E86:E88,E90,E92:E97,E99:E100,E105:E109,E113:E116)</f>
        <v>557166</v>
      </c>
      <c r="F136" s="513" t="s">
        <v>945</v>
      </c>
      <c r="H136" s="386"/>
      <c r="N136" s="555" t="s">
        <v>69</v>
      </c>
      <c r="O136" s="660"/>
      <c r="P136" s="658"/>
      <c r="R136" s="546"/>
      <c r="T136" s="546"/>
    </row>
    <row r="137" spans="2:22" ht="19.5" customHeight="1" thickTop="1" x14ac:dyDescent="0.3">
      <c r="M137" s="411"/>
      <c r="N137" s="557"/>
      <c r="O137" s="558"/>
      <c r="P137" s="559"/>
      <c r="R137" s="546"/>
      <c r="T137" s="546"/>
    </row>
    <row r="138" spans="2:22" ht="19.5" customHeight="1" thickBot="1" x14ac:dyDescent="0.35">
      <c r="N138" s="77"/>
      <c r="O138" s="78"/>
      <c r="R138" s="546"/>
      <c r="T138" s="546"/>
    </row>
    <row r="139" spans="2:22" ht="39" customHeight="1" thickTop="1" thickBot="1" x14ac:dyDescent="0.35">
      <c r="N139" s="556" t="s">
        <v>610</v>
      </c>
      <c r="O139" s="659">
        <f>+E120</f>
        <v>776388</v>
      </c>
      <c r="Q139" s="578" t="s">
        <v>949</v>
      </c>
      <c r="R139" s="546"/>
      <c r="T139" s="546"/>
    </row>
    <row r="140" spans="2:22" ht="19.5" customHeight="1" thickTop="1" x14ac:dyDescent="0.3">
      <c r="E140" s="411"/>
      <c r="G140" s="547"/>
      <c r="H140" s="547"/>
      <c r="I140" s="411"/>
      <c r="J140" s="411"/>
      <c r="K140" s="411"/>
      <c r="L140" s="411"/>
      <c r="R140" s="546"/>
      <c r="T140" s="546"/>
    </row>
    <row r="141" spans="2:22" ht="19.5" customHeight="1" x14ac:dyDescent="0.3">
      <c r="R141" s="546"/>
      <c r="T141" s="546"/>
    </row>
    <row r="142" spans="2:22" ht="19.5" customHeight="1" x14ac:dyDescent="0.3">
      <c r="Q142" s="570"/>
    </row>
    <row r="143" spans="2:22" ht="19.5" customHeight="1" thickBot="1" x14ac:dyDescent="0.35"/>
    <row r="144" spans="2:22" ht="19.5" customHeight="1" thickTop="1" x14ac:dyDescent="0.3">
      <c r="N144" s="619" t="s">
        <v>83</v>
      </c>
      <c r="O144" s="620">
        <f>+O40</f>
        <v>10666856</v>
      </c>
    </row>
    <row r="145" spans="13:15" ht="19.5" customHeight="1" x14ac:dyDescent="0.3">
      <c r="M145" s="398"/>
      <c r="N145" s="278" t="s">
        <v>89</v>
      </c>
      <c r="O145" s="279">
        <f>+O47</f>
        <v>501955</v>
      </c>
    </row>
    <row r="146" spans="13:15" ht="19.5" customHeight="1" x14ac:dyDescent="0.3">
      <c r="N146" s="278" t="s">
        <v>90</v>
      </c>
      <c r="O146" s="282">
        <f>+O48</f>
        <v>848080</v>
      </c>
    </row>
    <row r="147" spans="13:15" ht="19.5" customHeight="1" x14ac:dyDescent="0.3">
      <c r="N147" s="278" t="s">
        <v>91</v>
      </c>
      <c r="O147" s="282">
        <v>0</v>
      </c>
    </row>
    <row r="148" spans="13:15" ht="19.5" customHeight="1" x14ac:dyDescent="0.3">
      <c r="N148" s="280" t="s">
        <v>84</v>
      </c>
      <c r="O148" s="282">
        <f>+O73</f>
        <v>4230293</v>
      </c>
    </row>
    <row r="149" spans="13:15" ht="19.5" x14ac:dyDescent="0.3">
      <c r="N149" s="280" t="s">
        <v>92</v>
      </c>
      <c r="O149" s="282">
        <f>+O127</f>
        <v>4366040</v>
      </c>
    </row>
    <row r="150" spans="13:15" ht="19.5" x14ac:dyDescent="0.3">
      <c r="N150" s="278" t="s">
        <v>93</v>
      </c>
      <c r="O150" s="282">
        <f>+O132</f>
        <v>68900</v>
      </c>
    </row>
    <row r="151" spans="13:15" ht="19.5" x14ac:dyDescent="0.3">
      <c r="N151" s="278" t="s">
        <v>85</v>
      </c>
      <c r="O151" s="282">
        <f>+P132</f>
        <v>124800</v>
      </c>
    </row>
    <row r="152" spans="13:15" ht="19.5" x14ac:dyDescent="0.3">
      <c r="N152" s="278" t="s">
        <v>86</v>
      </c>
      <c r="O152" s="282">
        <f>+O136</f>
        <v>0</v>
      </c>
    </row>
    <row r="153" spans="13:15" ht="20.25" thickBot="1" x14ac:dyDescent="0.35">
      <c r="N153" s="281" t="s">
        <v>87</v>
      </c>
      <c r="O153" s="283">
        <f>+P136</f>
        <v>0</v>
      </c>
    </row>
    <row r="154" spans="13:15" ht="18" thickTop="1" x14ac:dyDescent="0.3"/>
    <row r="155" spans="13:15" ht="19.5" x14ac:dyDescent="0.3">
      <c r="N155" s="621" t="s">
        <v>950</v>
      </c>
      <c r="O155" s="665">
        <f>+O144-O145-O146-O147-O148-O149-O150+O151-O152+O153</f>
        <v>776388</v>
      </c>
    </row>
  </sheetData>
  <sheetProtection algorithmName="SHA-512" hashValue="R/wjWI5KIuOLS8Qh6gUjOb+iW9hTicF11Ng78T4ypa721quCg7VAm/H5sT7GQ3kDgLBS5l6YGy1XCsT8xAyOHg==" saltValue="aXw5brppTlQ3G+w4v4tm6A==" spinCount="100000" sheet="1" objects="1" scenarios="1"/>
  <mergeCells count="15">
    <mergeCell ref="Q101:Q104"/>
    <mergeCell ref="F71:I72"/>
    <mergeCell ref="F21:I22"/>
    <mergeCell ref="R128:R129"/>
    <mergeCell ref="T128:T129"/>
    <mergeCell ref="O121:O123"/>
    <mergeCell ref="O124:O126"/>
    <mergeCell ref="R74:R75"/>
    <mergeCell ref="T74:T75"/>
    <mergeCell ref="O18:O19"/>
    <mergeCell ref="B5:I5"/>
    <mergeCell ref="F14:I15"/>
    <mergeCell ref="Q17:Q23"/>
    <mergeCell ref="O37:O39"/>
    <mergeCell ref="O35:O36"/>
  </mergeCells>
  <hyperlinks>
    <hyperlink ref="C41" location="'Ref Section E, F &amp; G'!O47" tooltip="Please click here to see the appropriate classification in the AR form" display="Purchases - Materials" xr:uid="{A29AEBF4-403D-4A1E-9AF6-C93E468E8CBF}"/>
    <hyperlink ref="C16" location="'Ref Section E, F &amp; G'!O11" tooltip="Please click here to see the appropriate classification in the AR form" display="Construction Income" xr:uid="{3059CFEE-4BB2-40C0-8157-3D8864FE7D45}"/>
    <hyperlink ref="C19" location="'Ref Section E, F &amp; G'!O24" tooltip="Please click here to see the appropriate classification in the AR form" display="Sales of materials" xr:uid="{EC2EF49D-3D3B-4359-81E3-CBC7F6EA962A}"/>
    <hyperlink ref="C18" location="'Ref Section E, F &amp; G'!O32" tooltip="Please click here to see the appropriate classification in the AR form" display="Rental of machinery" xr:uid="{C613F571-151C-4EAF-A98F-34182B87B34D}"/>
    <hyperlink ref="C17" location="'Ref Section E, F &amp; G'!O25" tooltip="Please click here to see the appropriate classification in the AR form" display="Contract Labour Income" xr:uid="{B9A196AC-2BC3-4DCD-8615-68915E6C92D0}"/>
    <hyperlink ref="C68" location="'Ref Section E, F &amp; G'!O35" tooltip="Please click here to see the suggested classification in the AR form" display="Sundry Income" xr:uid="{94F3A66E-C7C0-4609-B8DB-597DFB03496B}"/>
    <hyperlink ref="C65" location="'Ref Section E, F &amp; G'!O37" tooltip="Please click here to see the suggested classification in the AR form" display="Gain in Foreign Exchange" xr:uid="{742FB19C-8BD2-4673-A7F8-E658779C4B5E}"/>
    <hyperlink ref="C64" location="'Ref Section E, F &amp; G'!O16" tooltip="Please click here to see the suggested classification in the AR form" display="Dividend Income" xr:uid="{245D10A6-CAA6-4293-BE1E-1E4E6878736D}"/>
    <hyperlink ref="C67" location="'Ref Section E, F &amp; G'!O17:O23" tooltip="Please click here to see the suggested classification in the AR form" display="Government Grants" xr:uid="{DEBAABC1-C2E7-4A12-A4B6-1456A0A071BB}"/>
    <hyperlink ref="C23" location="'Ref Section E, F &amp; G'!O132" tooltip="Please click here to see the appropriate classification in the AR form" display="Opening Inventories" xr:uid="{F2908C86-45FC-403A-A41E-471DE3CFB9E2}"/>
    <hyperlink ref="C58" location="'Ref Section E, F &amp; G'!P132" tooltip="Please click here to see the appropriate classification in the AR form" display="less: Closing Inventories" xr:uid="{9D42EC1F-BC4A-461A-AD73-0DD84B13351B}"/>
    <hyperlink ref="C66" location="'Ref Section E, F &amp; G'!O37" tooltip="Please click here to see the suggested classification in the AR form" display="Gain on Disposal of Property, Plant &amp; Equipment" xr:uid="{2BA6CA52-51BC-452F-804E-15C98903F329}"/>
    <hyperlink ref="C43" location="'Ref Section E, F &amp; G'!O48" tooltip="Please click here to see the appropriate classification in the AR form" display="Subcontractors" xr:uid="{06DC1DAA-9F81-410E-AA1A-6F3054936746}"/>
    <hyperlink ref="C24" location="'Ref Section E, F &amp; G'!O60" tooltip="Please click here to see the appropriate classification in the AR form" display="Bonus for Workers" xr:uid="{148DB4C9-85D4-458E-A519-A8D1B8B40477}"/>
    <hyperlink ref="C56" location="'Ref Section E, F &amp; G'!O60" tooltip="Please click here to see the suggested classification in the AR form" display="Workers' Wages" xr:uid="{C6E600DA-6AB9-4AB3-8402-D41E66FC2E5A}"/>
    <hyperlink ref="C82" location="'Ref Section E, F &amp; G'!O60" tooltip="Please click here to see the suggested classification in the AR form" display="Directors' Salaries and Bonus" xr:uid="{D099CAF1-4486-461B-9118-F09C8CD6E358}"/>
    <hyperlink ref="C102" location="'Ref Section E, F &amp; G'!O60" tooltip="Please click here to see the suggested classification in the AR form" display="Staff Salaries and Bonus" xr:uid="{9BDFEEF7-0CCB-477B-8264-E09075FA523C}"/>
    <hyperlink ref="C26" location="'Ref Section E, F &amp; G'!O64" tooltip="Please click here to see the appropriate classification in the AR form" display="CPF Contribution" xr:uid="{DF35BB33-232A-41B2-9EB1-8AF766BB8576}"/>
    <hyperlink ref="C78" location="'Ref Section E, F &amp; G'!O64" tooltip="Please click here to see the suggested classification in the AR form" display="CPF Contribution" xr:uid="{8658B0B6-9DE0-4723-8298-C6FF5AC44C7E}"/>
    <hyperlink ref="C81" location="'Ref Section E, F &amp; G'!O64" tooltip="Please click here to see the suggested classification in the AR form" display="Directors' CPF Contribution" xr:uid="{C9AC66FE-A7C9-4E65-A4FA-81DA12AB872A}"/>
    <hyperlink ref="C31" location="'Ref Section E, F &amp; G'!O68" tooltip="Please click here to see the appropriate classification in the AR form" display="Foreign Worker Levy" xr:uid="{610BFF14-FA9F-4BF1-9C65-340CC401430C}"/>
    <hyperlink ref="C85" location="'Ref Section E, F &amp; G'!O68" tooltip="Please click here to see the appropriate classification in the AR form" display="Foreign Workers Levy" xr:uid="{F6EC1553-A1B5-48BC-97A8-41F905FA1AEF}"/>
    <hyperlink ref="C37" location="'Ref Section E, F &amp; G'!O69" tooltip="Please click here to see the appropriate classification in the AR form" display="Medical Fees" xr:uid="{795D196A-A95B-4F71-9D53-1DCC1171F800}"/>
    <hyperlink ref="C54" location="'Ref Section E, F &amp; G'!O69" tooltip="Please click here to see the appropriate classification in the AR form" display="Workers' Accomodation" xr:uid="{E76E731F-23A3-4B67-A452-B62B5517CF6F}"/>
    <hyperlink ref="C55" location="'Ref Section E, F &amp; G'!O69" tooltip="Please click here to see the appropriate classification in the AR form" display="Workers' Refreshment" xr:uid="{C03C103B-6797-4132-A455-4B8E8DB4D5D6}"/>
    <hyperlink ref="C89" location="'Ref Section E, F &amp; G'!O69" tooltip="Please click here to see the appropriate classification in the AR form" display="Medical Fees" xr:uid="{56658037-DC39-4B9B-8BD7-84F159DD8BAE}"/>
    <hyperlink ref="C91" location="'Ref Section E, F &amp; G'!O69" tooltip="Please click here to see the appropriate classification in the AR form" display="Office Meal and Refreshment" xr:uid="{221E3DCF-A3AF-4C9D-B7E8-4E1C6BD3E0AD}"/>
    <hyperlink ref="C104" location="'Ref Section E, F &amp; G'!O69" tooltip="Please click here to see the appropriate classification in the AR form" display="Staff Welfare" xr:uid="{29BBBC98-4C11-4B9C-ACE6-92409A2B9A66}"/>
    <hyperlink ref="C101" location="'Ref Section E, F &amp; G'!O71" tooltip="Please click here to see the appropriate classification in the AR form" display="SDL" xr:uid="{66BD9495-0B28-49D5-AF88-BFD706C7ACCF}"/>
    <hyperlink ref="C25" location="'Ref Section E, F &amp; G'!O72" tooltip="Please click here to see the appropriate classification in the AR form" display="Course Fees" xr:uid="{F05D70C9-9A42-4000-AFFF-3C6EFC2D94BB}"/>
    <hyperlink ref="C103" location="'Ref Section E, F &amp; G'!O72" tooltip="Please click here to see the appropriate classification in the AR form" display="Staff Training and Course Fees" xr:uid="{1B42D1CD-B831-444B-939D-7402F3488DB4}"/>
    <hyperlink ref="C98" location="'Ref Section E, F &amp; G'!O72" tooltip="Please click here to see the appropriate classification in the AR form" display="Recruitment Expenses" xr:uid="{5A2C4E5D-B74A-4323-B5A1-69059A4F6993}"/>
  </hyperlinks>
  <pageMargins left="0.7" right="0.7" top="0.75" bottom="0.75" header="0.3" footer="0.3"/>
  <pageSetup paperSize="9" orientation="portrait" r:id="rId1"/>
  <ignoredErrors>
    <ignoredError sqref="O33:O34 O81:O89 O124 O26:O27 O16:O25 O32 O36 O38:O39 O35 O37 O11 O92:O121 O49 O47:O48 O50:O51 O90:O91 O132 O29:O31" unlockedFormula="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D713-8F26-44AC-8C8A-C5A33E46408C}">
  <sheetPr codeName="Sheet8">
    <tabColor rgb="FF99FFCC"/>
  </sheetPr>
  <dimension ref="A1:G30"/>
  <sheetViews>
    <sheetView showGridLines="0" zoomScale="70" zoomScaleNormal="70" workbookViewId="0">
      <pane xSplit="3" ySplit="1" topLeftCell="D2" activePane="bottomRight" state="frozen"/>
      <selection activeCell="AG34" sqref="AG34"/>
      <selection pane="topRight" activeCell="AG34" sqref="AG34"/>
      <selection pane="bottomLeft" activeCell="AG34" sqref="AG34"/>
      <selection pane="bottomRight"/>
    </sheetView>
  </sheetViews>
  <sheetFormatPr defaultColWidth="9.140625" defaultRowHeight="19.5" x14ac:dyDescent="0.25"/>
  <cols>
    <col min="1" max="1" width="5.7109375" style="36" customWidth="1"/>
    <col min="2" max="2" width="63.28515625" style="7" customWidth="1"/>
    <col min="3" max="3" width="55.7109375" style="7" customWidth="1"/>
    <col min="4" max="4" width="35.7109375" style="18" customWidth="1"/>
    <col min="5" max="5" width="5.7109375" style="2" customWidth="1"/>
    <col min="6" max="6" width="9.140625" style="2"/>
    <col min="7" max="7" width="14.140625" style="2" bestFit="1" customWidth="1"/>
    <col min="8" max="16384" width="9.140625" style="2"/>
  </cols>
  <sheetData>
    <row r="1" spans="1:7" ht="99.95" customHeight="1" x14ac:dyDescent="0.25">
      <c r="B1" s="761" t="s">
        <v>605</v>
      </c>
      <c r="C1" s="762"/>
      <c r="D1" s="210" t="s">
        <v>65</v>
      </c>
    </row>
    <row r="2" spans="1:7" s="3" customFormat="1" ht="32.450000000000003" customHeight="1" x14ac:dyDescent="0.25">
      <c r="A2" s="37"/>
      <c r="B2" s="759" t="s">
        <v>478</v>
      </c>
      <c r="C2" s="760"/>
      <c r="D2" s="211"/>
    </row>
    <row r="3" spans="1:7" s="3" customFormat="1" ht="50.1" customHeight="1" x14ac:dyDescent="0.25">
      <c r="A3" s="36">
        <v>1</v>
      </c>
      <c r="B3" s="758" t="s">
        <v>47</v>
      </c>
      <c r="C3" s="711"/>
      <c r="D3" s="207"/>
      <c r="G3" s="4"/>
    </row>
    <row r="4" spans="1:7" s="3" customFormat="1" ht="32.450000000000003" customHeight="1" x14ac:dyDescent="0.25">
      <c r="A4" s="37"/>
      <c r="B4" s="759" t="s">
        <v>3</v>
      </c>
      <c r="C4" s="760"/>
      <c r="D4" s="769"/>
    </row>
    <row r="5" spans="1:7" s="5" customFormat="1" ht="50.1" customHeight="1" x14ac:dyDescent="0.25">
      <c r="A5" s="36">
        <v>2</v>
      </c>
      <c r="B5" s="763" t="s">
        <v>52</v>
      </c>
      <c r="C5" s="764"/>
      <c r="D5" s="208"/>
      <c r="F5" s="129"/>
    </row>
    <row r="6" spans="1:7" s="5" customFormat="1" ht="50.1" customHeight="1" x14ac:dyDescent="0.25">
      <c r="A6" s="36">
        <v>3</v>
      </c>
      <c r="B6" s="763" t="s">
        <v>4</v>
      </c>
      <c r="C6" s="764"/>
      <c r="D6" s="208"/>
      <c r="F6" s="129"/>
    </row>
    <row r="7" spans="1:7" s="3" customFormat="1" ht="50.1" customHeight="1" x14ac:dyDescent="0.25">
      <c r="A7" s="36">
        <v>4</v>
      </c>
      <c r="B7" s="763" t="s">
        <v>5</v>
      </c>
      <c r="C7" s="764"/>
      <c r="D7" s="208"/>
      <c r="F7" s="129"/>
    </row>
    <row r="8" spans="1:7" s="3" customFormat="1" ht="50.1" customHeight="1" x14ac:dyDescent="0.25">
      <c r="A8" s="36">
        <v>5</v>
      </c>
      <c r="B8" s="763" t="s">
        <v>6</v>
      </c>
      <c r="C8" s="764"/>
      <c r="D8" s="208"/>
      <c r="F8" s="129"/>
    </row>
    <row r="9" spans="1:7" s="1" customFormat="1" ht="50.1" customHeight="1" x14ac:dyDescent="0.25">
      <c r="A9" s="36">
        <v>6</v>
      </c>
      <c r="B9" s="763" t="s">
        <v>7</v>
      </c>
      <c r="C9" s="764"/>
      <c r="D9" s="208"/>
      <c r="F9" s="129"/>
    </row>
    <row r="10" spans="1:7" s="1" customFormat="1" ht="75" customHeight="1" x14ac:dyDescent="0.25">
      <c r="A10" s="36"/>
      <c r="B10" s="763" t="s">
        <v>479</v>
      </c>
      <c r="C10" s="764"/>
      <c r="D10" s="208"/>
    </row>
    <row r="11" spans="1:7" s="1" customFormat="1" ht="50.1" customHeight="1" x14ac:dyDescent="0.25">
      <c r="A11" s="36"/>
      <c r="B11" s="763" t="s">
        <v>480</v>
      </c>
      <c r="C11" s="764"/>
      <c r="D11" s="208"/>
    </row>
    <row r="12" spans="1:7" s="1" customFormat="1" ht="50.1" customHeight="1" x14ac:dyDescent="0.25">
      <c r="A12" s="36"/>
      <c r="B12" s="763" t="s">
        <v>710</v>
      </c>
      <c r="C12" s="764"/>
      <c r="D12" s="208"/>
    </row>
    <row r="13" spans="1:7" s="1" customFormat="1" ht="50.1" customHeight="1" x14ac:dyDescent="0.25">
      <c r="A13" s="36"/>
      <c r="B13" s="763" t="s">
        <v>706</v>
      </c>
      <c r="C13" s="764"/>
      <c r="D13" s="208"/>
    </row>
    <row r="14" spans="1:7" s="1" customFormat="1" ht="50.1" customHeight="1" x14ac:dyDescent="0.25">
      <c r="A14" s="36"/>
      <c r="B14" s="21" t="s">
        <v>707</v>
      </c>
      <c r="C14" s="371"/>
      <c r="D14" s="208"/>
    </row>
    <row r="15" spans="1:7" s="3" customFormat="1" ht="50.1" customHeight="1" x14ac:dyDescent="0.25">
      <c r="A15" s="36">
        <v>7</v>
      </c>
      <c r="B15" s="763" t="s">
        <v>8</v>
      </c>
      <c r="C15" s="764"/>
      <c r="D15" s="208"/>
    </row>
    <row r="16" spans="1:7" s="3" customFormat="1" ht="50.1" customHeight="1" x14ac:dyDescent="0.25">
      <c r="A16" s="36">
        <v>8</v>
      </c>
      <c r="B16" s="763" t="s">
        <v>9</v>
      </c>
      <c r="C16" s="764"/>
      <c r="D16" s="208"/>
    </row>
    <row r="17" spans="1:5" s="5" customFormat="1" ht="50.1" customHeight="1" x14ac:dyDescent="0.25">
      <c r="A17" s="36">
        <v>9</v>
      </c>
      <c r="B17" s="763" t="s">
        <v>10</v>
      </c>
      <c r="C17" s="764"/>
      <c r="D17" s="208"/>
    </row>
    <row r="18" spans="1:5" s="3" customFormat="1" ht="50.1" customHeight="1" x14ac:dyDescent="0.25">
      <c r="A18" s="36">
        <v>10</v>
      </c>
      <c r="B18" s="763" t="s">
        <v>11</v>
      </c>
      <c r="C18" s="764"/>
      <c r="D18" s="208"/>
    </row>
    <row r="19" spans="1:5" s="3" customFormat="1" ht="50.1" customHeight="1" x14ac:dyDescent="0.25">
      <c r="A19" s="36"/>
      <c r="B19" s="763" t="s">
        <v>794</v>
      </c>
      <c r="C19" s="764"/>
      <c r="D19" s="208"/>
    </row>
    <row r="20" spans="1:5" s="3" customFormat="1" ht="50.1" customHeight="1" x14ac:dyDescent="0.25">
      <c r="A20" s="36">
        <v>11</v>
      </c>
      <c r="B20" s="763" t="s">
        <v>71</v>
      </c>
      <c r="C20" s="764"/>
      <c r="D20" s="208"/>
    </row>
    <row r="21" spans="1:5" s="3" customFormat="1" ht="50.1" customHeight="1" x14ac:dyDescent="0.25">
      <c r="A21" s="36"/>
      <c r="B21" s="763" t="s">
        <v>48</v>
      </c>
      <c r="C21" s="764"/>
      <c r="D21" s="208"/>
    </row>
    <row r="22" spans="1:5" s="3" customFormat="1" ht="50.1" customHeight="1" x14ac:dyDescent="0.25">
      <c r="A22" s="36"/>
      <c r="B22" s="763" t="s">
        <v>49</v>
      </c>
      <c r="C22" s="764"/>
      <c r="D22" s="208"/>
    </row>
    <row r="23" spans="1:5" s="3" customFormat="1" ht="50.1" customHeight="1" x14ac:dyDescent="0.25">
      <c r="A23" s="36"/>
      <c r="B23" s="763" t="s">
        <v>50</v>
      </c>
      <c r="C23" s="764"/>
      <c r="D23" s="208"/>
    </row>
    <row r="24" spans="1:5" s="3" customFormat="1" ht="50.1" customHeight="1" x14ac:dyDescent="0.25">
      <c r="A24" s="36"/>
      <c r="B24" s="763" t="s">
        <v>51</v>
      </c>
      <c r="C24" s="764"/>
      <c r="D24" s="208"/>
    </row>
    <row r="25" spans="1:5" s="3" customFormat="1" ht="50.1" customHeight="1" x14ac:dyDescent="0.25">
      <c r="A25" s="36">
        <v>12</v>
      </c>
      <c r="B25" s="763" t="s">
        <v>12</v>
      </c>
      <c r="C25" s="764"/>
      <c r="D25" s="208"/>
    </row>
    <row r="26" spans="1:5" s="5" customFormat="1" ht="82.5" customHeight="1" x14ac:dyDescent="0.25">
      <c r="A26" s="36">
        <v>13</v>
      </c>
      <c r="B26" s="765" t="s">
        <v>70</v>
      </c>
      <c r="C26" s="766"/>
      <c r="D26" s="208"/>
    </row>
    <row r="27" spans="1:5" s="3" customFormat="1" ht="82.5" customHeight="1" x14ac:dyDescent="0.25">
      <c r="A27" s="36">
        <v>14</v>
      </c>
      <c r="B27" s="765" t="s">
        <v>72</v>
      </c>
      <c r="C27" s="766"/>
      <c r="D27" s="208"/>
    </row>
    <row r="28" spans="1:5" s="3" customFormat="1" ht="75" customHeight="1" x14ac:dyDescent="0.25">
      <c r="A28" s="36"/>
      <c r="B28" s="767" t="s">
        <v>64</v>
      </c>
      <c r="C28" s="768"/>
      <c r="D28" s="209">
        <f>SUM(D3,D5:D27)</f>
        <v>0</v>
      </c>
      <c r="E28" s="6"/>
    </row>
    <row r="29" spans="1:5" ht="27.6" customHeight="1" x14ac:dyDescent="0.25"/>
    <row r="30" spans="1:5" x14ac:dyDescent="0.25">
      <c r="B30" s="8"/>
      <c r="C30" s="8"/>
    </row>
  </sheetData>
  <mergeCells count="27">
    <mergeCell ref="B26:C26"/>
    <mergeCell ref="B27:C27"/>
    <mergeCell ref="B28:C28"/>
    <mergeCell ref="B4:D4"/>
    <mergeCell ref="B24:C24"/>
    <mergeCell ref="B25:C25"/>
    <mergeCell ref="B5:C5"/>
    <mergeCell ref="B23:C23"/>
    <mergeCell ref="B11:C11"/>
    <mergeCell ref="B22:C22"/>
    <mergeCell ref="B12:C12"/>
    <mergeCell ref="B3:C3"/>
    <mergeCell ref="B2:C2"/>
    <mergeCell ref="B1:C1"/>
    <mergeCell ref="B20:C20"/>
    <mergeCell ref="B21:C21"/>
    <mergeCell ref="B15:C15"/>
    <mergeCell ref="B16:C16"/>
    <mergeCell ref="B17:C17"/>
    <mergeCell ref="B18:C18"/>
    <mergeCell ref="B19:C19"/>
    <mergeCell ref="B6:C6"/>
    <mergeCell ref="B7:C7"/>
    <mergeCell ref="B8:C8"/>
    <mergeCell ref="B9:C9"/>
    <mergeCell ref="B10:C10"/>
    <mergeCell ref="B13:C13"/>
  </mergeCells>
  <conditionalFormatting sqref="C14">
    <cfRule type="expression" dxfId="15" priority="1">
      <formula>$D$14&gt;0</formula>
    </cfRule>
  </conditionalFormatting>
  <pageMargins left="0.25" right="0.25" top="0.75" bottom="0.75" header="0.3" footer="0.3"/>
  <pageSetup paperSize="9" scale="70" orientation="landscape" r:id="rId1"/>
  <rowBreaks count="2" manualBreakCount="2">
    <brk id="8" max="4" man="1"/>
    <brk id="19" max="4"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FB55-AA3E-406F-9866-0F3D5DD899D1}">
  <sheetPr codeName="Sheet9">
    <tabColor rgb="FF99FFCC"/>
  </sheetPr>
  <dimension ref="A1:V69"/>
  <sheetViews>
    <sheetView showGridLines="0" zoomScale="70" zoomScaleNormal="70" workbookViewId="0">
      <pane xSplit="2" ySplit="1" topLeftCell="C2" activePane="bottomRight" state="frozen"/>
      <selection activeCell="AG34" sqref="AG34"/>
      <selection pane="topRight" activeCell="AG34" sqref="AG34"/>
      <selection pane="bottomLeft" activeCell="AG34" sqref="AG34"/>
      <selection pane="bottomRight"/>
    </sheetView>
  </sheetViews>
  <sheetFormatPr defaultColWidth="9.140625" defaultRowHeight="19.5" x14ac:dyDescent="0.25"/>
  <cols>
    <col min="1" max="1" width="5.7109375" style="36" customWidth="1"/>
    <col min="2" max="2" width="118.28515625" style="7" customWidth="1"/>
    <col min="3" max="3" width="35.7109375" style="199" customWidth="1"/>
    <col min="4" max="4" width="5.7109375" style="12" customWidth="1"/>
    <col min="5" max="5" width="58.28515625" style="19" customWidth="1"/>
    <col min="6" max="6" width="33.28515625" style="19" customWidth="1"/>
    <col min="7" max="7" width="28.28515625" style="133" customWidth="1"/>
    <col min="8" max="8" width="13.28515625" style="133" customWidth="1"/>
    <col min="9" max="9" width="28.28515625" style="133" customWidth="1"/>
    <col min="10" max="10" width="13.28515625" style="2" customWidth="1"/>
    <col min="11" max="11" width="9.5703125" style="2" bestFit="1" customWidth="1"/>
    <col min="12" max="16384" width="9.140625" style="2"/>
  </cols>
  <sheetData>
    <row r="1" spans="1:9" ht="75" customHeight="1" x14ac:dyDescent="0.3">
      <c r="B1" s="213" t="s">
        <v>607</v>
      </c>
      <c r="C1" s="195"/>
      <c r="D1" s="2"/>
      <c r="E1" s="30"/>
      <c r="F1" s="30"/>
      <c r="G1" s="30"/>
      <c r="H1" s="30"/>
      <c r="I1" s="30"/>
    </row>
    <row r="2" spans="1:9" ht="15" customHeight="1" x14ac:dyDescent="0.3">
      <c r="B2" s="20"/>
      <c r="C2" s="196"/>
      <c r="D2" s="2"/>
      <c r="E2" s="30"/>
      <c r="F2" s="30"/>
      <c r="G2" s="30"/>
      <c r="H2" s="30"/>
      <c r="I2" s="30"/>
    </row>
    <row r="3" spans="1:9" ht="69.95" customHeight="1" x14ac:dyDescent="0.25">
      <c r="B3" s="214" t="s">
        <v>404</v>
      </c>
      <c r="C3" s="210" t="s">
        <v>65</v>
      </c>
      <c r="D3" s="15"/>
      <c r="E3" s="131"/>
      <c r="F3" s="131"/>
      <c r="G3" s="132"/>
      <c r="H3" s="132"/>
      <c r="I3" s="132"/>
    </row>
    <row r="4" spans="1:9" ht="62.45" customHeight="1" x14ac:dyDescent="0.25">
      <c r="A4" s="36">
        <v>1</v>
      </c>
      <c r="B4" s="22" t="s">
        <v>73</v>
      </c>
      <c r="C4" s="197"/>
      <c r="D4" s="14"/>
    </row>
    <row r="5" spans="1:9" ht="62.45" customHeight="1" x14ac:dyDescent="0.25">
      <c r="A5" s="36">
        <v>2</v>
      </c>
      <c r="B5" s="25" t="s">
        <v>74</v>
      </c>
      <c r="C5" s="197"/>
      <c r="D5" s="14"/>
    </row>
    <row r="6" spans="1:9" ht="62.45" customHeight="1" x14ac:dyDescent="0.25">
      <c r="B6" s="21" t="s">
        <v>88</v>
      </c>
      <c r="C6" s="197"/>
      <c r="D6" s="14"/>
    </row>
    <row r="7" spans="1:9" ht="62.45" customHeight="1" x14ac:dyDescent="0.25">
      <c r="A7" s="36">
        <v>3</v>
      </c>
      <c r="B7" s="26" t="s">
        <v>75</v>
      </c>
      <c r="C7" s="197"/>
      <c r="D7" s="14"/>
      <c r="E7" s="200" t="s">
        <v>377</v>
      </c>
      <c r="F7" s="148"/>
      <c r="G7" s="36"/>
      <c r="H7" s="36"/>
    </row>
    <row r="8" spans="1:9" ht="62.45" customHeight="1" x14ac:dyDescent="0.25">
      <c r="A8" s="36">
        <v>4</v>
      </c>
      <c r="B8" s="26" t="s">
        <v>13</v>
      </c>
      <c r="C8" s="197"/>
      <c r="D8" s="14"/>
      <c r="E8" s="200" t="s">
        <v>378</v>
      </c>
      <c r="F8" s="148"/>
      <c r="G8" s="134"/>
      <c r="H8" s="134"/>
    </row>
    <row r="9" spans="1:9" ht="75" customHeight="1" x14ac:dyDescent="0.25">
      <c r="B9" s="201" t="s">
        <v>67</v>
      </c>
      <c r="C9" s="202">
        <f>SUM(C4:C8)</f>
        <v>0</v>
      </c>
      <c r="D9" s="16"/>
      <c r="E9" s="135"/>
      <c r="F9" s="135"/>
      <c r="G9" s="136"/>
      <c r="H9" s="136"/>
      <c r="I9" s="137"/>
    </row>
    <row r="10" spans="1:9" ht="42.6" customHeight="1" x14ac:dyDescent="0.25">
      <c r="C10" s="198"/>
      <c r="G10" s="138"/>
      <c r="H10" s="138"/>
    </row>
    <row r="11" spans="1:9" ht="77.45" customHeight="1" x14ac:dyDescent="0.25">
      <c r="B11" s="13" t="s">
        <v>405</v>
      </c>
      <c r="C11" s="210" t="s">
        <v>65</v>
      </c>
      <c r="D11" s="15"/>
      <c r="G11" s="138"/>
      <c r="H11" s="138"/>
    </row>
    <row r="12" spans="1:9" s="3" customFormat="1" ht="62.45" customHeight="1" x14ac:dyDescent="0.25">
      <c r="A12" s="36">
        <v>1</v>
      </c>
      <c r="B12" s="21" t="s">
        <v>14</v>
      </c>
      <c r="C12" s="197"/>
      <c r="D12" s="14"/>
      <c r="E12" s="19"/>
      <c r="F12" s="19"/>
      <c r="G12" s="138"/>
      <c r="H12" s="138"/>
      <c r="I12" s="133"/>
    </row>
    <row r="13" spans="1:9" s="3" customFormat="1" ht="50.1" customHeight="1" x14ac:dyDescent="0.25">
      <c r="A13" s="36"/>
      <c r="B13" s="21" t="s">
        <v>15</v>
      </c>
      <c r="C13" s="197"/>
      <c r="D13" s="14"/>
      <c r="E13" s="19"/>
      <c r="F13" s="19"/>
      <c r="G13" s="138"/>
      <c r="H13" s="138"/>
      <c r="I13" s="133"/>
    </row>
    <row r="14" spans="1:9" s="1" customFormat="1" ht="50.1" customHeight="1" x14ac:dyDescent="0.25">
      <c r="A14" s="36"/>
      <c r="B14" s="21" t="s">
        <v>16</v>
      </c>
      <c r="C14" s="197"/>
      <c r="D14" s="14"/>
      <c r="E14" s="19"/>
      <c r="F14" s="19"/>
      <c r="G14" s="138"/>
      <c r="H14" s="138"/>
      <c r="I14" s="133"/>
    </row>
    <row r="15" spans="1:9" s="3" customFormat="1" ht="62.45" customHeight="1" x14ac:dyDescent="0.25">
      <c r="A15" s="36">
        <v>2</v>
      </c>
      <c r="B15" s="21" t="s">
        <v>17</v>
      </c>
      <c r="C15" s="197"/>
      <c r="D15" s="14"/>
      <c r="E15" s="19"/>
      <c r="F15" s="19"/>
      <c r="G15" s="138"/>
      <c r="H15" s="138"/>
      <c r="I15" s="133"/>
    </row>
    <row r="16" spans="1:9" s="3" customFormat="1" ht="50.1" customHeight="1" x14ac:dyDescent="0.25">
      <c r="A16" s="36"/>
      <c r="B16" s="21" t="s">
        <v>15</v>
      </c>
      <c r="C16" s="197"/>
      <c r="D16" s="14"/>
      <c r="E16" s="19"/>
      <c r="F16" s="19"/>
      <c r="G16" s="138"/>
      <c r="H16" s="138"/>
      <c r="I16" s="133"/>
    </row>
    <row r="17" spans="1:9" s="1" customFormat="1" ht="50.1" customHeight="1" x14ac:dyDescent="0.25">
      <c r="A17" s="36"/>
      <c r="B17" s="21" t="s">
        <v>16</v>
      </c>
      <c r="C17" s="197"/>
      <c r="D17" s="14"/>
      <c r="E17" s="19"/>
      <c r="F17" s="19"/>
      <c r="G17" s="138"/>
      <c r="H17" s="138"/>
      <c r="I17" s="133"/>
    </row>
    <row r="18" spans="1:9" s="3" customFormat="1" ht="50.1" customHeight="1" x14ac:dyDescent="0.25">
      <c r="A18" s="36">
        <v>3</v>
      </c>
      <c r="B18" s="21" t="s">
        <v>18</v>
      </c>
      <c r="C18" s="197"/>
      <c r="D18" s="14"/>
      <c r="E18" s="19"/>
      <c r="F18" s="19"/>
      <c r="G18" s="138"/>
      <c r="H18" s="138"/>
      <c r="I18" s="133"/>
    </row>
    <row r="19" spans="1:9" s="5" customFormat="1" ht="50.1" customHeight="1" x14ac:dyDescent="0.25">
      <c r="A19" s="36">
        <v>4</v>
      </c>
      <c r="B19" s="21" t="s">
        <v>711</v>
      </c>
      <c r="C19" s="197"/>
      <c r="D19" s="14"/>
      <c r="E19" s="19"/>
      <c r="F19" s="19"/>
      <c r="G19" s="138"/>
      <c r="H19" s="138"/>
      <c r="I19" s="133"/>
    </row>
    <row r="20" spans="1:9" s="3" customFormat="1" ht="50.1" customHeight="1" x14ac:dyDescent="0.25">
      <c r="A20" s="36">
        <v>5</v>
      </c>
      <c r="B20" s="21" t="s">
        <v>19</v>
      </c>
      <c r="C20" s="197"/>
      <c r="D20" s="14"/>
      <c r="E20" s="19"/>
      <c r="F20" s="19"/>
      <c r="G20" s="138"/>
      <c r="H20" s="138"/>
      <c r="I20" s="133"/>
    </row>
    <row r="21" spans="1:9" s="3" customFormat="1" ht="50.1" customHeight="1" x14ac:dyDescent="0.25">
      <c r="A21" s="36"/>
      <c r="B21" s="21" t="s">
        <v>20</v>
      </c>
      <c r="C21" s="197"/>
      <c r="D21" s="14"/>
      <c r="E21" s="19"/>
      <c r="F21" s="19"/>
      <c r="G21" s="138"/>
      <c r="H21" s="138"/>
      <c r="I21" s="133"/>
    </row>
    <row r="22" spans="1:9" s="3" customFormat="1" ht="50.1" customHeight="1" x14ac:dyDescent="0.25">
      <c r="A22" s="36">
        <v>6</v>
      </c>
      <c r="B22" s="21" t="s">
        <v>21</v>
      </c>
      <c r="C22" s="197"/>
      <c r="D22" s="14"/>
      <c r="E22" s="19"/>
      <c r="F22" s="19"/>
      <c r="G22" s="138"/>
      <c r="H22" s="138"/>
      <c r="I22" s="133"/>
    </row>
    <row r="23" spans="1:9" s="3" customFormat="1" ht="50.1" customHeight="1" x14ac:dyDescent="0.25">
      <c r="A23" s="36">
        <v>7</v>
      </c>
      <c r="B23" s="22" t="s">
        <v>22</v>
      </c>
      <c r="C23" s="197"/>
      <c r="D23" s="14"/>
      <c r="E23" s="19"/>
      <c r="F23" s="19"/>
      <c r="G23" s="138"/>
      <c r="H23" s="138"/>
      <c r="I23" s="133"/>
    </row>
    <row r="24" spans="1:9" s="3" customFormat="1" ht="75" customHeight="1" x14ac:dyDescent="0.25">
      <c r="A24" s="36"/>
      <c r="B24" s="201" t="s">
        <v>66</v>
      </c>
      <c r="C24" s="203">
        <f>SUM(C12:C23)</f>
        <v>0</v>
      </c>
      <c r="D24" s="16"/>
      <c r="E24" s="19"/>
      <c r="F24" s="19"/>
      <c r="G24" s="138"/>
      <c r="H24" s="138"/>
      <c r="I24" s="133"/>
    </row>
    <row r="25" spans="1:9" ht="42.6" customHeight="1" x14ac:dyDescent="0.25">
      <c r="G25" s="138"/>
      <c r="H25" s="138"/>
    </row>
    <row r="26" spans="1:9" ht="77.45" customHeight="1" x14ac:dyDescent="0.25">
      <c r="B26" s="13" t="s">
        <v>406</v>
      </c>
      <c r="C26" s="210" t="s">
        <v>65</v>
      </c>
      <c r="D26" s="15"/>
      <c r="G26" s="138"/>
      <c r="H26" s="138"/>
    </row>
    <row r="27" spans="1:9" s="1" customFormat="1" ht="50.1" customHeight="1" x14ac:dyDescent="0.25">
      <c r="A27" s="36">
        <v>1</v>
      </c>
      <c r="B27" s="21" t="s">
        <v>23</v>
      </c>
      <c r="C27" s="197"/>
      <c r="D27" s="14"/>
      <c r="E27" s="19"/>
      <c r="F27" s="19"/>
      <c r="G27" s="138"/>
      <c r="H27" s="138"/>
      <c r="I27" s="133"/>
    </row>
    <row r="28" spans="1:9" s="1" customFormat="1" ht="50.1" customHeight="1" x14ac:dyDescent="0.25">
      <c r="A28" s="36">
        <v>2</v>
      </c>
      <c r="B28" s="27" t="s">
        <v>24</v>
      </c>
      <c r="C28" s="197"/>
      <c r="D28" s="14"/>
      <c r="E28" s="19"/>
      <c r="F28" s="19"/>
      <c r="G28" s="138"/>
      <c r="H28" s="138"/>
      <c r="I28" s="133"/>
    </row>
    <row r="29" spans="1:9" s="1" customFormat="1" ht="50.1" customHeight="1" x14ac:dyDescent="0.25">
      <c r="A29" s="36">
        <v>3</v>
      </c>
      <c r="B29" s="27" t="s">
        <v>25</v>
      </c>
      <c r="C29" s="197"/>
      <c r="D29" s="14"/>
      <c r="E29" s="19"/>
      <c r="F29" s="19"/>
      <c r="G29" s="138"/>
      <c r="H29" s="138"/>
      <c r="I29" s="133"/>
    </row>
    <row r="30" spans="1:9" s="1" customFormat="1" ht="50.1" customHeight="1" x14ac:dyDescent="0.25">
      <c r="A30" s="36">
        <v>4</v>
      </c>
      <c r="B30" s="27" t="s">
        <v>26</v>
      </c>
      <c r="C30" s="197"/>
      <c r="D30" s="14"/>
      <c r="E30" s="19"/>
      <c r="F30" s="19"/>
      <c r="G30" s="138"/>
      <c r="H30" s="138"/>
      <c r="I30" s="133"/>
    </row>
    <row r="31" spans="1:9" s="1" customFormat="1" ht="50.1" customHeight="1" x14ac:dyDescent="0.25">
      <c r="A31" s="36">
        <v>5</v>
      </c>
      <c r="B31" s="27" t="s">
        <v>27</v>
      </c>
      <c r="C31" s="197"/>
      <c r="D31" s="14"/>
      <c r="E31" s="19"/>
      <c r="F31" s="19"/>
      <c r="G31" s="138"/>
      <c r="H31" s="138"/>
      <c r="I31" s="133"/>
    </row>
    <row r="32" spans="1:9" s="1" customFormat="1" ht="50.1" customHeight="1" x14ac:dyDescent="0.25">
      <c r="A32" s="36"/>
      <c r="B32" s="27" t="s">
        <v>81</v>
      </c>
      <c r="C32" s="197"/>
      <c r="D32" s="14"/>
      <c r="E32" s="19"/>
      <c r="F32" s="19"/>
      <c r="G32" s="138"/>
      <c r="H32" s="138"/>
      <c r="I32" s="133"/>
    </row>
    <row r="33" spans="1:22" s="1" customFormat="1" ht="50.1" customHeight="1" x14ac:dyDescent="0.25">
      <c r="A33" s="36">
        <v>6</v>
      </c>
      <c r="B33" s="372" t="s">
        <v>578</v>
      </c>
      <c r="C33" s="333">
        <f>+'Section C'!K7</f>
        <v>0</v>
      </c>
      <c r="D33" s="17"/>
      <c r="E33" s="19"/>
      <c r="F33" s="19"/>
      <c r="G33" s="138"/>
      <c r="H33" s="138"/>
      <c r="I33" s="133"/>
    </row>
    <row r="34" spans="1:22" s="1" customFormat="1" ht="50.1" customHeight="1" x14ac:dyDescent="0.25">
      <c r="A34" s="36">
        <v>7</v>
      </c>
      <c r="B34" s="372" t="s">
        <v>579</v>
      </c>
      <c r="C34" s="333">
        <f>+'Section D'!G8</f>
        <v>0</v>
      </c>
      <c r="D34" s="17"/>
      <c r="E34" s="19"/>
      <c r="F34" s="19"/>
      <c r="G34" s="138"/>
      <c r="H34" s="138"/>
      <c r="I34" s="133"/>
    </row>
    <row r="35" spans="1:22" s="1" customFormat="1" ht="50.1" customHeight="1" x14ac:dyDescent="0.25">
      <c r="A35" s="36">
        <v>8</v>
      </c>
      <c r="B35" s="21" t="s">
        <v>28</v>
      </c>
      <c r="C35" s="197"/>
      <c r="D35" s="14"/>
      <c r="E35" s="19"/>
      <c r="F35" s="19"/>
      <c r="G35" s="138"/>
      <c r="H35" s="138"/>
      <c r="I35" s="133"/>
    </row>
    <row r="36" spans="1:22" s="1" customFormat="1" ht="50.1" customHeight="1" x14ac:dyDescent="0.25">
      <c r="A36" s="36">
        <v>9</v>
      </c>
      <c r="B36" s="21" t="s">
        <v>29</v>
      </c>
      <c r="C36" s="197"/>
      <c r="D36" s="14"/>
      <c r="E36" s="19"/>
      <c r="F36" s="19"/>
      <c r="G36" s="138"/>
      <c r="H36" s="138"/>
      <c r="I36" s="133"/>
    </row>
    <row r="37" spans="1:22" s="1" customFormat="1" ht="50.1" customHeight="1" x14ac:dyDescent="0.25">
      <c r="A37" s="36">
        <v>10</v>
      </c>
      <c r="B37" s="21" t="s">
        <v>484</v>
      </c>
      <c r="C37" s="197"/>
      <c r="D37" s="14"/>
      <c r="E37" s="19"/>
      <c r="F37" s="19"/>
      <c r="G37" s="138"/>
      <c r="H37" s="138"/>
      <c r="I37" s="133"/>
    </row>
    <row r="38" spans="1:22" s="1" customFormat="1" ht="50.1" customHeight="1" x14ac:dyDescent="0.25">
      <c r="A38" s="36"/>
      <c r="B38" s="21" t="s">
        <v>481</v>
      </c>
      <c r="C38" s="197"/>
      <c r="D38" s="14"/>
      <c r="E38" s="19"/>
      <c r="F38" s="19"/>
      <c r="G38" s="138"/>
      <c r="H38" s="138"/>
      <c r="I38" s="133"/>
    </row>
    <row r="39" spans="1:22" s="1" customFormat="1" ht="50.1" customHeight="1" x14ac:dyDescent="0.25">
      <c r="A39" s="36">
        <v>11</v>
      </c>
      <c r="B39" s="27" t="s">
        <v>30</v>
      </c>
      <c r="C39" s="197"/>
      <c r="D39" s="14"/>
      <c r="E39" s="19"/>
      <c r="F39" s="19"/>
      <c r="G39" s="138"/>
      <c r="H39" s="138"/>
      <c r="I39" s="133"/>
    </row>
    <row r="40" spans="1:22" s="1" customFormat="1" ht="50.1" customHeight="1" x14ac:dyDescent="0.25">
      <c r="A40" s="36"/>
      <c r="B40" s="21" t="s">
        <v>31</v>
      </c>
      <c r="C40" s="197"/>
      <c r="D40" s="14"/>
      <c r="E40" s="19"/>
      <c r="F40" s="19"/>
      <c r="G40" s="138"/>
      <c r="H40" s="138"/>
      <c r="I40" s="133"/>
    </row>
    <row r="41" spans="1:22" s="1" customFormat="1" ht="50.1" customHeight="1" x14ac:dyDescent="0.25">
      <c r="A41" s="36">
        <v>12</v>
      </c>
      <c r="B41" s="21" t="s">
        <v>82</v>
      </c>
      <c r="C41" s="197"/>
      <c r="D41" s="14"/>
      <c r="E41" s="19"/>
      <c r="F41" s="19"/>
      <c r="G41" s="138"/>
      <c r="H41" s="138"/>
      <c r="I41" s="133"/>
    </row>
    <row r="42" spans="1:22" s="1" customFormat="1" ht="50.1" customHeight="1" x14ac:dyDescent="0.25">
      <c r="A42" s="36"/>
      <c r="B42" s="21" t="s">
        <v>53</v>
      </c>
      <c r="C42" s="197"/>
      <c r="D42" s="14"/>
      <c r="E42" s="19"/>
      <c r="F42" s="19"/>
      <c r="G42" s="138"/>
      <c r="H42" s="138"/>
      <c r="I42" s="133"/>
    </row>
    <row r="43" spans="1:22" s="1" customFormat="1" ht="50.1" customHeight="1" x14ac:dyDescent="0.25">
      <c r="A43" s="36">
        <v>13</v>
      </c>
      <c r="B43" s="27" t="s">
        <v>32</v>
      </c>
      <c r="C43" s="197"/>
      <c r="D43" s="14"/>
      <c r="E43" s="19"/>
      <c r="F43" s="19"/>
      <c r="G43" s="138"/>
      <c r="H43" s="138"/>
      <c r="I43" s="133"/>
    </row>
    <row r="44" spans="1:22" s="1" customFormat="1" ht="50.1" customHeight="1" x14ac:dyDescent="0.25">
      <c r="A44" s="36"/>
      <c r="B44" s="139" t="s">
        <v>482</v>
      </c>
      <c r="C44" s="197"/>
      <c r="D44" s="14"/>
      <c r="E44" s="19"/>
      <c r="F44" s="19"/>
      <c r="G44" s="146"/>
      <c r="H44" s="138"/>
      <c r="I44" s="133"/>
      <c r="J44" s="138"/>
      <c r="K44" s="138"/>
      <c r="L44" s="138"/>
      <c r="M44" s="138"/>
      <c r="N44" s="138"/>
      <c r="O44" s="138"/>
      <c r="P44" s="138"/>
      <c r="Q44" s="138"/>
      <c r="R44" s="138"/>
      <c r="S44" s="138"/>
      <c r="T44" s="138"/>
      <c r="U44" s="138"/>
      <c r="V44" s="138"/>
    </row>
    <row r="45" spans="1:22" s="1" customFormat="1" ht="50.1" customHeight="1" x14ac:dyDescent="0.25">
      <c r="A45" s="36"/>
      <c r="B45" s="27" t="s">
        <v>58</v>
      </c>
      <c r="C45" s="197"/>
      <c r="D45" s="14"/>
      <c r="E45" s="19"/>
      <c r="F45" s="19"/>
      <c r="I45" s="133"/>
    </row>
    <row r="46" spans="1:22" ht="50.1" customHeight="1" x14ac:dyDescent="0.25">
      <c r="A46" s="35">
        <v>14</v>
      </c>
      <c r="B46" s="28" t="s">
        <v>33</v>
      </c>
      <c r="C46" s="197"/>
      <c r="D46" s="14"/>
      <c r="F46" s="5"/>
      <c r="G46" s="1"/>
      <c r="H46" s="1"/>
    </row>
    <row r="47" spans="1:22" ht="50.1" customHeight="1" x14ac:dyDescent="0.25">
      <c r="A47" s="35"/>
      <c r="B47" s="28" t="s">
        <v>54</v>
      </c>
      <c r="C47" s="197"/>
      <c r="D47" s="14"/>
      <c r="G47" s="147"/>
    </row>
    <row r="48" spans="1:22" ht="50.1" customHeight="1" x14ac:dyDescent="0.25">
      <c r="A48" s="35"/>
      <c r="B48" s="28" t="s">
        <v>55</v>
      </c>
      <c r="C48" s="197"/>
      <c r="D48" s="14"/>
    </row>
    <row r="49" spans="1:9" ht="50.1" customHeight="1" x14ac:dyDescent="0.25">
      <c r="A49" s="35"/>
      <c r="B49" s="28" t="s">
        <v>56</v>
      </c>
      <c r="C49" s="197"/>
      <c r="D49" s="14"/>
    </row>
    <row r="50" spans="1:9" s="1" customFormat="1" ht="50.1" customHeight="1" x14ac:dyDescent="0.25">
      <c r="A50" s="36">
        <v>15</v>
      </c>
      <c r="B50" s="21" t="s">
        <v>34</v>
      </c>
      <c r="C50" s="197"/>
      <c r="D50" s="14"/>
      <c r="E50" s="19"/>
      <c r="F50" s="19"/>
      <c r="G50" s="133"/>
      <c r="H50" s="133"/>
      <c r="I50" s="133"/>
    </row>
    <row r="51" spans="1:9" s="1" customFormat="1" ht="50.1" customHeight="1" x14ac:dyDescent="0.25">
      <c r="A51" s="36">
        <v>16</v>
      </c>
      <c r="B51" s="21" t="s">
        <v>35</v>
      </c>
      <c r="C51" s="197"/>
      <c r="D51" s="14"/>
      <c r="E51" s="19"/>
      <c r="F51" s="19"/>
      <c r="G51" s="133"/>
      <c r="H51" s="133"/>
      <c r="I51" s="133"/>
    </row>
    <row r="52" spans="1:9" s="1" customFormat="1" ht="50.1" customHeight="1" x14ac:dyDescent="0.25">
      <c r="A52" s="36">
        <v>17</v>
      </c>
      <c r="B52" s="21" t="s">
        <v>36</v>
      </c>
      <c r="C52" s="197"/>
      <c r="D52" s="14"/>
      <c r="E52" s="19"/>
      <c r="F52" s="19"/>
      <c r="G52" s="133"/>
      <c r="H52" s="133"/>
      <c r="I52" s="133"/>
    </row>
    <row r="53" spans="1:9" s="1" customFormat="1" ht="50.1" customHeight="1" x14ac:dyDescent="0.25">
      <c r="A53" s="36"/>
      <c r="B53" s="21" t="s">
        <v>37</v>
      </c>
      <c r="C53" s="197"/>
      <c r="D53" s="14"/>
      <c r="E53" s="19"/>
      <c r="F53" s="19"/>
      <c r="G53" s="133"/>
      <c r="H53" s="133"/>
      <c r="I53" s="133"/>
    </row>
    <row r="54" spans="1:9" s="1" customFormat="1" ht="50.1" customHeight="1" x14ac:dyDescent="0.25">
      <c r="A54" s="36"/>
      <c r="B54" s="21" t="s">
        <v>38</v>
      </c>
      <c r="C54" s="197"/>
      <c r="D54" s="14"/>
      <c r="E54" s="19"/>
      <c r="F54" s="19"/>
      <c r="G54" s="133"/>
      <c r="H54" s="133"/>
      <c r="I54" s="133"/>
    </row>
    <row r="55" spans="1:9" s="1" customFormat="1" ht="50.1" customHeight="1" x14ac:dyDescent="0.25">
      <c r="A55" s="36"/>
      <c r="B55" s="21" t="s">
        <v>39</v>
      </c>
      <c r="C55" s="197"/>
      <c r="D55" s="14"/>
      <c r="E55" s="19"/>
      <c r="F55" s="19"/>
      <c r="G55" s="133"/>
      <c r="H55" s="133"/>
      <c r="I55" s="133"/>
    </row>
    <row r="56" spans="1:9" s="1" customFormat="1" ht="50.1" customHeight="1" x14ac:dyDescent="0.25">
      <c r="A56" s="36">
        <v>18</v>
      </c>
      <c r="B56" s="21" t="s">
        <v>40</v>
      </c>
      <c r="C56" s="197"/>
      <c r="D56" s="14"/>
      <c r="E56" s="19"/>
      <c r="F56" s="19"/>
      <c r="G56" s="133"/>
      <c r="H56" s="133"/>
      <c r="I56" s="133"/>
    </row>
    <row r="57" spans="1:9" s="1" customFormat="1" ht="50.1" customHeight="1" x14ac:dyDescent="0.25">
      <c r="A57" s="36">
        <v>19</v>
      </c>
      <c r="B57" s="21" t="s">
        <v>41</v>
      </c>
      <c r="C57" s="197"/>
      <c r="D57" s="14"/>
      <c r="E57" s="19"/>
      <c r="F57" s="19"/>
      <c r="G57" s="133"/>
      <c r="H57" s="133"/>
      <c r="I57" s="133"/>
    </row>
    <row r="58" spans="1:9" s="1" customFormat="1" ht="50.1" customHeight="1" x14ac:dyDescent="0.25">
      <c r="A58" s="36">
        <v>20</v>
      </c>
      <c r="B58" s="21" t="s">
        <v>78</v>
      </c>
      <c r="C58" s="197"/>
      <c r="D58" s="14"/>
      <c r="E58" s="19"/>
      <c r="F58" s="19"/>
      <c r="G58" s="133"/>
      <c r="H58" s="133"/>
      <c r="I58" s="133"/>
    </row>
    <row r="59" spans="1:9" s="1" customFormat="1" ht="50.1" customHeight="1" x14ac:dyDescent="0.25">
      <c r="A59" s="36">
        <v>21</v>
      </c>
      <c r="B59" s="21" t="s">
        <v>79</v>
      </c>
      <c r="C59" s="197"/>
      <c r="D59" s="14"/>
      <c r="E59" s="19"/>
      <c r="F59" s="19"/>
      <c r="G59" s="133"/>
      <c r="H59" s="133"/>
      <c r="I59" s="133"/>
    </row>
    <row r="60" spans="1:9" s="1" customFormat="1" ht="50.1" customHeight="1" x14ac:dyDescent="0.25">
      <c r="A60" s="36">
        <v>22</v>
      </c>
      <c r="B60" s="21" t="s">
        <v>42</v>
      </c>
      <c r="C60" s="197"/>
      <c r="D60" s="14"/>
      <c r="E60" s="19"/>
      <c r="F60" s="19"/>
      <c r="G60" s="133"/>
      <c r="H60" s="133"/>
      <c r="I60" s="133"/>
    </row>
    <row r="61" spans="1:9" s="1" customFormat="1" ht="50.1" customHeight="1" x14ac:dyDescent="0.25">
      <c r="A61" s="36">
        <v>23</v>
      </c>
      <c r="B61" s="21" t="s">
        <v>43</v>
      </c>
      <c r="C61" s="197"/>
      <c r="D61" s="14"/>
      <c r="E61" s="19"/>
      <c r="F61" s="19"/>
      <c r="G61" s="133"/>
      <c r="H61" s="133"/>
      <c r="I61" s="133"/>
    </row>
    <row r="62" spans="1:9" s="1" customFormat="1" ht="50.1" customHeight="1" x14ac:dyDescent="0.25">
      <c r="A62" s="36">
        <v>24</v>
      </c>
      <c r="B62" s="21" t="s">
        <v>44</v>
      </c>
      <c r="C62" s="197"/>
      <c r="D62" s="14"/>
      <c r="E62" s="19"/>
      <c r="F62" s="19"/>
      <c r="G62" s="133"/>
      <c r="H62" s="133"/>
      <c r="I62" s="133"/>
    </row>
    <row r="63" spans="1:9" s="1" customFormat="1" ht="50.1" customHeight="1" x14ac:dyDescent="0.25">
      <c r="A63" s="36">
        <v>25</v>
      </c>
      <c r="B63" s="21" t="s">
        <v>45</v>
      </c>
      <c r="C63" s="197"/>
      <c r="D63" s="14"/>
      <c r="E63" s="19"/>
      <c r="F63" s="19"/>
      <c r="G63" s="133"/>
      <c r="H63" s="133"/>
      <c r="I63" s="133"/>
    </row>
    <row r="64" spans="1:9" s="1" customFormat="1" ht="50.1" customHeight="1" x14ac:dyDescent="0.25">
      <c r="A64" s="36">
        <v>26</v>
      </c>
      <c r="B64" s="21" t="s">
        <v>46</v>
      </c>
      <c r="C64" s="197"/>
      <c r="D64" s="14"/>
      <c r="E64" s="19"/>
      <c r="F64" s="19"/>
      <c r="G64" s="133"/>
      <c r="H64" s="133"/>
      <c r="I64" s="133"/>
    </row>
    <row r="65" spans="1:9" s="1" customFormat="1" ht="50.1" customHeight="1" x14ac:dyDescent="0.25">
      <c r="A65" s="36">
        <v>27</v>
      </c>
      <c r="B65" s="21" t="s">
        <v>57</v>
      </c>
      <c r="C65" s="197"/>
      <c r="D65" s="14"/>
      <c r="E65" s="19"/>
      <c r="F65" s="19"/>
      <c r="G65" s="133"/>
      <c r="H65" s="133"/>
      <c r="I65" s="133"/>
    </row>
    <row r="66" spans="1:9" s="1" customFormat="1" ht="75" customHeight="1" x14ac:dyDescent="0.25">
      <c r="A66" s="36">
        <v>28</v>
      </c>
      <c r="B66" s="23" t="s">
        <v>80</v>
      </c>
      <c r="C66" s="197"/>
      <c r="D66" s="14"/>
      <c r="E66" s="19"/>
      <c r="F66" s="19"/>
      <c r="G66" s="133"/>
      <c r="H66" s="133"/>
      <c r="I66" s="133"/>
    </row>
    <row r="67" spans="1:9" s="1" customFormat="1" ht="82.5" customHeight="1" x14ac:dyDescent="0.25">
      <c r="A67" s="36">
        <v>29</v>
      </c>
      <c r="B67" s="23" t="s">
        <v>485</v>
      </c>
      <c r="C67" s="197"/>
      <c r="D67" s="14"/>
      <c r="E67" s="19"/>
      <c r="F67" s="19"/>
      <c r="G67" s="133"/>
      <c r="H67" s="133"/>
      <c r="I67" s="133"/>
    </row>
    <row r="68" spans="1:9" s="3" customFormat="1" ht="75" customHeight="1" x14ac:dyDescent="0.25">
      <c r="A68" s="36"/>
      <c r="B68" s="201" t="s">
        <v>63</v>
      </c>
      <c r="C68" s="203">
        <f>SUM(C27:C67)</f>
        <v>0</v>
      </c>
      <c r="D68" s="16"/>
      <c r="E68" s="19"/>
      <c r="F68" s="19"/>
      <c r="G68" s="133"/>
      <c r="H68" s="133"/>
      <c r="I68" s="137"/>
    </row>
    <row r="69" spans="1:9" x14ac:dyDescent="0.25">
      <c r="B69" s="8"/>
    </row>
  </sheetData>
  <conditionalFormatting sqref="E7">
    <cfRule type="expression" dxfId="14" priority="7">
      <formula>$C$7&gt;0</formula>
    </cfRule>
  </conditionalFormatting>
  <conditionalFormatting sqref="E8">
    <cfRule type="expression" dxfId="13" priority="6">
      <formula>$C$8&gt;0</formula>
    </cfRule>
  </conditionalFormatting>
  <conditionalFormatting sqref="G44">
    <cfRule type="expression" dxfId="12" priority="199">
      <formula>SUM(#REF!,#REF!,#REF!)=100</formula>
    </cfRule>
  </conditionalFormatting>
  <pageMargins left="0.25" right="0.25" top="0.75" bottom="0.5" header="0.3" footer="0.3"/>
  <pageSetup paperSize="9" scale="64" orientation="landscape" r:id="rId1"/>
  <rowBreaks count="3" manualBreakCount="3">
    <brk id="10" max="3" man="1"/>
    <brk id="38" max="3" man="1"/>
    <brk id="51" max="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4A2CC-B1A0-4AF1-95A7-B8AFCCD9D8EA}">
  <sheetPr codeName="Sheet10">
    <tabColor rgb="FF99FFCC"/>
  </sheetPr>
  <dimension ref="A1:F26"/>
  <sheetViews>
    <sheetView showGridLines="0" zoomScale="70" zoomScaleNormal="70" workbookViewId="0">
      <pane xSplit="2" topLeftCell="C1" activePane="topRight" state="frozen"/>
      <selection activeCell="AG34" sqref="AG34"/>
      <selection pane="topRight"/>
    </sheetView>
  </sheetViews>
  <sheetFormatPr defaultColWidth="9.140625" defaultRowHeight="19.5" x14ac:dyDescent="0.3"/>
  <cols>
    <col min="1" max="1" width="3.28515625" style="80" customWidth="1"/>
    <col min="2" max="2" width="100.7109375" customWidth="1"/>
    <col min="3" max="3" width="28.28515625" style="85" customWidth="1"/>
    <col min="4" max="4" width="28.28515625" customWidth="1"/>
    <col min="5" max="5" width="3.28515625" customWidth="1"/>
    <col min="6" max="6" width="100.7109375" customWidth="1"/>
  </cols>
  <sheetData>
    <row r="1" spans="1:6" s="76" customFormat="1" ht="75" customHeight="1" thickTop="1" x14ac:dyDescent="0.25">
      <c r="A1" s="75"/>
      <c r="B1" s="293" t="s">
        <v>608</v>
      </c>
      <c r="C1" s="294" t="s">
        <v>95</v>
      </c>
      <c r="D1" s="295" t="s">
        <v>96</v>
      </c>
    </row>
    <row r="2" spans="1:6" s="76" customFormat="1" ht="50.1" customHeight="1" thickBot="1" x14ac:dyDescent="0.3">
      <c r="A2" s="75"/>
      <c r="B2" s="296" t="s">
        <v>170</v>
      </c>
      <c r="C2" s="297"/>
      <c r="D2" s="298"/>
    </row>
    <row r="3" spans="1:6" s="76" customFormat="1" ht="30" customHeight="1" thickTop="1" thickBot="1" x14ac:dyDescent="0.3">
      <c r="A3" s="75"/>
      <c r="B3" s="77"/>
      <c r="C3" s="78"/>
      <c r="D3" s="79"/>
    </row>
    <row r="4" spans="1:6" s="76" customFormat="1" ht="75" customHeight="1" thickTop="1" x14ac:dyDescent="0.25">
      <c r="A4" s="75"/>
      <c r="B4" s="293" t="s">
        <v>609</v>
      </c>
      <c r="C4" s="294" t="s">
        <v>95</v>
      </c>
      <c r="D4" s="295" t="s">
        <v>96</v>
      </c>
      <c r="F4" s="115"/>
    </row>
    <row r="5" spans="1:6" s="76" customFormat="1" ht="50.1" customHeight="1" thickBot="1" x14ac:dyDescent="0.3">
      <c r="A5" s="75"/>
      <c r="B5" s="299" t="s">
        <v>69</v>
      </c>
      <c r="C5" s="300"/>
      <c r="D5" s="298"/>
      <c r="F5" s="115"/>
    </row>
    <row r="6" spans="1:6" s="76" customFormat="1" ht="30" customHeight="1" thickTop="1" thickBot="1" x14ac:dyDescent="0.3">
      <c r="A6" s="75"/>
      <c r="B6" s="77"/>
      <c r="C6" s="78"/>
      <c r="D6" s="79"/>
    </row>
    <row r="7" spans="1:6" s="76" customFormat="1" ht="75" customHeight="1" thickTop="1" thickBot="1" x14ac:dyDescent="0.3">
      <c r="A7" s="75"/>
      <c r="B7" s="770" t="s">
        <v>610</v>
      </c>
      <c r="C7" s="771"/>
      <c r="D7" s="301"/>
      <c r="F7" s="772" t="s">
        <v>982</v>
      </c>
    </row>
    <row r="8" spans="1:6" s="76" customFormat="1" ht="32.450000000000003" customHeight="1" thickTop="1" x14ac:dyDescent="0.25">
      <c r="A8" s="75"/>
      <c r="B8" s="77"/>
      <c r="C8" s="78"/>
      <c r="D8" s="79"/>
      <c r="F8" s="772"/>
    </row>
    <row r="9" spans="1:6" s="76" customFormat="1" ht="32.450000000000003" customHeight="1" thickBot="1" x14ac:dyDescent="0.3">
      <c r="A9" s="75"/>
      <c r="B9" s="77"/>
      <c r="C9" s="78"/>
      <c r="D9" s="79"/>
      <c r="F9" s="772"/>
    </row>
    <row r="10" spans="1:6" s="76" customFormat="1" ht="32.450000000000003" customHeight="1" thickTop="1" x14ac:dyDescent="0.25">
      <c r="A10" s="75"/>
      <c r="B10" s="275" t="s">
        <v>414</v>
      </c>
      <c r="C10" s="114"/>
      <c r="D10" s="79"/>
      <c r="F10" s="113"/>
    </row>
    <row r="11" spans="1:6" s="82" customFormat="1" ht="27.6" customHeight="1" x14ac:dyDescent="0.25">
      <c r="A11" s="81"/>
      <c r="B11" s="284" t="s">
        <v>412</v>
      </c>
      <c r="C11" s="285">
        <f>+C13-C14-C15-C16-C17-C18-C19+C20-C21+C22</f>
        <v>0</v>
      </c>
      <c r="D11" s="116">
        <f>+D7-C11</f>
        <v>0</v>
      </c>
    </row>
    <row r="12" spans="1:6" s="82" customFormat="1" ht="9.9499999999999993" customHeight="1" x14ac:dyDescent="0.25">
      <c r="A12" s="81"/>
      <c r="B12" s="286"/>
      <c r="C12" s="285"/>
      <c r="D12" s="116"/>
    </row>
    <row r="13" spans="1:6" s="84" customFormat="1" ht="24.95" customHeight="1" x14ac:dyDescent="0.25">
      <c r="A13" s="81"/>
      <c r="B13" s="276" t="s">
        <v>83</v>
      </c>
      <c r="C13" s="277">
        <f>+'Section E'!D28</f>
        <v>0</v>
      </c>
      <c r="D13" s="83"/>
    </row>
    <row r="14" spans="1:6" s="84" customFormat="1" ht="24.95" customHeight="1" x14ac:dyDescent="0.25">
      <c r="A14" s="81"/>
      <c r="B14" s="278" t="s">
        <v>89</v>
      </c>
      <c r="C14" s="279">
        <f>+'Section F'!C4</f>
        <v>0</v>
      </c>
      <c r="D14" s="83"/>
      <c r="F14" s="352"/>
    </row>
    <row r="15" spans="1:6" s="84" customFormat="1" ht="24.95" customHeight="1" x14ac:dyDescent="0.25">
      <c r="A15" s="81"/>
      <c r="B15" s="278" t="s">
        <v>90</v>
      </c>
      <c r="C15" s="282">
        <f>+'Section F'!C5</f>
        <v>0</v>
      </c>
      <c r="D15" s="83"/>
    </row>
    <row r="16" spans="1:6" s="84" customFormat="1" ht="24.95" customHeight="1" x14ac:dyDescent="0.25">
      <c r="A16" s="81"/>
      <c r="B16" s="278" t="s">
        <v>91</v>
      </c>
      <c r="C16" s="282">
        <f>+'Section F'!C6</f>
        <v>0</v>
      </c>
    </row>
    <row r="17" spans="1:6" s="84" customFormat="1" ht="24.95" customHeight="1" x14ac:dyDescent="0.25">
      <c r="A17" s="81"/>
      <c r="B17" s="280" t="s">
        <v>84</v>
      </c>
      <c r="C17" s="282">
        <f>+'Section F'!C24</f>
        <v>0</v>
      </c>
    </row>
    <row r="18" spans="1:6" s="84" customFormat="1" ht="24.95" customHeight="1" x14ac:dyDescent="0.25">
      <c r="A18" s="81"/>
      <c r="B18" s="280" t="s">
        <v>92</v>
      </c>
      <c r="C18" s="282">
        <f>+'Section F'!C68</f>
        <v>0</v>
      </c>
    </row>
    <row r="19" spans="1:6" s="84" customFormat="1" ht="24.95" customHeight="1" x14ac:dyDescent="0.25">
      <c r="A19" s="81"/>
      <c r="B19" s="278" t="s">
        <v>93</v>
      </c>
      <c r="C19" s="282">
        <f>+C2</f>
        <v>0</v>
      </c>
    </row>
    <row r="20" spans="1:6" s="84" customFormat="1" ht="24.95" customHeight="1" x14ac:dyDescent="0.25">
      <c r="A20" s="81"/>
      <c r="B20" s="278" t="s">
        <v>85</v>
      </c>
      <c r="C20" s="282">
        <f>+D2</f>
        <v>0</v>
      </c>
    </row>
    <row r="21" spans="1:6" s="84" customFormat="1" ht="24.95" customHeight="1" x14ac:dyDescent="0.25">
      <c r="A21" s="81"/>
      <c r="B21" s="278" t="s">
        <v>86</v>
      </c>
      <c r="C21" s="282">
        <f>+C5</f>
        <v>0</v>
      </c>
    </row>
    <row r="22" spans="1:6" s="84" customFormat="1" ht="24.95" customHeight="1" thickBot="1" x14ac:dyDescent="0.3">
      <c r="A22" s="81"/>
      <c r="B22" s="281" t="s">
        <v>87</v>
      </c>
      <c r="C22" s="283">
        <f>+D5</f>
        <v>0</v>
      </c>
    </row>
    <row r="23" spans="1:6" ht="21" thickTop="1" thickBot="1" x14ac:dyDescent="0.35"/>
    <row r="24" spans="1:6" s="76" customFormat="1" ht="32.450000000000003" customHeight="1" thickTop="1" x14ac:dyDescent="0.25">
      <c r="A24" s="75"/>
      <c r="B24" s="275" t="s">
        <v>415</v>
      </c>
      <c r="C24" s="79"/>
      <c r="D24" s="79"/>
      <c r="F24" s="113"/>
    </row>
    <row r="25" spans="1:6" s="84" customFormat="1" ht="125.1" customHeight="1" thickBot="1" x14ac:dyDescent="0.3">
      <c r="A25" s="81"/>
      <c r="B25" s="118"/>
    </row>
    <row r="26" spans="1:6" ht="20.25" thickTop="1" x14ac:dyDescent="0.3"/>
  </sheetData>
  <mergeCells count="2">
    <mergeCell ref="B7:C7"/>
    <mergeCell ref="F7:F9"/>
  </mergeCells>
  <conditionalFormatting sqref="D7">
    <cfRule type="expression" dxfId="11" priority="3">
      <formula>$D$11&gt;10</formula>
    </cfRule>
    <cfRule type="expression" dxfId="10" priority="4">
      <formula>$D$11&lt;-10</formula>
    </cfRule>
  </conditionalFormatting>
  <conditionalFormatting sqref="F7:F9">
    <cfRule type="expression" dxfId="9" priority="1">
      <formula>$D$11&lt;-10</formula>
    </cfRule>
    <cfRule type="expression" dxfId="8" priority="2">
      <formula>$D$11&gt;10</formula>
    </cfRule>
  </conditionalFormatting>
  <pageMargins left="0.25" right="0.25" top="0.75" bottom="0.75" header="0.3" footer="0.3"/>
  <pageSetup paperSize="9" scale="70" orientation="landscape" r:id="rId1"/>
  <rowBreaks count="1" manualBreakCount="1">
    <brk id="9" max="4"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E89B7-876F-47FD-83CE-28CC17F22ACF}">
  <sheetPr codeName="Sheet11">
    <tabColor rgb="FF99FFCC"/>
  </sheetPr>
  <dimension ref="B1:K16"/>
  <sheetViews>
    <sheetView showGridLines="0" zoomScale="70" zoomScaleNormal="70" workbookViewId="0">
      <pane xSplit="3" ySplit="1" topLeftCell="D2" activePane="bottomRight" state="frozen"/>
      <selection activeCell="AG34" sqref="AG34"/>
      <selection pane="topRight" activeCell="AG34" sqref="AG34"/>
      <selection pane="bottomLeft" activeCell="AG34" sqref="AG34"/>
      <selection pane="bottomRight"/>
    </sheetView>
  </sheetViews>
  <sheetFormatPr defaultColWidth="9.140625" defaultRowHeight="15" x14ac:dyDescent="0.25"/>
  <cols>
    <col min="1" max="1" width="2.7109375" customWidth="1"/>
    <col min="2" max="2" width="100.7109375" customWidth="1"/>
    <col min="3" max="3" width="13.28515625" style="85" customWidth="1"/>
    <col min="4" max="4" width="23.28515625" customWidth="1"/>
    <col min="5" max="5" width="2.7109375" customWidth="1"/>
    <col min="6" max="6" width="15.7109375" style="183" customWidth="1"/>
    <col min="7" max="7" width="13.28515625" customWidth="1"/>
    <col min="8" max="8" width="1.7109375" customWidth="1"/>
    <col min="9" max="9" width="78.28515625" customWidth="1"/>
    <col min="11" max="11" width="66.28515625" customWidth="1"/>
  </cols>
  <sheetData>
    <row r="1" spans="2:11" ht="75" customHeight="1" x14ac:dyDescent="0.25">
      <c r="B1" s="775" t="s">
        <v>598</v>
      </c>
      <c r="C1" s="776"/>
      <c r="D1" s="215" t="s">
        <v>59</v>
      </c>
    </row>
    <row r="2" spans="2:11" ht="9.9499999999999993" customHeight="1" thickBot="1" x14ac:dyDescent="0.3">
      <c r="B2" s="184"/>
      <c r="C2" s="185"/>
      <c r="D2" s="186"/>
    </row>
    <row r="3" spans="2:11" s="76" customFormat="1" ht="45" customHeight="1" thickTop="1" thickBot="1" x14ac:dyDescent="0.3">
      <c r="B3" s="302" t="s">
        <v>409</v>
      </c>
      <c r="C3" s="303"/>
      <c r="D3" s="304"/>
      <c r="F3" s="187"/>
    </row>
    <row r="4" spans="2:11" s="76" customFormat="1" ht="37.5" customHeight="1" thickTop="1" thickBot="1" x14ac:dyDescent="0.3">
      <c r="B4" s="777" t="s">
        <v>192</v>
      </c>
      <c r="C4" s="188" t="s">
        <v>60</v>
      </c>
      <c r="D4" s="305"/>
      <c r="F4" s="287" t="s">
        <v>76</v>
      </c>
      <c r="G4" s="117" t="e">
        <f>+'Section F'!C12/'Section H'!D8/12</f>
        <v>#DIV/0!</v>
      </c>
      <c r="I4" s="781" t="s">
        <v>580</v>
      </c>
      <c r="K4" s="159"/>
    </row>
    <row r="5" spans="2:11" s="76" customFormat="1" ht="37.5" customHeight="1" thickTop="1" x14ac:dyDescent="0.25">
      <c r="B5" s="778"/>
      <c r="C5" s="189" t="s">
        <v>61</v>
      </c>
      <c r="D5" s="306"/>
      <c r="F5" s="187"/>
      <c r="I5" s="781"/>
      <c r="K5" s="159"/>
    </row>
    <row r="6" spans="2:11" s="76" customFormat="1" ht="37.5" customHeight="1" thickBot="1" x14ac:dyDescent="0.3">
      <c r="B6" s="778" t="s">
        <v>193</v>
      </c>
      <c r="C6" s="189" t="s">
        <v>60</v>
      </c>
      <c r="D6" s="306"/>
      <c r="F6" s="187"/>
    </row>
    <row r="7" spans="2:11" s="76" customFormat="1" ht="37.5" customHeight="1" thickTop="1" thickBot="1" x14ac:dyDescent="0.3">
      <c r="B7" s="779"/>
      <c r="C7" s="190" t="s">
        <v>61</v>
      </c>
      <c r="D7" s="307"/>
      <c r="F7" s="287" t="s">
        <v>77</v>
      </c>
      <c r="G7" s="117" t="e">
        <f>+'Section F'!C19/'Section H'!D7/12</f>
        <v>#DIV/0!</v>
      </c>
      <c r="I7" s="780" t="s">
        <v>581</v>
      </c>
      <c r="J7" s="191"/>
      <c r="K7" s="159"/>
    </row>
    <row r="8" spans="2:11" s="192" customFormat="1" ht="45" customHeight="1" thickTop="1" thickBot="1" x14ac:dyDescent="0.3">
      <c r="B8" s="782" t="s">
        <v>68</v>
      </c>
      <c r="C8" s="783"/>
      <c r="D8" s="308">
        <f>SUM(D4:D7)</f>
        <v>0</v>
      </c>
      <c r="F8" s="784"/>
      <c r="G8" s="784"/>
      <c r="I8" s="780"/>
      <c r="K8" s="159"/>
    </row>
    <row r="9" spans="2:11" s="192" customFormat="1" ht="9.9499999999999993" customHeight="1" thickTop="1" thickBot="1" x14ac:dyDescent="0.3">
      <c r="B9" s="46"/>
      <c r="C9" s="193"/>
      <c r="D9" s="194"/>
      <c r="F9" s="187"/>
    </row>
    <row r="10" spans="2:11" s="192" customFormat="1" ht="45" customHeight="1" thickTop="1" x14ac:dyDescent="0.25">
      <c r="B10" s="773" t="s">
        <v>62</v>
      </c>
      <c r="C10" s="309" t="s">
        <v>60</v>
      </c>
      <c r="D10" s="310"/>
      <c r="F10" s="187"/>
    </row>
    <row r="11" spans="2:11" s="76" customFormat="1" ht="45" customHeight="1" thickBot="1" x14ac:dyDescent="0.3">
      <c r="B11" s="774"/>
      <c r="C11" s="311" t="s">
        <v>61</v>
      </c>
      <c r="D11" s="312"/>
      <c r="F11" s="187"/>
    </row>
    <row r="12" spans="2:11" s="192" customFormat="1" ht="9.9499999999999993" customHeight="1" thickTop="1" thickBot="1" x14ac:dyDescent="0.3">
      <c r="B12" s="46"/>
      <c r="C12" s="193"/>
      <c r="D12" s="194"/>
      <c r="F12" s="187"/>
    </row>
    <row r="13" spans="2:11" s="192" customFormat="1" ht="45" customHeight="1" thickTop="1" thickBot="1" x14ac:dyDescent="0.3">
      <c r="B13" s="313" t="s">
        <v>407</v>
      </c>
      <c r="C13" s="314"/>
      <c r="D13" s="315"/>
      <c r="F13" s="187"/>
    </row>
    <row r="14" spans="2:11" s="192" customFormat="1" ht="9.9499999999999993" customHeight="1" thickTop="1" thickBot="1" x14ac:dyDescent="0.3">
      <c r="B14" s="46"/>
      <c r="C14" s="193"/>
      <c r="D14" s="194"/>
      <c r="F14" s="187"/>
    </row>
    <row r="15" spans="2:11" s="192" customFormat="1" ht="45" customHeight="1" thickTop="1" thickBot="1" x14ac:dyDescent="0.3">
      <c r="B15" s="316" t="s">
        <v>408</v>
      </c>
      <c r="C15" s="317"/>
      <c r="D15" s="315"/>
      <c r="F15" s="187"/>
    </row>
    <row r="16" spans="2:11" ht="15.75" thickTop="1" x14ac:dyDescent="0.25"/>
  </sheetData>
  <mergeCells count="8">
    <mergeCell ref="B10:B11"/>
    <mergeCell ref="B1:C1"/>
    <mergeCell ref="B4:B5"/>
    <mergeCell ref="B6:B7"/>
    <mergeCell ref="I7:I8"/>
    <mergeCell ref="I4:I5"/>
    <mergeCell ref="B8:C8"/>
    <mergeCell ref="F8:G8"/>
  </mergeCells>
  <conditionalFormatting sqref="G4">
    <cfRule type="cellIs" dxfId="7" priority="15" operator="greaterThan">
      <formula>999</formula>
    </cfRule>
    <cfRule type="cellIs" dxfId="6" priority="16" operator="lessThan">
      <formula>1000</formula>
    </cfRule>
  </conditionalFormatting>
  <conditionalFormatting sqref="G7">
    <cfRule type="cellIs" dxfId="5" priority="17" operator="greaterThan">
      <formula>950</formula>
    </cfRule>
    <cfRule type="cellIs" dxfId="4" priority="18" operator="lessThan">
      <formula>300</formula>
    </cfRule>
    <cfRule type="cellIs" dxfId="3" priority="19" operator="between">
      <formula>300</formula>
      <formula>950</formula>
    </cfRule>
  </conditionalFormatting>
  <conditionalFormatting sqref="I4">
    <cfRule type="expression" dxfId="2" priority="3">
      <formula>$G$4&lt;1000</formula>
    </cfRule>
  </conditionalFormatting>
  <conditionalFormatting sqref="I7">
    <cfRule type="expression" dxfId="1" priority="1">
      <formula>$G$7&gt;950</formula>
    </cfRule>
    <cfRule type="expression" dxfId="0" priority="2">
      <formula>$G$7&lt;300</formula>
    </cfRule>
  </conditionalFormatting>
  <dataValidations count="2">
    <dataValidation allowBlank="1" showInputMessage="1" showErrorMessage="1" prompt="Applicable for &quot;SOLE PROPRIETORSHIP&quot; and &quot;PARTNERSHIP&quot; set-up. Refer to Section A - Type of Legal Organisation" sqref="D10" xr:uid="{BE7B201A-A5F3-409B-8FDB-0F1FEC4CB061}"/>
    <dataValidation allowBlank="1" showInputMessage="1" showErrorMessage="1" prompt="Applicable for &quot;SOLE PROPRIETORSHIP&quot; and &quot;PARTNERSHIP&quot; set-up. _x000a_Refer to Section A - Type of Legal Organisation" sqref="D11" xr:uid="{5674FF98-05FE-4AA5-BEB5-ED121E8CC675}"/>
  </dataValidations>
  <pageMargins left="0.7" right="0.7" top="0.75" bottom="0.75" header="0.3" footer="0.3"/>
  <pageSetup paperSize="9" scale="7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7DF27-930B-46E9-93F1-3578846F0733}">
  <sheetPr codeName="Sheet12">
    <tabColor rgb="FF99FFCC"/>
  </sheetPr>
  <dimension ref="A1:S122"/>
  <sheetViews>
    <sheetView showGridLines="0" zoomScale="70" zoomScaleNormal="70" workbookViewId="0">
      <pane xSplit="1" ySplit="1" topLeftCell="B2" activePane="bottomRight" state="frozen"/>
      <selection activeCell="AG34" sqref="AG34"/>
      <selection pane="topRight" activeCell="AG34" sqref="AG34"/>
      <selection pane="bottomLeft" activeCell="AG34" sqref="AG34"/>
      <selection pane="bottomRight"/>
    </sheetView>
  </sheetViews>
  <sheetFormatPr defaultColWidth="9.140625" defaultRowHeight="15.75" x14ac:dyDescent="0.25"/>
  <cols>
    <col min="1" max="1" width="3.28515625" style="2" customWidth="1"/>
    <col min="2" max="2" width="39.7109375" style="11" customWidth="1"/>
    <col min="3" max="3" width="3.28515625" style="11" customWidth="1"/>
    <col min="4" max="4" width="13.28515625" style="2" customWidth="1"/>
    <col min="5" max="5" width="33.28515625" style="2" customWidth="1"/>
    <col min="6" max="6" width="3.28515625" style="2" customWidth="1"/>
    <col min="7" max="7" width="40.7109375" style="2" customWidth="1"/>
    <col min="8" max="8" width="3.28515625" style="2" customWidth="1"/>
    <col min="9" max="9" width="45.7109375" style="2" customWidth="1"/>
    <col min="10" max="10" width="1.7109375" style="2" customWidth="1"/>
    <col min="11" max="11" width="3.28515625" style="2" customWidth="1"/>
    <col min="12" max="12" width="5.7109375" style="2" customWidth="1"/>
    <col min="13" max="13" width="50.7109375" style="2" customWidth="1"/>
    <col min="14" max="14" width="5.7109375" style="2" customWidth="1"/>
    <col min="15" max="15" width="20.7109375" style="2" customWidth="1"/>
    <col min="16" max="16" width="9.140625" style="2"/>
    <col min="17" max="17" width="20.7109375" style="2" customWidth="1"/>
    <col min="18" max="18" width="5.7109375" style="2" customWidth="1"/>
    <col min="19" max="16384" width="9.140625" style="2"/>
  </cols>
  <sheetData>
    <row r="1" spans="2:19" ht="50.1" customHeight="1" thickTop="1" x14ac:dyDescent="0.25">
      <c r="B1" s="701" t="s">
        <v>189</v>
      </c>
      <c r="C1" s="702"/>
      <c r="D1" s="702"/>
      <c r="E1" s="702"/>
      <c r="F1" s="702"/>
      <c r="G1" s="702"/>
      <c r="H1" s="702"/>
      <c r="I1" s="702"/>
      <c r="J1" s="90"/>
      <c r="L1" s="785" t="s">
        <v>938</v>
      </c>
      <c r="M1" s="785"/>
      <c r="N1" s="785"/>
      <c r="O1" s="785"/>
      <c r="P1" s="785"/>
      <c r="Q1" s="785"/>
      <c r="R1" s="613"/>
    </row>
    <row r="2" spans="2:19" s="30" customFormat="1" ht="50.1" customHeight="1" x14ac:dyDescent="0.5">
      <c r="B2" s="795" t="s">
        <v>197</v>
      </c>
      <c r="C2" s="760"/>
      <c r="D2" s="760"/>
      <c r="E2" s="760"/>
      <c r="F2" s="760"/>
      <c r="G2" s="760"/>
      <c r="H2" s="760"/>
      <c r="I2" s="760"/>
      <c r="J2" s="161"/>
      <c r="L2" s="450"/>
      <c r="M2" s="385"/>
      <c r="N2" s="417"/>
      <c r="O2" s="386"/>
      <c r="P2" s="386"/>
      <c r="Q2" s="386"/>
      <c r="R2" s="386"/>
    </row>
    <row r="3" spans="2:19" s="30" customFormat="1" ht="24.95" customHeight="1" x14ac:dyDescent="0.3">
      <c r="B3" s="796" t="s">
        <v>221</v>
      </c>
      <c r="C3" s="797"/>
      <c r="D3" s="797"/>
      <c r="E3" s="797"/>
      <c r="F3" s="797"/>
      <c r="G3" s="797"/>
      <c r="H3" s="797"/>
      <c r="I3" s="797"/>
      <c r="J3" s="162"/>
      <c r="L3" s="387"/>
      <c r="M3" s="388"/>
      <c r="N3" s="418"/>
      <c r="O3" s="389"/>
      <c r="P3" s="389"/>
      <c r="Q3" s="389"/>
      <c r="R3" s="390"/>
    </row>
    <row r="4" spans="2:19" s="30" customFormat="1" ht="24.95" customHeight="1" x14ac:dyDescent="0.3">
      <c r="B4" s="793" t="s">
        <v>194</v>
      </c>
      <c r="C4" s="794"/>
      <c r="D4" s="794"/>
      <c r="E4" s="794"/>
      <c r="F4" s="794"/>
      <c r="G4" s="794"/>
      <c r="H4" s="794"/>
      <c r="I4" s="794"/>
      <c r="J4" s="160"/>
      <c r="L4" s="391"/>
      <c r="M4" s="181" t="s">
        <v>689</v>
      </c>
      <c r="N4" s="419"/>
      <c r="O4" s="392"/>
      <c r="P4" s="392"/>
      <c r="Q4" s="392"/>
      <c r="R4" s="393"/>
    </row>
    <row r="5" spans="2:19" s="30" customFormat="1" ht="24.95" customHeight="1" x14ac:dyDescent="0.3">
      <c r="B5" s="703" t="s">
        <v>937</v>
      </c>
      <c r="C5" s="704"/>
      <c r="D5" s="704"/>
      <c r="E5" s="704"/>
      <c r="F5" s="704"/>
      <c r="G5" s="704"/>
      <c r="H5" s="704"/>
      <c r="I5" s="704"/>
      <c r="J5" s="149"/>
      <c r="L5" s="391"/>
      <c r="M5" s="181"/>
      <c r="N5" s="419"/>
      <c r="O5" s="392"/>
      <c r="P5" s="392"/>
      <c r="Q5" s="392"/>
      <c r="R5" s="393"/>
      <c r="S5" s="386"/>
    </row>
    <row r="6" spans="2:19" s="30" customFormat="1" ht="24.95" customHeight="1" x14ac:dyDescent="0.3">
      <c r="B6" s="703" t="s">
        <v>195</v>
      </c>
      <c r="C6" s="704"/>
      <c r="D6" s="704"/>
      <c r="E6" s="704"/>
      <c r="F6" s="704"/>
      <c r="G6" s="704"/>
      <c r="H6" s="704"/>
      <c r="I6" s="704"/>
      <c r="J6" s="149"/>
      <c r="L6" s="391"/>
      <c r="M6" s="181" t="s">
        <v>718</v>
      </c>
      <c r="N6" s="419"/>
      <c r="O6" s="392"/>
      <c r="P6" s="392"/>
      <c r="Q6" s="392"/>
      <c r="R6" s="393"/>
      <c r="S6" s="386"/>
    </row>
    <row r="7" spans="2:19" s="30" customFormat="1" ht="24.95" customHeight="1" x14ac:dyDescent="0.3">
      <c r="B7" s="703" t="s">
        <v>196</v>
      </c>
      <c r="C7" s="704"/>
      <c r="D7" s="704"/>
      <c r="E7" s="704"/>
      <c r="F7" s="704"/>
      <c r="G7" s="704"/>
      <c r="H7" s="704"/>
      <c r="I7" s="704"/>
      <c r="J7" s="149"/>
      <c r="L7" s="391"/>
      <c r="M7" s="395" t="s">
        <v>657</v>
      </c>
      <c r="N7" s="420"/>
      <c r="O7" s="396"/>
      <c r="P7" s="396"/>
      <c r="Q7" s="396"/>
      <c r="R7" s="393"/>
      <c r="S7" s="386"/>
    </row>
    <row r="8" spans="2:19" s="30" customFormat="1" ht="30.95" customHeight="1" x14ac:dyDescent="0.3">
      <c r="B8" s="791" t="s">
        <v>393</v>
      </c>
      <c r="C8" s="792"/>
      <c r="D8" s="792"/>
      <c r="E8" s="792"/>
      <c r="F8" s="792"/>
      <c r="G8" s="792"/>
      <c r="H8" s="792"/>
      <c r="I8" s="792"/>
      <c r="J8" s="166"/>
      <c r="L8" s="397"/>
      <c r="M8" s="385"/>
      <c r="N8" s="417"/>
      <c r="O8" s="398"/>
      <c r="P8" s="398"/>
      <c r="Q8" s="398"/>
      <c r="R8" s="399"/>
      <c r="S8" s="394"/>
    </row>
    <row r="9" spans="2:19" s="30" customFormat="1" ht="20.100000000000001" customHeight="1" thickBot="1" x14ac:dyDescent="0.35">
      <c r="B9" s="164"/>
      <c r="C9" s="165"/>
      <c r="D9" s="165"/>
      <c r="E9" s="165"/>
      <c r="F9" s="165"/>
      <c r="G9" s="165"/>
      <c r="H9" s="165"/>
      <c r="I9" s="165"/>
      <c r="J9" s="166"/>
      <c r="L9" s="391"/>
      <c r="M9" s="582"/>
      <c r="N9" s="583"/>
      <c r="O9" s="584" t="s">
        <v>614</v>
      </c>
      <c r="P9" s="585"/>
      <c r="Q9" s="584" t="s">
        <v>936</v>
      </c>
      <c r="R9" s="586"/>
      <c r="S9" s="394"/>
    </row>
    <row r="10" spans="2:19" s="30" customFormat="1" ht="42.6" customHeight="1" thickTop="1" x14ac:dyDescent="0.3">
      <c r="B10" s="164"/>
      <c r="C10" s="165"/>
      <c r="D10" s="165"/>
      <c r="E10" s="255" t="s">
        <v>396</v>
      </c>
      <c r="F10" s="256"/>
      <c r="G10" s="799" t="s">
        <v>397</v>
      </c>
      <c r="H10" s="800"/>
      <c r="I10" s="165"/>
      <c r="J10" s="166"/>
      <c r="L10" s="397"/>
      <c r="M10" s="581"/>
      <c r="N10" s="587"/>
      <c r="O10" s="588"/>
      <c r="P10" s="605"/>
      <c r="Q10" s="589"/>
      <c r="R10" s="590"/>
      <c r="S10" s="394"/>
    </row>
    <row r="11" spans="2:19" s="30" customFormat="1" ht="24.95" customHeight="1" x14ac:dyDescent="0.3">
      <c r="B11" s="164"/>
      <c r="C11" s="165"/>
      <c r="D11" s="165"/>
      <c r="E11" s="257" t="s">
        <v>108</v>
      </c>
      <c r="F11" s="258"/>
      <c r="G11" s="259" t="s">
        <v>586</v>
      </c>
      <c r="H11" s="260"/>
      <c r="I11" s="165"/>
      <c r="J11" s="166"/>
      <c r="L11" s="397"/>
      <c r="M11" s="591" t="s">
        <v>746</v>
      </c>
      <c r="N11" s="587"/>
      <c r="O11" s="588"/>
      <c r="P11" s="605"/>
      <c r="Q11" s="589"/>
      <c r="R11" s="590"/>
      <c r="S11" s="392"/>
    </row>
    <row r="12" spans="2:19" s="30" customFormat="1" ht="24.95" customHeight="1" x14ac:dyDescent="0.3">
      <c r="B12" s="164"/>
      <c r="C12" s="165"/>
      <c r="D12" s="165"/>
      <c r="E12" s="257" t="s">
        <v>109</v>
      </c>
      <c r="F12" s="258"/>
      <c r="G12" s="259" t="s">
        <v>587</v>
      </c>
      <c r="H12" s="260"/>
      <c r="I12" s="165"/>
      <c r="J12" s="166"/>
      <c r="L12" s="397"/>
      <c r="M12" s="581" t="s">
        <v>747</v>
      </c>
      <c r="N12" s="587"/>
      <c r="O12" s="592">
        <v>6773630</v>
      </c>
      <c r="P12" s="589"/>
      <c r="Q12" s="593">
        <v>6685572.8099999996</v>
      </c>
      <c r="R12" s="590"/>
      <c r="S12" s="386"/>
    </row>
    <row r="13" spans="2:19" s="30" customFormat="1" ht="24.95" customHeight="1" x14ac:dyDescent="0.3">
      <c r="B13" s="164"/>
      <c r="C13" s="165"/>
      <c r="D13" s="165"/>
      <c r="E13" s="257" t="s">
        <v>110</v>
      </c>
      <c r="F13" s="258"/>
      <c r="G13" s="259" t="s">
        <v>588</v>
      </c>
      <c r="H13" s="260"/>
      <c r="I13" s="165"/>
      <c r="J13" s="166"/>
      <c r="L13" s="397"/>
      <c r="M13" s="581" t="s">
        <v>748</v>
      </c>
      <c r="N13" s="587"/>
      <c r="O13" s="594">
        <v>717083</v>
      </c>
      <c r="P13" s="589"/>
      <c r="Q13" s="595">
        <v>573666.4</v>
      </c>
      <c r="R13" s="590"/>
      <c r="S13" s="402"/>
    </row>
    <row r="14" spans="2:19" s="30" customFormat="1" ht="24.95" customHeight="1" x14ac:dyDescent="0.3">
      <c r="B14" s="164"/>
      <c r="C14" s="165"/>
      <c r="D14" s="165"/>
      <c r="E14" s="257" t="s">
        <v>111</v>
      </c>
      <c r="F14" s="258"/>
      <c r="G14" s="259" t="s">
        <v>589</v>
      </c>
      <c r="H14" s="260"/>
      <c r="I14" s="165"/>
      <c r="J14" s="166"/>
      <c r="L14" s="397"/>
      <c r="M14" s="581" t="s">
        <v>749</v>
      </c>
      <c r="N14" s="587"/>
      <c r="O14" s="594">
        <v>127259</v>
      </c>
      <c r="P14" s="589"/>
      <c r="Q14" s="595">
        <v>114533.1</v>
      </c>
      <c r="R14" s="590"/>
      <c r="S14" s="386"/>
    </row>
    <row r="15" spans="2:19" s="30" customFormat="1" ht="24.95" customHeight="1" x14ac:dyDescent="0.3">
      <c r="B15" s="164"/>
      <c r="C15" s="165"/>
      <c r="D15" s="165"/>
      <c r="E15" s="257" t="s">
        <v>106</v>
      </c>
      <c r="F15" s="258"/>
      <c r="G15" s="259" t="s">
        <v>590</v>
      </c>
      <c r="H15" s="260"/>
      <c r="I15" s="165"/>
      <c r="J15" s="166"/>
      <c r="L15" s="397"/>
      <c r="M15" s="581" t="s">
        <v>750</v>
      </c>
      <c r="N15" s="587"/>
      <c r="O15" s="596">
        <v>1894034</v>
      </c>
      <c r="P15" s="589"/>
      <c r="Q15" s="597">
        <v>1325823.7999999998</v>
      </c>
      <c r="R15" s="590"/>
      <c r="S15" s="386"/>
    </row>
    <row r="16" spans="2:19" s="30" customFormat="1" ht="24.95" customHeight="1" x14ac:dyDescent="0.3">
      <c r="B16" s="164"/>
      <c r="C16" s="165"/>
      <c r="D16" s="165"/>
      <c r="E16" s="257" t="s">
        <v>112</v>
      </c>
      <c r="F16" s="258"/>
      <c r="G16" s="259" t="s">
        <v>592</v>
      </c>
      <c r="H16" s="260"/>
      <c r="I16" s="165"/>
      <c r="J16" s="166"/>
      <c r="L16" s="397"/>
      <c r="M16" s="581"/>
      <c r="N16" s="587"/>
      <c r="O16" s="588">
        <v>9512006</v>
      </c>
      <c r="P16" s="589"/>
      <c r="Q16" s="589">
        <v>8699596.1099999994</v>
      </c>
      <c r="R16" s="590"/>
      <c r="S16" s="386"/>
    </row>
    <row r="17" spans="1:19" s="30" customFormat="1" ht="24.95" customHeight="1" x14ac:dyDescent="0.3">
      <c r="B17" s="164"/>
      <c r="C17" s="165"/>
      <c r="D17" s="165"/>
      <c r="E17" s="257" t="s">
        <v>107</v>
      </c>
      <c r="F17" s="258"/>
      <c r="G17" s="259" t="s">
        <v>593</v>
      </c>
      <c r="H17" s="260"/>
      <c r="I17" s="165"/>
      <c r="J17" s="166"/>
      <c r="L17" s="397"/>
      <c r="M17" s="581"/>
      <c r="N17" s="587"/>
      <c r="O17" s="588"/>
      <c r="P17" s="605"/>
      <c r="Q17" s="589"/>
      <c r="R17" s="590"/>
      <c r="S17" s="386"/>
    </row>
    <row r="18" spans="1:19" s="30" customFormat="1" ht="24.95" customHeight="1" x14ac:dyDescent="0.3">
      <c r="B18" s="164"/>
      <c r="C18" s="165"/>
      <c r="D18" s="165"/>
      <c r="E18" s="257" t="s">
        <v>113</v>
      </c>
      <c r="F18" s="258"/>
      <c r="G18" s="259" t="s">
        <v>594</v>
      </c>
      <c r="H18" s="260"/>
      <c r="I18" s="165"/>
      <c r="J18" s="166"/>
      <c r="L18" s="397"/>
      <c r="M18" s="591" t="s">
        <v>934</v>
      </c>
      <c r="N18" s="587"/>
      <c r="O18" s="588"/>
      <c r="P18" s="605"/>
      <c r="Q18" s="598"/>
      <c r="R18" s="590"/>
      <c r="S18" s="386"/>
    </row>
    <row r="19" spans="1:19" s="30" customFormat="1" ht="24.95" customHeight="1" x14ac:dyDescent="0.3">
      <c r="B19" s="164"/>
      <c r="C19" s="165"/>
      <c r="D19" s="165"/>
      <c r="E19" s="257" t="s">
        <v>114</v>
      </c>
      <c r="F19" s="258"/>
      <c r="G19" s="259" t="s">
        <v>595</v>
      </c>
      <c r="H19" s="260"/>
      <c r="I19" s="165"/>
      <c r="J19" s="166"/>
      <c r="L19" s="397"/>
      <c r="M19" s="581" t="s">
        <v>928</v>
      </c>
      <c r="N19" s="587"/>
      <c r="O19" s="592">
        <v>68900</v>
      </c>
      <c r="P19" s="599"/>
      <c r="Q19" s="593">
        <v>51170</v>
      </c>
      <c r="R19" s="590"/>
      <c r="S19" s="386"/>
    </row>
    <row r="20" spans="1:19" s="30" customFormat="1" ht="24.95" customHeight="1" x14ac:dyDescent="0.3">
      <c r="B20" s="164"/>
      <c r="C20" s="165"/>
      <c r="D20" s="165"/>
      <c r="E20" s="257" t="s">
        <v>115</v>
      </c>
      <c r="F20" s="258"/>
      <c r="G20" s="259" t="s">
        <v>596</v>
      </c>
      <c r="H20" s="260"/>
      <c r="I20" s="165"/>
      <c r="J20" s="166"/>
      <c r="L20" s="397"/>
      <c r="M20" s="581" t="s">
        <v>722</v>
      </c>
      <c r="N20" s="587"/>
      <c r="O20" s="594">
        <v>608010</v>
      </c>
      <c r="P20" s="600"/>
      <c r="Q20" s="595">
        <v>753933</v>
      </c>
      <c r="R20" s="590"/>
      <c r="S20" s="386"/>
    </row>
    <row r="21" spans="1:19" s="30" customFormat="1" ht="24.95" customHeight="1" x14ac:dyDescent="0.3">
      <c r="B21" s="164"/>
      <c r="C21" s="165"/>
      <c r="D21" s="165"/>
      <c r="E21" s="257" t="s">
        <v>116</v>
      </c>
      <c r="F21" s="258"/>
      <c r="G21" s="259" t="s">
        <v>597</v>
      </c>
      <c r="H21" s="260"/>
      <c r="I21" s="165"/>
      <c r="J21" s="166"/>
      <c r="L21" s="397"/>
      <c r="M21" s="581" t="s">
        <v>719</v>
      </c>
      <c r="N21" s="587"/>
      <c r="O21" s="594">
        <v>291871</v>
      </c>
      <c r="P21" s="600"/>
      <c r="Q21" s="595">
        <v>268522</v>
      </c>
      <c r="R21" s="590"/>
      <c r="S21" s="386"/>
    </row>
    <row r="22" spans="1:19" s="30" customFormat="1" ht="24.95" customHeight="1" thickBot="1" x14ac:dyDescent="0.35">
      <c r="B22" s="164"/>
      <c r="C22" s="165"/>
      <c r="D22" s="165"/>
      <c r="E22" s="329" t="s">
        <v>117</v>
      </c>
      <c r="F22" s="330"/>
      <c r="G22" s="331" t="s">
        <v>591</v>
      </c>
      <c r="H22" s="261"/>
      <c r="I22" s="165"/>
      <c r="J22" s="166"/>
      <c r="L22" s="397"/>
      <c r="M22" s="581" t="s">
        <v>721</v>
      </c>
      <c r="N22" s="587"/>
      <c r="O22" s="594">
        <v>399310</v>
      </c>
      <c r="P22" s="600"/>
      <c r="Q22" s="595">
        <v>367366</v>
      </c>
      <c r="R22" s="590"/>
      <c r="S22" s="386"/>
    </row>
    <row r="23" spans="1:19" s="10" customFormat="1" ht="20.100000000000001" customHeight="1" thickTop="1" x14ac:dyDescent="0.3">
      <c r="A23" s="9"/>
      <c r="B23" s="787" t="s">
        <v>222</v>
      </c>
      <c r="C23" s="788"/>
      <c r="D23" s="788"/>
      <c r="E23" s="788"/>
      <c r="F23" s="788"/>
      <c r="G23" s="788"/>
      <c r="H23" s="788"/>
      <c r="I23" s="788"/>
      <c r="J23" s="163"/>
      <c r="L23" s="397"/>
      <c r="M23" s="581" t="s">
        <v>698</v>
      </c>
      <c r="N23" s="587"/>
      <c r="O23" s="594">
        <v>19000</v>
      </c>
      <c r="P23" s="600"/>
      <c r="Q23" s="595">
        <v>13490</v>
      </c>
      <c r="R23" s="590"/>
      <c r="S23" s="386"/>
    </row>
    <row r="24" spans="1:19" s="10" customFormat="1" ht="20.100000000000001" customHeight="1" x14ac:dyDescent="0.3">
      <c r="A24" s="9"/>
      <c r="B24" s="96"/>
      <c r="C24" s="32"/>
      <c r="D24" s="86"/>
      <c r="E24" s="86"/>
      <c r="F24" s="86"/>
      <c r="G24" s="86"/>
      <c r="H24" s="86"/>
      <c r="I24" s="86"/>
      <c r="J24" s="87"/>
      <c r="L24" s="397"/>
      <c r="M24" s="581" t="s">
        <v>723</v>
      </c>
      <c r="N24" s="587"/>
      <c r="O24" s="594">
        <v>64056</v>
      </c>
      <c r="P24" s="600"/>
      <c r="Q24" s="595">
        <v>30171</v>
      </c>
      <c r="R24" s="590"/>
      <c r="S24" s="386"/>
    </row>
    <row r="25" spans="1:19" ht="30" customHeight="1" x14ac:dyDescent="0.3">
      <c r="B25" s="789" t="s">
        <v>416</v>
      </c>
      <c r="C25" s="790"/>
      <c r="D25" s="790"/>
      <c r="E25" s="790"/>
      <c r="F25" s="790"/>
      <c r="G25" s="790"/>
      <c r="H25" s="790"/>
      <c r="I25" s="790"/>
      <c r="J25" s="161"/>
      <c r="L25" s="397"/>
      <c r="M25" s="581" t="s">
        <v>725</v>
      </c>
      <c r="N25" s="587"/>
      <c r="O25" s="594">
        <v>46833</v>
      </c>
      <c r="P25" s="600"/>
      <c r="Q25" s="595">
        <v>33252</v>
      </c>
      <c r="R25" s="590"/>
      <c r="S25" s="386"/>
    </row>
    <row r="26" spans="1:19" s="10" customFormat="1" ht="42.6" customHeight="1" x14ac:dyDescent="0.3">
      <c r="A26" s="9"/>
      <c r="B26" s="91" t="s">
        <v>401</v>
      </c>
      <c r="C26" s="92" t="s">
        <v>97</v>
      </c>
      <c r="D26" s="801"/>
      <c r="E26" s="801"/>
      <c r="F26" s="86"/>
      <c r="G26" s="154" t="s">
        <v>583</v>
      </c>
      <c r="H26" s="92" t="s">
        <v>97</v>
      </c>
      <c r="I26" s="350" t="s">
        <v>957</v>
      </c>
      <c r="J26" s="174"/>
      <c r="L26" s="397"/>
      <c r="M26" s="581" t="s">
        <v>724</v>
      </c>
      <c r="N26" s="587"/>
      <c r="O26" s="594">
        <v>5876</v>
      </c>
      <c r="P26" s="600"/>
      <c r="Q26" s="595">
        <v>6934</v>
      </c>
      <c r="R26" s="590"/>
      <c r="S26" s="386"/>
    </row>
    <row r="27" spans="1:19" s="10" customFormat="1" ht="42.6" customHeight="1" x14ac:dyDescent="0.3">
      <c r="A27" s="9"/>
      <c r="B27" s="91" t="s">
        <v>400</v>
      </c>
      <c r="C27" s="92" t="s">
        <v>97</v>
      </c>
      <c r="D27" s="798"/>
      <c r="E27" s="798"/>
      <c r="F27" s="86"/>
      <c r="G27" s="154" t="s">
        <v>583</v>
      </c>
      <c r="H27" s="92" t="s">
        <v>97</v>
      </c>
      <c r="I27" s="350" t="s">
        <v>957</v>
      </c>
      <c r="J27" s="174"/>
      <c r="L27" s="397"/>
      <c r="M27" s="581" t="s">
        <v>720</v>
      </c>
      <c r="N27" s="587"/>
      <c r="O27" s="594">
        <v>790195</v>
      </c>
      <c r="P27" s="600"/>
      <c r="Q27" s="595">
        <v>932431</v>
      </c>
      <c r="R27" s="590"/>
      <c r="S27" s="386"/>
    </row>
    <row r="28" spans="1:19" s="10" customFormat="1" ht="42.6" customHeight="1" x14ac:dyDescent="0.3">
      <c r="A28" s="9"/>
      <c r="B28" s="91" t="s">
        <v>399</v>
      </c>
      <c r="C28" s="92" t="s">
        <v>97</v>
      </c>
      <c r="D28" s="798"/>
      <c r="E28" s="798"/>
      <c r="F28" s="86"/>
      <c r="G28" s="154" t="s">
        <v>402</v>
      </c>
      <c r="H28" s="92" t="s">
        <v>97</v>
      </c>
      <c r="I28" s="349"/>
      <c r="J28" s="174"/>
      <c r="L28" s="397"/>
      <c r="M28" s="581" t="s">
        <v>726</v>
      </c>
      <c r="N28" s="587"/>
      <c r="O28" s="594">
        <v>399541</v>
      </c>
      <c r="P28" s="600"/>
      <c r="Q28" s="595">
        <v>495431</v>
      </c>
      <c r="R28" s="590"/>
      <c r="S28" s="386"/>
    </row>
    <row r="29" spans="1:19" s="10" customFormat="1" ht="42.6" customHeight="1" x14ac:dyDescent="0.3">
      <c r="A29" s="9"/>
      <c r="B29" s="91" t="s">
        <v>398</v>
      </c>
      <c r="C29" s="92" t="s">
        <v>97</v>
      </c>
      <c r="D29" s="798"/>
      <c r="E29" s="798"/>
      <c r="F29" s="86"/>
      <c r="G29" s="154" t="s">
        <v>403</v>
      </c>
      <c r="H29" s="92" t="s">
        <v>97</v>
      </c>
      <c r="I29" s="176"/>
      <c r="J29" s="174"/>
      <c r="L29" s="397"/>
      <c r="M29" s="581" t="s">
        <v>727</v>
      </c>
      <c r="N29" s="587"/>
      <c r="O29" s="594">
        <v>958833</v>
      </c>
      <c r="P29" s="600"/>
      <c r="Q29" s="595">
        <v>1188953</v>
      </c>
      <c r="R29" s="590"/>
      <c r="S29" s="386"/>
    </row>
    <row r="30" spans="1:19" s="10" customFormat="1" ht="42.6" customHeight="1" x14ac:dyDescent="0.3">
      <c r="A30" s="9"/>
      <c r="B30" s="91" t="s">
        <v>94</v>
      </c>
      <c r="C30" s="92" t="s">
        <v>97</v>
      </c>
      <c r="D30" s="798"/>
      <c r="E30" s="798"/>
      <c r="F30" s="86"/>
      <c r="G30" s="150"/>
      <c r="H30" s="93"/>
      <c r="I30" s="173" t="s">
        <v>99</v>
      </c>
      <c r="J30" s="175"/>
      <c r="L30" s="397"/>
      <c r="M30" s="581" t="s">
        <v>728</v>
      </c>
      <c r="N30" s="587"/>
      <c r="O30" s="594">
        <v>6047</v>
      </c>
      <c r="P30" s="600"/>
      <c r="Q30" s="595">
        <v>2849</v>
      </c>
      <c r="R30" s="590"/>
      <c r="S30" s="386"/>
    </row>
    <row r="31" spans="1:19" s="10" customFormat="1" ht="9.9499999999999993" customHeight="1" thickBot="1" x14ac:dyDescent="0.35">
      <c r="A31" s="9"/>
      <c r="B31" s="94"/>
      <c r="C31" s="95"/>
      <c r="D31" s="34"/>
      <c r="E31" s="34"/>
      <c r="F31" s="34"/>
      <c r="G31" s="34"/>
      <c r="H31" s="34"/>
      <c r="I31" s="34"/>
      <c r="J31" s="88"/>
      <c r="L31" s="397"/>
      <c r="M31" s="581"/>
      <c r="N31" s="587"/>
      <c r="O31" s="594"/>
      <c r="P31" s="600"/>
      <c r="Q31" s="595"/>
      <c r="R31" s="590"/>
      <c r="S31" s="386"/>
    </row>
    <row r="32" spans="1:19" ht="24.95" customHeight="1" thickTop="1" x14ac:dyDescent="0.3">
      <c r="B32" s="318" t="s">
        <v>392</v>
      </c>
      <c r="C32" s="181"/>
      <c r="D32" s="181"/>
      <c r="E32" s="181"/>
      <c r="F32" s="181"/>
      <c r="G32" s="181"/>
      <c r="H32" s="181"/>
      <c r="I32" s="181"/>
      <c r="J32" s="182"/>
      <c r="L32" s="397"/>
      <c r="M32" s="581" t="s">
        <v>729</v>
      </c>
      <c r="N32" s="587"/>
      <c r="O32" s="594">
        <v>4800</v>
      </c>
      <c r="P32" s="600"/>
      <c r="Q32" s="595">
        <v>3408</v>
      </c>
      <c r="R32" s="590"/>
      <c r="S32" s="386"/>
    </row>
    <row r="33" spans="2:19" ht="24.95" customHeight="1" x14ac:dyDescent="0.3">
      <c r="B33" s="786"/>
      <c r="C33" s="786"/>
      <c r="D33" s="786"/>
      <c r="E33" s="786"/>
      <c r="F33" s="786"/>
      <c r="G33" s="786"/>
      <c r="H33" s="786"/>
      <c r="I33" s="786"/>
      <c r="J33" s="182"/>
      <c r="L33" s="397"/>
      <c r="M33" s="581" t="s">
        <v>730</v>
      </c>
      <c r="N33" s="587"/>
      <c r="O33" s="594">
        <v>45712</v>
      </c>
      <c r="P33" s="600"/>
      <c r="Q33" s="595">
        <v>53941</v>
      </c>
      <c r="R33" s="590"/>
      <c r="S33" s="386"/>
    </row>
    <row r="34" spans="2:19" ht="24.95" customHeight="1" x14ac:dyDescent="0.3">
      <c r="B34" s="786"/>
      <c r="C34" s="786"/>
      <c r="D34" s="786"/>
      <c r="E34" s="786"/>
      <c r="F34" s="786"/>
      <c r="G34" s="786"/>
      <c r="H34" s="786"/>
      <c r="I34" s="786"/>
      <c r="J34" s="182"/>
      <c r="L34" s="397"/>
      <c r="M34" s="581" t="s">
        <v>731</v>
      </c>
      <c r="N34" s="587"/>
      <c r="O34" s="594">
        <v>24761</v>
      </c>
      <c r="P34" s="600"/>
      <c r="Q34" s="595">
        <v>22781</v>
      </c>
      <c r="R34" s="590"/>
      <c r="S34" s="386"/>
    </row>
    <row r="35" spans="2:19" ht="24.95" customHeight="1" x14ac:dyDescent="0.3">
      <c r="B35" s="786"/>
      <c r="C35" s="786"/>
      <c r="D35" s="786"/>
      <c r="E35" s="786"/>
      <c r="F35" s="786"/>
      <c r="G35" s="786"/>
      <c r="H35" s="786"/>
      <c r="I35" s="786"/>
      <c r="J35" s="182"/>
      <c r="L35" s="397"/>
      <c r="M35" s="581" t="s">
        <v>732</v>
      </c>
      <c r="N35" s="587"/>
      <c r="O35" s="594">
        <v>12285</v>
      </c>
      <c r="P35" s="600"/>
      <c r="Q35" s="595">
        <v>14497</v>
      </c>
      <c r="R35" s="590"/>
      <c r="S35" s="386"/>
    </row>
    <row r="36" spans="2:19" ht="24.95" customHeight="1" x14ac:dyDescent="0.3">
      <c r="B36" s="786"/>
      <c r="C36" s="786"/>
      <c r="D36" s="786"/>
      <c r="E36" s="786"/>
      <c r="F36" s="786"/>
      <c r="G36" s="786"/>
      <c r="H36" s="786"/>
      <c r="I36" s="786"/>
      <c r="J36" s="182"/>
      <c r="L36" s="397"/>
      <c r="M36" s="581" t="s">
        <v>733</v>
      </c>
      <c r="N36" s="587"/>
      <c r="O36" s="594">
        <v>106282</v>
      </c>
      <c r="P36" s="600"/>
      <c r="Q36" s="595">
        <v>97780</v>
      </c>
      <c r="R36" s="590"/>
      <c r="S36" s="386"/>
    </row>
    <row r="37" spans="2:19" ht="24.95" customHeight="1" x14ac:dyDescent="0.3">
      <c r="B37" s="786"/>
      <c r="C37" s="786"/>
      <c r="D37" s="786"/>
      <c r="E37" s="786"/>
      <c r="F37" s="786"/>
      <c r="G37" s="786"/>
      <c r="H37" s="786"/>
      <c r="I37" s="786"/>
      <c r="J37" s="182"/>
      <c r="L37" s="397"/>
      <c r="M37" s="581" t="s">
        <v>753</v>
      </c>
      <c r="N37" s="587"/>
      <c r="O37" s="594">
        <v>717083</v>
      </c>
      <c r="P37" s="600"/>
      <c r="Q37" s="595">
        <v>337747</v>
      </c>
      <c r="R37" s="590"/>
      <c r="S37" s="386"/>
    </row>
    <row r="38" spans="2:19" ht="24.95" customHeight="1" x14ac:dyDescent="0.3">
      <c r="B38" s="786"/>
      <c r="C38" s="786"/>
      <c r="D38" s="786"/>
      <c r="E38" s="786"/>
      <c r="F38" s="786"/>
      <c r="G38" s="786"/>
      <c r="H38" s="786"/>
      <c r="I38" s="786"/>
      <c r="J38" s="182"/>
      <c r="L38" s="397"/>
      <c r="M38" s="581" t="s">
        <v>901</v>
      </c>
      <c r="N38" s="587"/>
      <c r="O38" s="594">
        <v>501955</v>
      </c>
      <c r="P38" s="600"/>
      <c r="Q38" s="595">
        <v>622425</v>
      </c>
      <c r="R38" s="590"/>
      <c r="S38" s="386"/>
    </row>
    <row r="39" spans="2:19" ht="24.95" customHeight="1" x14ac:dyDescent="0.3">
      <c r="B39" s="786"/>
      <c r="C39" s="786"/>
      <c r="D39" s="786"/>
      <c r="E39" s="786"/>
      <c r="F39" s="786"/>
      <c r="G39" s="786"/>
      <c r="H39" s="786"/>
      <c r="I39" s="786"/>
      <c r="J39" s="182"/>
      <c r="L39" s="397"/>
      <c r="M39" s="581" t="s">
        <v>734</v>
      </c>
      <c r="N39" s="587"/>
      <c r="O39" s="594">
        <v>64092</v>
      </c>
      <c r="P39" s="600"/>
      <c r="Q39" s="595">
        <v>75629</v>
      </c>
      <c r="R39" s="590"/>
      <c r="S39" s="386"/>
    </row>
    <row r="40" spans="2:19" ht="24.95" customHeight="1" x14ac:dyDescent="0.3">
      <c r="B40" s="786"/>
      <c r="C40" s="786"/>
      <c r="D40" s="786"/>
      <c r="E40" s="786"/>
      <c r="F40" s="786"/>
      <c r="G40" s="786"/>
      <c r="H40" s="786"/>
      <c r="I40" s="786"/>
      <c r="J40" s="182"/>
      <c r="L40" s="397"/>
      <c r="M40" s="581" t="s">
        <v>735</v>
      </c>
      <c r="N40" s="587"/>
      <c r="O40" s="594">
        <v>848080</v>
      </c>
      <c r="P40" s="600"/>
      <c r="Q40" s="595">
        <v>602137</v>
      </c>
      <c r="R40" s="590"/>
      <c r="S40" s="386"/>
    </row>
    <row r="41" spans="2:19" ht="24.95" customHeight="1" x14ac:dyDescent="0.3">
      <c r="L41" s="397"/>
      <c r="M41" s="581" t="s">
        <v>736</v>
      </c>
      <c r="N41" s="587"/>
      <c r="O41" s="594">
        <v>10718</v>
      </c>
      <c r="P41" s="600"/>
      <c r="Q41" s="595">
        <v>13291</v>
      </c>
      <c r="R41" s="590"/>
      <c r="S41" s="386"/>
    </row>
    <row r="42" spans="2:19" ht="24.95" customHeight="1" x14ac:dyDescent="0.3">
      <c r="L42" s="397"/>
      <c r="M42" s="581" t="s">
        <v>737</v>
      </c>
      <c r="N42" s="587"/>
      <c r="O42" s="594">
        <v>85770</v>
      </c>
      <c r="P42" s="600"/>
      <c r="Q42" s="595">
        <v>101209</v>
      </c>
      <c r="R42" s="590"/>
      <c r="S42" s="386"/>
    </row>
    <row r="43" spans="2:19" ht="24.95" customHeight="1" x14ac:dyDescent="0.3">
      <c r="L43" s="397"/>
      <c r="M43" s="581" t="s">
        <v>738</v>
      </c>
      <c r="N43" s="587"/>
      <c r="O43" s="594">
        <v>54887</v>
      </c>
      <c r="P43" s="600"/>
      <c r="Q43" s="595">
        <v>38970</v>
      </c>
      <c r="R43" s="590"/>
      <c r="S43" s="386"/>
    </row>
    <row r="44" spans="2:19" ht="24.95" customHeight="1" x14ac:dyDescent="0.3">
      <c r="L44" s="397"/>
      <c r="M44" s="581" t="s">
        <v>751</v>
      </c>
      <c r="N44" s="587"/>
      <c r="O44" s="594">
        <v>239092</v>
      </c>
      <c r="P44" s="600"/>
      <c r="Q44" s="595">
        <v>219965</v>
      </c>
      <c r="R44" s="590"/>
      <c r="S44" s="386"/>
    </row>
    <row r="45" spans="2:19" ht="24.95" customHeight="1" x14ac:dyDescent="0.3">
      <c r="L45" s="397"/>
      <c r="M45" s="581" t="s">
        <v>739</v>
      </c>
      <c r="N45" s="587"/>
      <c r="O45" s="594">
        <v>64258</v>
      </c>
      <c r="P45" s="600"/>
      <c r="Q45" s="595">
        <v>59118</v>
      </c>
      <c r="R45" s="590"/>
      <c r="S45" s="386"/>
    </row>
    <row r="46" spans="2:19" ht="24.95" customHeight="1" x14ac:dyDescent="0.3">
      <c r="L46" s="397"/>
      <c r="M46" s="581" t="s">
        <v>740</v>
      </c>
      <c r="N46" s="587"/>
      <c r="O46" s="594">
        <v>4800</v>
      </c>
      <c r="P46" s="600"/>
      <c r="Q46" s="595">
        <v>2261</v>
      </c>
      <c r="R46" s="590"/>
      <c r="S46" s="386"/>
    </row>
    <row r="47" spans="2:19" ht="24.95" customHeight="1" x14ac:dyDescent="0.3">
      <c r="L47" s="397"/>
      <c r="M47" s="581" t="s">
        <v>741</v>
      </c>
      <c r="N47" s="587"/>
      <c r="O47" s="594">
        <v>87770</v>
      </c>
      <c r="P47" s="600"/>
      <c r="Q47" s="595">
        <v>80749</v>
      </c>
      <c r="R47" s="590"/>
      <c r="S47" s="386"/>
    </row>
    <row r="48" spans="2:19" ht="24.95" customHeight="1" x14ac:dyDescent="0.3">
      <c r="L48" s="397"/>
      <c r="M48" s="581" t="s">
        <v>742</v>
      </c>
      <c r="N48" s="587"/>
      <c r="O48" s="594">
        <v>399607</v>
      </c>
      <c r="P48" s="600"/>
      <c r="Q48" s="595">
        <v>495513</v>
      </c>
      <c r="R48" s="590"/>
      <c r="S48" s="386"/>
    </row>
    <row r="49" spans="12:19" ht="24.95" customHeight="1" x14ac:dyDescent="0.3">
      <c r="L49" s="397"/>
      <c r="M49" s="581" t="s">
        <v>902</v>
      </c>
      <c r="N49" s="587"/>
      <c r="O49" s="594">
        <v>127480</v>
      </c>
      <c r="P49" s="600"/>
      <c r="Q49" s="595">
        <v>60044</v>
      </c>
      <c r="R49" s="590"/>
      <c r="S49" s="386"/>
    </row>
    <row r="50" spans="12:19" ht="24.95" customHeight="1" x14ac:dyDescent="0.3">
      <c r="L50" s="397"/>
      <c r="M50" s="581" t="s">
        <v>752</v>
      </c>
      <c r="N50" s="587"/>
      <c r="O50" s="594">
        <v>284052</v>
      </c>
      <c r="P50" s="600"/>
      <c r="Q50" s="595">
        <v>352225</v>
      </c>
      <c r="R50" s="590"/>
      <c r="S50" s="386"/>
    </row>
    <row r="51" spans="12:19" ht="24.95" customHeight="1" x14ac:dyDescent="0.3">
      <c r="L51" s="397"/>
      <c r="M51" s="581" t="s">
        <v>743</v>
      </c>
      <c r="N51" s="587"/>
      <c r="O51" s="594">
        <v>302410</v>
      </c>
      <c r="P51" s="600"/>
      <c r="Q51" s="595">
        <v>214712</v>
      </c>
      <c r="R51" s="590"/>
      <c r="S51" s="386"/>
    </row>
    <row r="52" spans="12:19" ht="24.95" customHeight="1" x14ac:dyDescent="0.3">
      <c r="L52" s="397"/>
      <c r="M52" s="581" t="s">
        <v>744</v>
      </c>
      <c r="N52" s="587"/>
      <c r="O52" s="594">
        <v>6048</v>
      </c>
      <c r="P52" s="600"/>
      <c r="Q52" s="595">
        <v>5565</v>
      </c>
      <c r="R52" s="590"/>
      <c r="S52" s="386"/>
    </row>
    <row r="53" spans="12:19" ht="24.95" customHeight="1" x14ac:dyDescent="0.3">
      <c r="L53" s="397"/>
      <c r="M53" s="581" t="s">
        <v>745</v>
      </c>
      <c r="N53" s="587"/>
      <c r="O53" s="596">
        <v>1101878</v>
      </c>
      <c r="P53" s="600"/>
      <c r="Q53" s="597">
        <v>782334</v>
      </c>
      <c r="R53" s="590"/>
      <c r="S53" s="386"/>
    </row>
    <row r="54" spans="12:19" ht="24.95" customHeight="1" x14ac:dyDescent="0.3">
      <c r="L54" s="397"/>
      <c r="M54" s="581"/>
      <c r="N54" s="587"/>
      <c r="O54" s="592">
        <v>8752292</v>
      </c>
      <c r="P54" s="589"/>
      <c r="Q54" s="595">
        <v>8400803</v>
      </c>
      <c r="R54" s="590"/>
      <c r="S54" s="386"/>
    </row>
    <row r="55" spans="12:19" ht="24.95" customHeight="1" x14ac:dyDescent="0.3">
      <c r="L55" s="397"/>
      <c r="M55" s="581" t="s">
        <v>935</v>
      </c>
      <c r="N55" s="587"/>
      <c r="O55" s="596">
        <v>124800</v>
      </c>
      <c r="P55" s="599"/>
      <c r="Q55" s="597">
        <v>68900</v>
      </c>
      <c r="R55" s="590"/>
      <c r="S55" s="386"/>
    </row>
    <row r="56" spans="12:19" ht="24.95" customHeight="1" x14ac:dyDescent="0.3">
      <c r="L56" s="397"/>
      <c r="M56" s="581"/>
      <c r="N56" s="587"/>
      <c r="O56" s="601"/>
      <c r="P56" s="602"/>
      <c r="Q56" s="602"/>
      <c r="R56" s="590"/>
      <c r="S56" s="386"/>
    </row>
    <row r="57" spans="12:19" ht="24.95" customHeight="1" x14ac:dyDescent="0.3">
      <c r="L57" s="397"/>
      <c r="M57" s="581"/>
      <c r="N57" s="587"/>
      <c r="O57" s="588">
        <v>8627492</v>
      </c>
      <c r="P57" s="589"/>
      <c r="Q57" s="589">
        <v>8331903</v>
      </c>
      <c r="R57" s="590"/>
      <c r="S57" s="386"/>
    </row>
    <row r="58" spans="12:19" ht="24.95" customHeight="1" x14ac:dyDescent="0.3">
      <c r="L58" s="397"/>
      <c r="M58" s="591" t="s">
        <v>755</v>
      </c>
      <c r="N58" s="587"/>
      <c r="O58" s="603">
        <v>884514</v>
      </c>
      <c r="P58" s="604"/>
      <c r="Q58" s="604">
        <v>367693.1099999994</v>
      </c>
      <c r="R58" s="590"/>
      <c r="S58" s="386"/>
    </row>
    <row r="59" spans="12:19" ht="24.95" customHeight="1" x14ac:dyDescent="0.3">
      <c r="L59" s="397"/>
      <c r="M59" s="581"/>
      <c r="N59" s="587"/>
      <c r="O59" s="588"/>
      <c r="P59" s="589"/>
      <c r="Q59" s="589"/>
      <c r="R59" s="590"/>
      <c r="S59" s="386"/>
    </row>
    <row r="60" spans="12:19" ht="24.95" customHeight="1" x14ac:dyDescent="0.3">
      <c r="L60" s="397"/>
      <c r="M60" s="591" t="s">
        <v>756</v>
      </c>
      <c r="N60" s="587"/>
      <c r="O60" s="588"/>
      <c r="P60" s="589"/>
      <c r="Q60" s="589"/>
      <c r="R60" s="590"/>
      <c r="S60" s="386"/>
    </row>
    <row r="61" spans="12:19" ht="24.95" customHeight="1" x14ac:dyDescent="0.3">
      <c r="L61" s="397"/>
      <c r="M61" s="581" t="s">
        <v>904</v>
      </c>
      <c r="N61" s="587"/>
      <c r="O61" s="592">
        <v>51208</v>
      </c>
      <c r="P61" s="589"/>
      <c r="Q61" s="593">
        <v>36358</v>
      </c>
      <c r="R61" s="590"/>
      <c r="S61" s="398"/>
    </row>
    <row r="62" spans="12:19" ht="24.95" customHeight="1" x14ac:dyDescent="0.3">
      <c r="L62" s="397"/>
      <c r="M62" s="581" t="s">
        <v>907</v>
      </c>
      <c r="N62" s="587"/>
      <c r="O62" s="594">
        <v>4387</v>
      </c>
      <c r="P62" s="581"/>
      <c r="Q62" s="595">
        <v>3115</v>
      </c>
      <c r="R62" s="590"/>
      <c r="S62" s="386"/>
    </row>
    <row r="63" spans="12:19" ht="24.95" customHeight="1" x14ac:dyDescent="0.3">
      <c r="L63" s="397"/>
      <c r="M63" s="581" t="s">
        <v>757</v>
      </c>
      <c r="N63" s="587"/>
      <c r="O63" s="594">
        <v>773630</v>
      </c>
      <c r="P63" s="581"/>
      <c r="Q63" s="595">
        <v>549278</v>
      </c>
      <c r="R63" s="590"/>
      <c r="S63" s="386"/>
    </row>
    <row r="64" spans="12:19" ht="24.95" customHeight="1" x14ac:dyDescent="0.3">
      <c r="L64" s="397"/>
      <c r="M64" s="581" t="s">
        <v>758</v>
      </c>
      <c r="N64" s="587"/>
      <c r="O64" s="594">
        <v>324800</v>
      </c>
      <c r="P64" s="589"/>
      <c r="Q64" s="595">
        <v>383264</v>
      </c>
      <c r="R64" s="590"/>
      <c r="S64" s="386"/>
    </row>
    <row r="65" spans="12:19" ht="24.95" customHeight="1" x14ac:dyDescent="0.3">
      <c r="L65" s="397"/>
      <c r="M65" s="581" t="s">
        <v>759</v>
      </c>
      <c r="N65" s="587"/>
      <c r="O65" s="596">
        <v>825</v>
      </c>
      <c r="P65" s="589"/>
      <c r="Q65" s="597">
        <v>586</v>
      </c>
      <c r="R65" s="590"/>
      <c r="S65" s="385"/>
    </row>
    <row r="66" spans="12:19" ht="24.95" customHeight="1" x14ac:dyDescent="0.3">
      <c r="L66" s="397"/>
      <c r="M66" s="581"/>
      <c r="N66" s="587"/>
      <c r="O66" s="588">
        <v>1154850</v>
      </c>
      <c r="P66" s="589"/>
      <c r="Q66" s="589">
        <v>972601</v>
      </c>
      <c r="R66" s="590"/>
      <c r="S66" s="386"/>
    </row>
    <row r="67" spans="12:19" ht="24.95" customHeight="1" x14ac:dyDescent="0.3">
      <c r="L67" s="397"/>
      <c r="M67" s="581"/>
      <c r="N67" s="587"/>
      <c r="O67" s="603">
        <v>2039364</v>
      </c>
      <c r="P67" s="604"/>
      <c r="Q67" s="604">
        <v>1340294.1099999994</v>
      </c>
      <c r="R67" s="590"/>
      <c r="S67" s="386"/>
    </row>
    <row r="68" spans="12:19" ht="24.95" customHeight="1" x14ac:dyDescent="0.3">
      <c r="L68" s="397"/>
      <c r="M68" s="581"/>
      <c r="N68" s="587"/>
      <c r="O68" s="588"/>
      <c r="P68" s="612"/>
      <c r="Q68" s="589"/>
      <c r="R68" s="590"/>
      <c r="S68" s="386"/>
    </row>
    <row r="69" spans="12:19" ht="24.95" customHeight="1" x14ac:dyDescent="0.3">
      <c r="L69" s="397"/>
      <c r="M69" s="581"/>
      <c r="N69" s="587"/>
      <c r="O69" s="588"/>
      <c r="P69" s="612"/>
      <c r="Q69" s="589"/>
      <c r="R69" s="590"/>
      <c r="S69" s="386"/>
    </row>
    <row r="70" spans="12:19" ht="24.95" customHeight="1" x14ac:dyDescent="0.3">
      <c r="L70" s="397"/>
      <c r="M70" s="591" t="s">
        <v>760</v>
      </c>
      <c r="N70" s="587"/>
      <c r="O70" s="588"/>
      <c r="P70" s="605"/>
      <c r="Q70" s="589"/>
      <c r="R70" s="590"/>
      <c r="S70" s="398"/>
    </row>
    <row r="71" spans="12:19" ht="24.95" customHeight="1" x14ac:dyDescent="0.3">
      <c r="L71" s="397"/>
      <c r="M71" s="581" t="s">
        <v>761</v>
      </c>
      <c r="N71" s="587"/>
      <c r="O71" s="592">
        <v>30000</v>
      </c>
      <c r="P71" s="600"/>
      <c r="Q71" s="593">
        <v>37200</v>
      </c>
      <c r="R71" s="590"/>
      <c r="S71" s="398"/>
    </row>
    <row r="72" spans="12:19" ht="24.95" customHeight="1" x14ac:dyDescent="0.3">
      <c r="L72" s="397"/>
      <c r="M72" s="581" t="s">
        <v>762</v>
      </c>
      <c r="N72" s="587"/>
      <c r="O72" s="594">
        <v>1400</v>
      </c>
      <c r="P72" s="600"/>
      <c r="Q72" s="595">
        <v>1736</v>
      </c>
      <c r="R72" s="590"/>
      <c r="S72" s="386"/>
    </row>
    <row r="73" spans="12:19" ht="24.95" customHeight="1" x14ac:dyDescent="0.3">
      <c r="L73" s="397"/>
      <c r="M73" s="581" t="s">
        <v>763</v>
      </c>
      <c r="N73" s="587"/>
      <c r="O73" s="594">
        <v>8763</v>
      </c>
      <c r="P73" s="600"/>
      <c r="Q73" s="595">
        <v>7624</v>
      </c>
      <c r="R73" s="590"/>
      <c r="S73" s="386"/>
    </row>
    <row r="74" spans="12:19" ht="24.95" customHeight="1" x14ac:dyDescent="0.3">
      <c r="L74" s="397"/>
      <c r="M74" s="581" t="s">
        <v>764</v>
      </c>
      <c r="N74" s="587"/>
      <c r="O74" s="594">
        <v>1158</v>
      </c>
      <c r="P74" s="600"/>
      <c r="Q74" s="595">
        <v>788</v>
      </c>
      <c r="R74" s="590"/>
      <c r="S74" s="386"/>
    </row>
    <row r="75" spans="12:19" ht="24.95" customHeight="1" x14ac:dyDescent="0.3">
      <c r="L75" s="397"/>
      <c r="M75" s="581" t="s">
        <v>721</v>
      </c>
      <c r="N75" s="587"/>
      <c r="O75" s="594">
        <v>20602</v>
      </c>
      <c r="P75" s="600"/>
      <c r="Q75" s="595">
        <v>25547</v>
      </c>
      <c r="R75" s="590"/>
      <c r="S75" s="386"/>
    </row>
    <row r="76" spans="12:19" ht="24.95" customHeight="1" x14ac:dyDescent="0.3">
      <c r="L76" s="397"/>
      <c r="M76" s="581" t="s">
        <v>698</v>
      </c>
      <c r="N76" s="587"/>
      <c r="O76" s="594">
        <v>20846</v>
      </c>
      <c r="P76" s="600"/>
      <c r="Q76" s="595">
        <v>5318</v>
      </c>
      <c r="R76" s="590"/>
      <c r="S76" s="386"/>
    </row>
    <row r="77" spans="12:19" ht="24.95" customHeight="1" x14ac:dyDescent="0.3">
      <c r="L77" s="397"/>
      <c r="M77" s="581" t="s">
        <v>906</v>
      </c>
      <c r="N77" s="587"/>
      <c r="O77" s="594">
        <v>22636</v>
      </c>
      <c r="P77" s="600"/>
      <c r="Q77" s="595">
        <v>15393</v>
      </c>
      <c r="R77" s="590"/>
      <c r="S77" s="386"/>
    </row>
    <row r="78" spans="12:19" ht="24.95" customHeight="1" x14ac:dyDescent="0.3">
      <c r="L78" s="397"/>
      <c r="M78" s="581" t="s">
        <v>765</v>
      </c>
      <c r="N78" s="587"/>
      <c r="O78" s="594">
        <v>18187</v>
      </c>
      <c r="P78" s="600"/>
      <c r="Q78" s="595">
        <v>15823</v>
      </c>
      <c r="R78" s="590"/>
      <c r="S78" s="386"/>
    </row>
    <row r="79" spans="12:19" ht="24.95" customHeight="1" x14ac:dyDescent="0.3">
      <c r="L79" s="397"/>
      <c r="M79" s="581" t="s">
        <v>766</v>
      </c>
      <c r="N79" s="587"/>
      <c r="O79" s="594">
        <v>375000</v>
      </c>
      <c r="P79" s="600"/>
      <c r="Q79" s="595">
        <v>255000</v>
      </c>
      <c r="R79" s="590"/>
      <c r="S79" s="385"/>
    </row>
    <row r="80" spans="12:19" ht="24.95" customHeight="1" x14ac:dyDescent="0.3">
      <c r="L80" s="397"/>
      <c r="M80" s="581" t="s">
        <v>725</v>
      </c>
      <c r="N80" s="587"/>
      <c r="O80" s="594">
        <v>15840</v>
      </c>
      <c r="P80" s="600"/>
      <c r="Q80" s="595">
        <v>19642</v>
      </c>
      <c r="R80" s="590"/>
      <c r="S80" s="386"/>
    </row>
    <row r="81" spans="12:19" ht="24.95" customHeight="1" x14ac:dyDescent="0.3">
      <c r="L81" s="397"/>
      <c r="M81" s="581" t="s">
        <v>925</v>
      </c>
      <c r="N81" s="587"/>
      <c r="O81" s="594">
        <v>800</v>
      </c>
      <c r="P81" s="600"/>
      <c r="Q81" s="595">
        <v>192</v>
      </c>
      <c r="R81" s="590"/>
      <c r="S81" s="386"/>
    </row>
    <row r="82" spans="12:19" ht="24.95" customHeight="1" x14ac:dyDescent="0.3">
      <c r="L82" s="397"/>
      <c r="M82" s="581" t="s">
        <v>789</v>
      </c>
      <c r="N82" s="587"/>
      <c r="O82" s="594">
        <v>14685</v>
      </c>
      <c r="P82" s="600"/>
      <c r="Q82" s="595">
        <v>17622</v>
      </c>
      <c r="R82" s="590"/>
      <c r="S82" s="386"/>
    </row>
    <row r="83" spans="12:19" ht="24.95" customHeight="1" x14ac:dyDescent="0.3">
      <c r="L83" s="397"/>
      <c r="M83" s="581" t="s">
        <v>726</v>
      </c>
      <c r="N83" s="587"/>
      <c r="O83" s="594">
        <v>8877</v>
      </c>
      <c r="P83" s="600"/>
      <c r="Q83" s="595">
        <v>6037</v>
      </c>
      <c r="R83" s="590"/>
      <c r="S83" s="386"/>
    </row>
    <row r="84" spans="12:19" ht="24.95" customHeight="1" x14ac:dyDescent="0.3">
      <c r="L84" s="397"/>
      <c r="M84" s="581" t="s">
        <v>729</v>
      </c>
      <c r="N84" s="587"/>
      <c r="O84" s="594">
        <v>16961</v>
      </c>
      <c r="P84" s="600"/>
      <c r="Q84" s="595">
        <v>14757</v>
      </c>
      <c r="R84" s="590"/>
      <c r="S84" s="386"/>
    </row>
    <row r="85" spans="12:19" ht="24.95" customHeight="1" x14ac:dyDescent="0.3">
      <c r="L85" s="397"/>
      <c r="M85" s="581" t="s">
        <v>900</v>
      </c>
      <c r="N85" s="587"/>
      <c r="O85" s="594">
        <v>77383</v>
      </c>
      <c r="P85" s="600"/>
      <c r="Q85" s="606" t="s">
        <v>903</v>
      </c>
      <c r="R85" s="590"/>
      <c r="S85" s="386"/>
    </row>
    <row r="86" spans="12:19" ht="24.95" customHeight="1" x14ac:dyDescent="0.3">
      <c r="L86" s="397"/>
      <c r="M86" s="581" t="s">
        <v>731</v>
      </c>
      <c r="N86" s="587"/>
      <c r="O86" s="594">
        <v>4751</v>
      </c>
      <c r="P86" s="600"/>
      <c r="Q86" s="595">
        <v>4134</v>
      </c>
      <c r="R86" s="590"/>
      <c r="S86" s="386"/>
    </row>
    <row r="87" spans="12:19" ht="24.95" customHeight="1" x14ac:dyDescent="0.3">
      <c r="L87" s="397"/>
      <c r="M87" s="581" t="s">
        <v>767</v>
      </c>
      <c r="N87" s="587"/>
      <c r="O87" s="594">
        <v>2332</v>
      </c>
      <c r="P87" s="600"/>
      <c r="Q87" s="595">
        <v>2799</v>
      </c>
      <c r="R87" s="590"/>
      <c r="S87" s="386"/>
    </row>
    <row r="88" spans="12:19" ht="24.95" customHeight="1" x14ac:dyDescent="0.3">
      <c r="L88" s="397"/>
      <c r="M88" s="581" t="s">
        <v>768</v>
      </c>
      <c r="N88" s="587"/>
      <c r="O88" s="594">
        <v>5845</v>
      </c>
      <c r="P88" s="600"/>
      <c r="Q88" s="595">
        <v>7248</v>
      </c>
      <c r="R88" s="590"/>
      <c r="S88" s="386"/>
    </row>
    <row r="89" spans="12:19" ht="24.95" customHeight="1" x14ac:dyDescent="0.3">
      <c r="L89" s="397"/>
      <c r="M89" s="581" t="s">
        <v>769</v>
      </c>
      <c r="N89" s="587"/>
      <c r="O89" s="594">
        <v>102800</v>
      </c>
      <c r="P89" s="600"/>
      <c r="Q89" s="595">
        <v>123360</v>
      </c>
      <c r="R89" s="590"/>
      <c r="S89" s="386"/>
    </row>
    <row r="90" spans="12:19" ht="24.95" customHeight="1" x14ac:dyDescent="0.3">
      <c r="L90" s="397"/>
      <c r="M90" s="581" t="s">
        <v>770</v>
      </c>
      <c r="N90" s="587"/>
      <c r="O90" s="594">
        <v>1600</v>
      </c>
      <c r="P90" s="600"/>
      <c r="Q90" s="595">
        <v>1392</v>
      </c>
      <c r="R90" s="590"/>
      <c r="S90" s="386"/>
    </row>
    <row r="91" spans="12:19" ht="24.95" customHeight="1" x14ac:dyDescent="0.3">
      <c r="L91" s="397"/>
      <c r="M91" s="581" t="s">
        <v>771</v>
      </c>
      <c r="N91" s="587"/>
      <c r="O91" s="594">
        <v>9239</v>
      </c>
      <c r="P91" s="600"/>
      <c r="Q91" s="595">
        <v>11457</v>
      </c>
      <c r="R91" s="590"/>
      <c r="S91" s="386"/>
    </row>
    <row r="92" spans="12:19" ht="24.95" customHeight="1" x14ac:dyDescent="0.3">
      <c r="L92" s="397"/>
      <c r="M92" s="581" t="s">
        <v>732</v>
      </c>
      <c r="N92" s="587"/>
      <c r="O92" s="594">
        <v>9186</v>
      </c>
      <c r="P92" s="600"/>
      <c r="Q92" s="595">
        <v>11024</v>
      </c>
      <c r="R92" s="590"/>
      <c r="S92" s="386"/>
    </row>
    <row r="93" spans="12:19" ht="24.95" customHeight="1" x14ac:dyDescent="0.3">
      <c r="L93" s="397"/>
      <c r="M93" s="581" t="s">
        <v>733</v>
      </c>
      <c r="N93" s="587"/>
      <c r="O93" s="594">
        <v>10566</v>
      </c>
      <c r="P93" s="600"/>
      <c r="Q93" s="595">
        <v>9193</v>
      </c>
      <c r="R93" s="590"/>
      <c r="S93" s="386"/>
    </row>
    <row r="94" spans="12:19" ht="24.95" customHeight="1" x14ac:dyDescent="0.3">
      <c r="L94" s="397"/>
      <c r="M94" s="581" t="s">
        <v>926</v>
      </c>
      <c r="N94" s="587"/>
      <c r="O94" s="594">
        <v>24390</v>
      </c>
      <c r="P94" s="600"/>
      <c r="Q94" s="595">
        <v>16342</v>
      </c>
      <c r="R94" s="590"/>
      <c r="S94" s="386"/>
    </row>
    <row r="95" spans="12:19" ht="24.95" customHeight="1" x14ac:dyDescent="0.3">
      <c r="L95" s="397"/>
      <c r="M95" s="581" t="s">
        <v>775</v>
      </c>
      <c r="N95" s="587"/>
      <c r="O95" s="594">
        <v>15840</v>
      </c>
      <c r="P95" s="600"/>
      <c r="Q95" s="595">
        <v>19008</v>
      </c>
      <c r="R95" s="590"/>
      <c r="S95" s="386"/>
    </row>
    <row r="96" spans="12:19" ht="24.95" customHeight="1" x14ac:dyDescent="0.3">
      <c r="L96" s="397"/>
      <c r="M96" s="581" t="s">
        <v>772</v>
      </c>
      <c r="N96" s="587"/>
      <c r="O96" s="594">
        <v>28083</v>
      </c>
      <c r="P96" s="600"/>
      <c r="Q96" s="595">
        <v>34823</v>
      </c>
      <c r="R96" s="590"/>
      <c r="S96" s="386"/>
    </row>
    <row r="97" spans="12:19" ht="24.95" customHeight="1" x14ac:dyDescent="0.3">
      <c r="L97" s="397"/>
      <c r="M97" s="581" t="s">
        <v>773</v>
      </c>
      <c r="N97" s="587"/>
      <c r="O97" s="594">
        <v>9144</v>
      </c>
      <c r="P97" s="600"/>
      <c r="Q97" s="595">
        <v>10973</v>
      </c>
      <c r="R97" s="590"/>
      <c r="S97" s="386"/>
    </row>
    <row r="98" spans="12:19" ht="24.95" customHeight="1" x14ac:dyDescent="0.3">
      <c r="L98" s="397"/>
      <c r="M98" s="581" t="s">
        <v>823</v>
      </c>
      <c r="N98" s="587"/>
      <c r="O98" s="594">
        <v>2800</v>
      </c>
      <c r="P98" s="600"/>
      <c r="Q98" s="595">
        <v>3472</v>
      </c>
      <c r="R98" s="590"/>
      <c r="S98" s="386"/>
    </row>
    <row r="99" spans="12:19" ht="24.95" customHeight="1" x14ac:dyDescent="0.3">
      <c r="L99" s="397"/>
      <c r="M99" s="581" t="s">
        <v>774</v>
      </c>
      <c r="N99" s="587"/>
      <c r="O99" s="594">
        <v>233400</v>
      </c>
      <c r="P99" s="600"/>
      <c r="Q99" s="595">
        <v>280080</v>
      </c>
      <c r="R99" s="590"/>
      <c r="S99" s="386"/>
    </row>
    <row r="100" spans="12:19" ht="24.95" customHeight="1" x14ac:dyDescent="0.3">
      <c r="L100" s="397"/>
      <c r="M100" s="581" t="s">
        <v>776</v>
      </c>
      <c r="N100" s="587"/>
      <c r="O100" s="594">
        <v>3300</v>
      </c>
      <c r="P100" s="600"/>
      <c r="Q100" s="595">
        <v>2871</v>
      </c>
      <c r="R100" s="590"/>
      <c r="S100" s="386"/>
    </row>
    <row r="101" spans="12:19" ht="24.95" customHeight="1" x14ac:dyDescent="0.3">
      <c r="L101" s="397"/>
      <c r="M101" s="581" t="s">
        <v>777</v>
      </c>
      <c r="N101" s="587"/>
      <c r="O101" s="594">
        <v>11400</v>
      </c>
      <c r="P101" s="600"/>
      <c r="Q101" s="595">
        <v>7752</v>
      </c>
      <c r="R101" s="590"/>
      <c r="S101" s="386"/>
    </row>
    <row r="102" spans="12:19" ht="24.95" customHeight="1" x14ac:dyDescent="0.3">
      <c r="L102" s="397"/>
      <c r="M102" s="581" t="s">
        <v>778</v>
      </c>
      <c r="N102" s="587"/>
      <c r="O102" s="594">
        <v>4800</v>
      </c>
      <c r="P102" s="600"/>
      <c r="Q102" s="595">
        <v>5952</v>
      </c>
      <c r="R102" s="590"/>
      <c r="S102" s="386"/>
    </row>
    <row r="103" spans="12:19" ht="24.95" customHeight="1" x14ac:dyDescent="0.3">
      <c r="L103" s="397"/>
      <c r="M103" s="581" t="s">
        <v>779</v>
      </c>
      <c r="N103" s="587"/>
      <c r="O103" s="594">
        <v>9821</v>
      </c>
      <c r="P103" s="600"/>
      <c r="Q103" s="595">
        <v>6679</v>
      </c>
      <c r="R103" s="590"/>
      <c r="S103" s="386"/>
    </row>
    <row r="104" spans="12:19" ht="24.95" customHeight="1" x14ac:dyDescent="0.3">
      <c r="L104" s="397"/>
      <c r="M104" s="581" t="s">
        <v>780</v>
      </c>
      <c r="N104" s="587"/>
      <c r="O104" s="594">
        <v>2400</v>
      </c>
      <c r="P104" s="600"/>
      <c r="Q104" s="595">
        <v>2880</v>
      </c>
      <c r="R104" s="590"/>
      <c r="S104" s="386"/>
    </row>
    <row r="105" spans="12:19" ht="24.95" customHeight="1" x14ac:dyDescent="0.3">
      <c r="L105" s="397"/>
      <c r="M105" s="581" t="s">
        <v>781</v>
      </c>
      <c r="N105" s="587"/>
      <c r="O105" s="594">
        <v>11985</v>
      </c>
      <c r="P105" s="600"/>
      <c r="Q105" s="595">
        <v>10427</v>
      </c>
      <c r="R105" s="590"/>
      <c r="S105" s="386"/>
    </row>
    <row r="106" spans="12:19" ht="24.95" customHeight="1" x14ac:dyDescent="0.3">
      <c r="L106" s="397"/>
      <c r="M106" s="581" t="s">
        <v>782</v>
      </c>
      <c r="N106" s="587"/>
      <c r="O106" s="596">
        <v>8778</v>
      </c>
      <c r="P106" s="600"/>
      <c r="Q106" s="597">
        <v>5970</v>
      </c>
      <c r="R106" s="590"/>
      <c r="S106" s="386"/>
    </row>
    <row r="107" spans="12:19" ht="24.95" customHeight="1" x14ac:dyDescent="0.3">
      <c r="L107" s="397"/>
      <c r="M107" s="581"/>
      <c r="N107" s="587"/>
      <c r="O107" s="588">
        <v>1145598</v>
      </c>
      <c r="P107" s="589"/>
      <c r="Q107" s="589">
        <v>1000515</v>
      </c>
      <c r="R107" s="590"/>
      <c r="S107" s="386"/>
    </row>
    <row r="108" spans="12:19" ht="24.95" customHeight="1" x14ac:dyDescent="0.3">
      <c r="L108" s="397"/>
      <c r="M108" s="581"/>
      <c r="N108" s="587"/>
      <c r="O108" s="588"/>
      <c r="P108" s="589"/>
      <c r="Q108" s="589"/>
      <c r="R108" s="590"/>
      <c r="S108" s="386"/>
    </row>
    <row r="109" spans="12:19" ht="24.95" customHeight="1" x14ac:dyDescent="0.3">
      <c r="L109" s="397"/>
      <c r="M109" s="591" t="s">
        <v>815</v>
      </c>
      <c r="N109" s="587"/>
      <c r="O109" s="581"/>
      <c r="P109" s="589"/>
      <c r="Q109" s="589"/>
      <c r="R109" s="590"/>
      <c r="S109" s="386"/>
    </row>
    <row r="110" spans="12:19" ht="24.95" customHeight="1" x14ac:dyDescent="0.3">
      <c r="L110" s="397"/>
      <c r="M110" s="581" t="s">
        <v>816</v>
      </c>
      <c r="N110" s="587"/>
      <c r="O110" s="592">
        <v>12902</v>
      </c>
      <c r="P110" s="600"/>
      <c r="Q110" s="593">
        <v>11225</v>
      </c>
      <c r="R110" s="590"/>
      <c r="S110" s="386"/>
    </row>
    <row r="111" spans="12:19" ht="24.95" customHeight="1" x14ac:dyDescent="0.3">
      <c r="L111" s="397"/>
      <c r="M111" s="581" t="s">
        <v>817</v>
      </c>
      <c r="N111" s="587"/>
      <c r="O111" s="594">
        <v>61344</v>
      </c>
      <c r="P111" s="600"/>
      <c r="Q111" s="595">
        <v>73613</v>
      </c>
      <c r="R111" s="590"/>
      <c r="S111" s="386"/>
    </row>
    <row r="112" spans="12:19" ht="24.95" customHeight="1" x14ac:dyDescent="0.3">
      <c r="L112" s="397"/>
      <c r="M112" s="581" t="s">
        <v>818</v>
      </c>
      <c r="N112" s="587"/>
      <c r="O112" s="594">
        <v>28383</v>
      </c>
      <c r="P112" s="600"/>
      <c r="Q112" s="595">
        <v>35195</v>
      </c>
      <c r="R112" s="590"/>
      <c r="S112" s="386"/>
    </row>
    <row r="113" spans="12:19" ht="24.95" customHeight="1" x14ac:dyDescent="0.3">
      <c r="L113" s="397"/>
      <c r="M113" s="581" t="s">
        <v>819</v>
      </c>
      <c r="N113" s="587"/>
      <c r="O113" s="596">
        <v>14749</v>
      </c>
      <c r="P113" s="600"/>
      <c r="Q113" s="597">
        <v>17699</v>
      </c>
      <c r="R113" s="590"/>
      <c r="S113" s="386"/>
    </row>
    <row r="114" spans="12:19" ht="24.95" customHeight="1" x14ac:dyDescent="0.3">
      <c r="L114" s="397"/>
      <c r="M114" s="581"/>
      <c r="N114" s="587"/>
      <c r="O114" s="589">
        <v>117378</v>
      </c>
      <c r="P114" s="589"/>
      <c r="Q114" s="589">
        <v>137732</v>
      </c>
      <c r="R114" s="590"/>
      <c r="S114" s="386"/>
    </row>
    <row r="115" spans="12:19" ht="24.95" customHeight="1" x14ac:dyDescent="0.3">
      <c r="L115" s="397"/>
      <c r="M115" s="581"/>
      <c r="N115" s="587"/>
      <c r="O115" s="589"/>
      <c r="P115" s="589"/>
      <c r="Q115" s="589"/>
      <c r="R115" s="590"/>
      <c r="S115" s="398"/>
    </row>
    <row r="116" spans="12:19" ht="24.95" customHeight="1" x14ac:dyDescent="0.3">
      <c r="L116" s="397"/>
      <c r="M116" s="581"/>
      <c r="N116" s="587"/>
      <c r="O116" s="589"/>
      <c r="P116" s="589"/>
      <c r="Q116" s="589"/>
      <c r="R116" s="590"/>
      <c r="S116" s="386"/>
    </row>
    <row r="117" spans="12:19" ht="24.95" customHeight="1" thickBot="1" x14ac:dyDescent="0.35">
      <c r="L117" s="397"/>
      <c r="M117" s="591" t="s">
        <v>820</v>
      </c>
      <c r="N117" s="587"/>
      <c r="O117" s="607">
        <v>776388</v>
      </c>
      <c r="P117" s="589"/>
      <c r="Q117" s="607">
        <v>202047.1099999994</v>
      </c>
      <c r="R117" s="590"/>
      <c r="S117" s="386"/>
    </row>
    <row r="118" spans="12:19" ht="24.95" customHeight="1" thickTop="1" x14ac:dyDescent="0.3">
      <c r="L118" s="413"/>
      <c r="M118" s="608"/>
      <c r="N118" s="609"/>
      <c r="O118" s="610"/>
      <c r="P118" s="610"/>
      <c r="Q118" s="610"/>
      <c r="R118" s="611"/>
      <c r="S118" s="386"/>
    </row>
    <row r="119" spans="12:19" ht="17.25" x14ac:dyDescent="0.3">
      <c r="S119" s="386"/>
    </row>
    <row r="120" spans="12:19" ht="17.25" x14ac:dyDescent="0.3">
      <c r="S120" s="386"/>
    </row>
    <row r="121" spans="12:19" ht="17.25" x14ac:dyDescent="0.3">
      <c r="S121" s="386"/>
    </row>
    <row r="122" spans="12:19" ht="17.25" x14ac:dyDescent="0.3">
      <c r="L122" s="385"/>
      <c r="M122" s="385"/>
      <c r="N122" s="417"/>
      <c r="O122" s="386"/>
      <c r="P122" s="386"/>
      <c r="Q122" s="386"/>
      <c r="R122" s="386"/>
      <c r="S122" s="386"/>
    </row>
  </sheetData>
  <mergeCells count="25">
    <mergeCell ref="B2:I2"/>
    <mergeCell ref="B3:I3"/>
    <mergeCell ref="B37:I37"/>
    <mergeCell ref="D28:E28"/>
    <mergeCell ref="D27:E27"/>
    <mergeCell ref="D29:E29"/>
    <mergeCell ref="D30:E30"/>
    <mergeCell ref="G10:H10"/>
    <mergeCell ref="D26:E26"/>
    <mergeCell ref="L1:Q1"/>
    <mergeCell ref="B38:I38"/>
    <mergeCell ref="B39:I39"/>
    <mergeCell ref="B40:I40"/>
    <mergeCell ref="B5:I5"/>
    <mergeCell ref="B6:I6"/>
    <mergeCell ref="B23:I23"/>
    <mergeCell ref="B34:I34"/>
    <mergeCell ref="B35:I35"/>
    <mergeCell ref="B36:I36"/>
    <mergeCell ref="B7:I7"/>
    <mergeCell ref="B25:I25"/>
    <mergeCell ref="B33:I33"/>
    <mergeCell ref="B8:I8"/>
    <mergeCell ref="B4:I4"/>
    <mergeCell ref="B1:I1"/>
  </mergeCells>
  <phoneticPr fontId="32" type="noConversion"/>
  <pageMargins left="0.25" right="0.25" top="0.75" bottom="0.5" header="0.3" footer="0.3"/>
  <pageSetup paperSize="9" scale="55" orientation="landscape" r:id="rId1"/>
  <rowBreaks count="1" manualBreakCount="1">
    <brk id="32" max="10" man="1"/>
  </rowBreaks>
  <ignoredErrors>
    <ignoredError sqref="O9:Q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5624" r:id="rId4" name="Check Box 24">
              <controlPr defaultSize="0" autoFill="0" autoLine="0" autoPict="0">
                <anchor moveWithCells="1">
                  <from>
                    <xdr:col>1</xdr:col>
                    <xdr:colOff>85725</xdr:colOff>
                    <xdr:row>24</xdr:row>
                    <xdr:rowOff>28575</xdr:rowOff>
                  </from>
                  <to>
                    <xdr:col>1</xdr:col>
                    <xdr:colOff>523875</xdr:colOff>
                    <xdr:row>24</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202A948-CB36-479F-99EF-ECEF29DBAF61}">
          <x14:formula1>
            <xm:f>'Data Validation Fields'!$F$85:$F$87</xm:f>
          </x14:formula1>
          <xm:sqref>I26:I27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E4F99-3F98-4EA5-A4EF-885920FC084B}">
  <sheetPr codeName="Sheet61"/>
  <dimension ref="A1:JM33"/>
  <sheetViews>
    <sheetView zoomScaleNormal="100" workbookViewId="0">
      <pane xSplit="2" ySplit="3" topLeftCell="DT4" activePane="bottomRight" state="frozen"/>
      <selection activeCell="AG34" sqref="AG34"/>
      <selection pane="topRight" activeCell="AG34" sqref="AG34"/>
      <selection pane="bottomLeft" activeCell="AG34" sqref="AG34"/>
      <selection pane="bottomRight" activeCell="DV3" sqref="DV3"/>
    </sheetView>
  </sheetViews>
  <sheetFormatPr defaultColWidth="9.140625" defaultRowHeight="12.75" x14ac:dyDescent="0.2"/>
  <cols>
    <col min="1" max="1" width="41.140625" style="373" customWidth="1"/>
    <col min="2" max="2" width="12.42578125" style="373" bestFit="1" customWidth="1"/>
    <col min="3" max="4" width="12.42578125" style="373" customWidth="1"/>
    <col min="5" max="8" width="9.140625" style="373"/>
    <col min="9" max="9" width="22.7109375" style="373" bestFit="1" customWidth="1"/>
    <col min="10" max="10" width="16.85546875" style="373" bestFit="1" customWidth="1"/>
    <col min="11" max="11" width="20" style="373" bestFit="1" customWidth="1"/>
    <col min="12" max="12" width="17.85546875" style="373" bestFit="1" customWidth="1"/>
    <col min="13" max="14" width="10.140625" style="373" bestFit="1" customWidth="1"/>
    <col min="15" max="15" width="40.5703125" style="373" bestFit="1" customWidth="1"/>
    <col min="16" max="27" width="9.28515625" style="373" bestFit="1" customWidth="1"/>
    <col min="28" max="29" width="9.140625" style="373"/>
    <col min="30" max="31" width="9.28515625" style="373" bestFit="1" customWidth="1"/>
    <col min="32" max="32" width="9.28515625" style="373" customWidth="1"/>
    <col min="33" max="34" width="9.140625" style="373"/>
    <col min="35" max="36" width="9.28515625" style="373" bestFit="1" customWidth="1"/>
    <col min="37" max="37" width="10" style="373" bestFit="1" customWidth="1"/>
    <col min="38" max="38" width="14.5703125" style="373" bestFit="1" customWidth="1"/>
    <col min="39" max="39" width="19.85546875" style="373" bestFit="1" customWidth="1"/>
    <col min="40" max="40" width="18.28515625" style="373" bestFit="1" customWidth="1"/>
    <col min="41" max="41" width="14.5703125" style="373" bestFit="1" customWidth="1"/>
    <col min="42" max="42" width="19.85546875" style="373" bestFit="1" customWidth="1"/>
    <col min="43" max="43" width="18.28515625" style="373" bestFit="1" customWidth="1"/>
    <col min="44" max="44" width="12.7109375" style="373" bestFit="1" customWidth="1"/>
    <col min="45" max="51" width="9.28515625" style="373" bestFit="1" customWidth="1"/>
    <col min="52" max="53" width="9.28515625" style="373" customWidth="1"/>
    <col min="54" max="60" width="9.28515625" style="373" bestFit="1" customWidth="1"/>
    <col min="61" max="62" width="9.28515625" style="373" customWidth="1"/>
    <col min="63" max="69" width="9.28515625" style="373" bestFit="1" customWidth="1"/>
    <col min="70" max="71" width="9.28515625" style="373" customWidth="1"/>
    <col min="72" max="78" width="9.28515625" style="373" bestFit="1" customWidth="1"/>
    <col min="79" max="80" width="9.28515625" style="373" customWidth="1"/>
    <col min="81" max="87" width="9.28515625" style="373" bestFit="1" customWidth="1"/>
    <col min="88" max="89" width="9.28515625" style="373" customWidth="1"/>
    <col min="90" max="95" width="9.28515625" style="373" bestFit="1" customWidth="1"/>
    <col min="96" max="96" width="10" style="373" bestFit="1" customWidth="1"/>
    <col min="97" max="116" width="10" style="373" customWidth="1"/>
    <col min="117" max="118" width="9.28515625" style="373" bestFit="1" customWidth="1"/>
    <col min="119" max="119" width="9.28515625" style="373" customWidth="1"/>
    <col min="120" max="152" width="9.28515625" style="373" bestFit="1" customWidth="1"/>
    <col min="153" max="162" width="9.28515625" style="373" customWidth="1"/>
    <col min="163" max="163" width="10.5703125" style="373" bestFit="1" customWidth="1"/>
    <col min="164" max="168" width="9.28515625" style="373" bestFit="1" customWidth="1"/>
    <col min="169" max="173" width="9.28515625" style="373" customWidth="1"/>
    <col min="174" max="174" width="14.140625" style="373" customWidth="1"/>
    <col min="175" max="184" width="9.28515625" style="373" bestFit="1" customWidth="1"/>
    <col min="185" max="185" width="9.28515625" style="373" customWidth="1"/>
    <col min="186" max="187" width="9.28515625" style="373" bestFit="1" customWidth="1"/>
    <col min="188" max="188" width="10.5703125" style="373" bestFit="1" customWidth="1"/>
    <col min="189" max="189" width="9.28515625" style="373" bestFit="1" customWidth="1"/>
    <col min="190" max="190" width="10" style="373" bestFit="1" customWidth="1"/>
    <col min="191" max="193" width="9.28515625" style="373" bestFit="1" customWidth="1"/>
    <col min="194" max="194" width="10" style="373" bestFit="1" customWidth="1"/>
    <col min="195" max="206" width="9.28515625" style="373" bestFit="1" customWidth="1"/>
    <col min="207" max="207" width="9.7109375" style="373" bestFit="1" customWidth="1"/>
    <col min="208" max="251" width="9.28515625" style="373" bestFit="1" customWidth="1"/>
    <col min="252" max="254" width="9.28515625" style="373" customWidth="1"/>
    <col min="255" max="256" width="10" style="373" bestFit="1" customWidth="1"/>
    <col min="257" max="263" width="10" style="373" customWidth="1"/>
    <col min="264" max="264" width="14.85546875" style="373" customWidth="1"/>
    <col min="265" max="265" width="18.5703125" style="373" bestFit="1" customWidth="1"/>
    <col min="266" max="266" width="15" style="373" bestFit="1" customWidth="1"/>
    <col min="267" max="267" width="12.140625" style="373" bestFit="1" customWidth="1"/>
    <col min="268" max="268" width="14.42578125" style="373" bestFit="1" customWidth="1"/>
    <col min="269" max="272" width="9.140625" style="373"/>
    <col min="273" max="273" width="10.140625" style="373" bestFit="1" customWidth="1"/>
    <col min="274" max="16384" width="9.140625" style="373"/>
  </cols>
  <sheetData>
    <row r="1" spans="1:273" x14ac:dyDescent="0.2">
      <c r="C1" s="373" t="s">
        <v>417</v>
      </c>
      <c r="D1" s="373" t="s">
        <v>417</v>
      </c>
      <c r="JD1" s="373" t="s">
        <v>417</v>
      </c>
    </row>
    <row r="2" spans="1:273" x14ac:dyDescent="0.2">
      <c r="C2" s="373" t="s">
        <v>418</v>
      </c>
      <c r="D2" s="373" t="s">
        <v>418</v>
      </c>
      <c r="O2" s="374"/>
      <c r="DS2" s="375"/>
      <c r="DX2" s="375"/>
      <c r="DY2" s="375"/>
      <c r="ED2" s="375"/>
      <c r="EI2" s="375"/>
      <c r="EN2" s="375"/>
      <c r="ES2" s="375"/>
      <c r="JD2" s="373" t="s">
        <v>418</v>
      </c>
    </row>
    <row r="3" spans="1:273" s="379" customFormat="1" ht="51" x14ac:dyDescent="0.25">
      <c r="A3" s="376" t="s">
        <v>223</v>
      </c>
      <c r="B3" s="376" t="s">
        <v>570</v>
      </c>
      <c r="C3" s="377" t="s">
        <v>544</v>
      </c>
      <c r="D3" s="377" t="s">
        <v>545</v>
      </c>
      <c r="E3" s="376" t="s">
        <v>224</v>
      </c>
      <c r="F3" s="376" t="s">
        <v>225</v>
      </c>
      <c r="G3" s="376" t="s">
        <v>226</v>
      </c>
      <c r="H3" s="376" t="s">
        <v>227</v>
      </c>
      <c r="I3" s="376" t="s">
        <v>228</v>
      </c>
      <c r="J3" s="376" t="s">
        <v>229</v>
      </c>
      <c r="K3" s="376" t="s">
        <v>230</v>
      </c>
      <c r="L3" s="376" t="s">
        <v>231</v>
      </c>
      <c r="M3" s="376" t="s">
        <v>232</v>
      </c>
      <c r="N3" s="376" t="s">
        <v>233</v>
      </c>
      <c r="O3" s="376" t="s">
        <v>234</v>
      </c>
      <c r="P3" s="376" t="s">
        <v>235</v>
      </c>
      <c r="Q3" s="376" t="s">
        <v>236</v>
      </c>
      <c r="R3" s="376" t="s">
        <v>237</v>
      </c>
      <c r="S3" s="376" t="s">
        <v>238</v>
      </c>
      <c r="T3" s="376" t="s">
        <v>239</v>
      </c>
      <c r="U3" s="376" t="s">
        <v>240</v>
      </c>
      <c r="V3" s="376" t="s">
        <v>241</v>
      </c>
      <c r="W3" s="376" t="s">
        <v>242</v>
      </c>
      <c r="X3" s="376" t="s">
        <v>243</v>
      </c>
      <c r="Y3" s="376" t="s">
        <v>244</v>
      </c>
      <c r="Z3" s="376" t="s">
        <v>245</v>
      </c>
      <c r="AA3" s="376" t="s">
        <v>247</v>
      </c>
      <c r="AB3" s="376" t="s">
        <v>246</v>
      </c>
      <c r="AC3" s="666" t="s">
        <v>975</v>
      </c>
      <c r="AD3" s="376" t="s">
        <v>248</v>
      </c>
      <c r="AE3" s="376" t="s">
        <v>249</v>
      </c>
      <c r="AF3" s="666" t="s">
        <v>976</v>
      </c>
      <c r="AG3" s="376" t="s">
        <v>250</v>
      </c>
      <c r="AH3" s="376" t="s">
        <v>251</v>
      </c>
      <c r="AI3" s="376" t="s">
        <v>252</v>
      </c>
      <c r="AJ3" s="376" t="s">
        <v>253</v>
      </c>
      <c r="AK3" s="376" t="s">
        <v>254</v>
      </c>
      <c r="AL3" s="376" t="s">
        <v>538</v>
      </c>
      <c r="AM3" s="376" t="s">
        <v>539</v>
      </c>
      <c r="AN3" s="376" t="s">
        <v>540</v>
      </c>
      <c r="AO3" s="376" t="s">
        <v>541</v>
      </c>
      <c r="AP3" s="376" t="s">
        <v>542</v>
      </c>
      <c r="AQ3" s="376" t="s">
        <v>543</v>
      </c>
      <c r="AR3" s="376" t="s">
        <v>255</v>
      </c>
      <c r="AS3" s="376" t="s">
        <v>256</v>
      </c>
      <c r="AT3" s="376" t="s">
        <v>257</v>
      </c>
      <c r="AU3" s="376" t="s">
        <v>258</v>
      </c>
      <c r="AV3" s="376" t="s">
        <v>259</v>
      </c>
      <c r="AW3" s="376" t="s">
        <v>260</v>
      </c>
      <c r="AX3" s="376" t="s">
        <v>261</v>
      </c>
      <c r="AY3" s="376" t="s">
        <v>262</v>
      </c>
      <c r="AZ3" s="376" t="s">
        <v>494</v>
      </c>
      <c r="BA3" s="376" t="s">
        <v>495</v>
      </c>
      <c r="BB3" s="376" t="s">
        <v>263</v>
      </c>
      <c r="BC3" s="376" t="s">
        <v>264</v>
      </c>
      <c r="BD3" s="376" t="s">
        <v>265</v>
      </c>
      <c r="BE3" s="376" t="s">
        <v>266</v>
      </c>
      <c r="BF3" s="376" t="s">
        <v>267</v>
      </c>
      <c r="BG3" s="376" t="s">
        <v>268</v>
      </c>
      <c r="BH3" s="376" t="s">
        <v>269</v>
      </c>
      <c r="BI3" s="376" t="s">
        <v>496</v>
      </c>
      <c r="BJ3" s="376" t="s">
        <v>497</v>
      </c>
      <c r="BK3" s="376" t="s">
        <v>270</v>
      </c>
      <c r="BL3" s="376" t="s">
        <v>271</v>
      </c>
      <c r="BM3" s="376" t="s">
        <v>272</v>
      </c>
      <c r="BN3" s="376" t="s">
        <v>273</v>
      </c>
      <c r="BO3" s="376" t="s">
        <v>274</v>
      </c>
      <c r="BP3" s="376" t="s">
        <v>275</v>
      </c>
      <c r="BQ3" s="376" t="s">
        <v>276</v>
      </c>
      <c r="BR3" s="376" t="s">
        <v>498</v>
      </c>
      <c r="BS3" s="376" t="s">
        <v>499</v>
      </c>
      <c r="BT3" s="376" t="s">
        <v>277</v>
      </c>
      <c r="BU3" s="376" t="s">
        <v>278</v>
      </c>
      <c r="BV3" s="376" t="s">
        <v>279</v>
      </c>
      <c r="BW3" s="376" t="s">
        <v>280</v>
      </c>
      <c r="BX3" s="376" t="s">
        <v>281</v>
      </c>
      <c r="BY3" s="376" t="s">
        <v>282</v>
      </c>
      <c r="BZ3" s="376" t="s">
        <v>283</v>
      </c>
      <c r="CA3" s="376" t="s">
        <v>500</v>
      </c>
      <c r="CB3" s="376" t="s">
        <v>501</v>
      </c>
      <c r="CC3" s="376" t="s">
        <v>284</v>
      </c>
      <c r="CD3" s="376" t="s">
        <v>285</v>
      </c>
      <c r="CE3" s="376" t="s">
        <v>286</v>
      </c>
      <c r="CF3" s="376" t="s">
        <v>287</v>
      </c>
      <c r="CG3" s="376" t="s">
        <v>288</v>
      </c>
      <c r="CH3" s="376" t="s">
        <v>289</v>
      </c>
      <c r="CI3" s="376" t="s">
        <v>290</v>
      </c>
      <c r="CJ3" s="376" t="s">
        <v>502</v>
      </c>
      <c r="CK3" s="376" t="s">
        <v>503</v>
      </c>
      <c r="CL3" s="376" t="s">
        <v>291</v>
      </c>
      <c r="CM3" s="376" t="s">
        <v>292</v>
      </c>
      <c r="CN3" s="376" t="s">
        <v>293</v>
      </c>
      <c r="CO3" s="376" t="s">
        <v>294</v>
      </c>
      <c r="CP3" s="376" t="s">
        <v>295</v>
      </c>
      <c r="CQ3" s="376" t="s">
        <v>296</v>
      </c>
      <c r="CR3" s="376" t="s">
        <v>297</v>
      </c>
      <c r="CS3" s="376" t="s">
        <v>504</v>
      </c>
      <c r="CT3" s="376" t="s">
        <v>505</v>
      </c>
      <c r="CU3" s="376" t="s">
        <v>419</v>
      </c>
      <c r="CV3" s="376" t="s">
        <v>420</v>
      </c>
      <c r="CW3" s="376" t="s">
        <v>421</v>
      </c>
      <c r="CX3" s="376" t="s">
        <v>422</v>
      </c>
      <c r="CY3" s="376" t="s">
        <v>423</v>
      </c>
      <c r="CZ3" s="376" t="s">
        <v>424</v>
      </c>
      <c r="DA3" s="376" t="s">
        <v>425</v>
      </c>
      <c r="DB3" s="376" t="s">
        <v>506</v>
      </c>
      <c r="DC3" s="376" t="s">
        <v>507</v>
      </c>
      <c r="DD3" s="376" t="s">
        <v>426</v>
      </c>
      <c r="DE3" s="376" t="s">
        <v>427</v>
      </c>
      <c r="DF3" s="376" t="s">
        <v>428</v>
      </c>
      <c r="DG3" s="376" t="s">
        <v>429</v>
      </c>
      <c r="DH3" s="376" t="s">
        <v>430</v>
      </c>
      <c r="DI3" s="376" t="s">
        <v>431</v>
      </c>
      <c r="DJ3" s="376" t="s">
        <v>432</v>
      </c>
      <c r="DK3" s="376" t="s">
        <v>508</v>
      </c>
      <c r="DL3" s="376" t="s">
        <v>509</v>
      </c>
      <c r="DM3" s="376" t="s">
        <v>298</v>
      </c>
      <c r="DN3" s="376" t="s">
        <v>299</v>
      </c>
      <c r="DO3" s="675" t="s">
        <v>980</v>
      </c>
      <c r="DP3" s="376" t="s">
        <v>433</v>
      </c>
      <c r="DQ3" s="376" t="s">
        <v>434</v>
      </c>
      <c r="DR3" s="376" t="s">
        <v>435</v>
      </c>
      <c r="DS3" s="376" t="s">
        <v>436</v>
      </c>
      <c r="DT3" s="376" t="s">
        <v>300</v>
      </c>
      <c r="DU3" s="376" t="s">
        <v>437</v>
      </c>
      <c r="DV3" s="376" t="s">
        <v>438</v>
      </c>
      <c r="DW3" s="376" t="s">
        <v>439</v>
      </c>
      <c r="DX3" s="376" t="s">
        <v>440</v>
      </c>
      <c r="DY3" s="376" t="s">
        <v>301</v>
      </c>
      <c r="DZ3" s="376" t="s">
        <v>441</v>
      </c>
      <c r="EA3" s="376" t="s">
        <v>442</v>
      </c>
      <c r="EB3" s="376" t="s">
        <v>443</v>
      </c>
      <c r="EC3" s="376" t="s">
        <v>444</v>
      </c>
      <c r="ED3" s="376" t="s">
        <v>302</v>
      </c>
      <c r="EE3" s="376" t="s">
        <v>445</v>
      </c>
      <c r="EF3" s="376" t="s">
        <v>446</v>
      </c>
      <c r="EG3" s="376" t="s">
        <v>447</v>
      </c>
      <c r="EH3" s="376" t="s">
        <v>448</v>
      </c>
      <c r="EI3" s="376" t="s">
        <v>303</v>
      </c>
      <c r="EJ3" s="376" t="s">
        <v>449</v>
      </c>
      <c r="EK3" s="376" t="s">
        <v>450</v>
      </c>
      <c r="EL3" s="376" t="s">
        <v>451</v>
      </c>
      <c r="EM3" s="376" t="s">
        <v>452</v>
      </c>
      <c r="EN3" s="376" t="s">
        <v>304</v>
      </c>
      <c r="EO3" s="376" t="s">
        <v>453</v>
      </c>
      <c r="EP3" s="376" t="s">
        <v>454</v>
      </c>
      <c r="EQ3" s="376" t="s">
        <v>455</v>
      </c>
      <c r="ER3" s="376" t="s">
        <v>456</v>
      </c>
      <c r="ES3" s="376" t="s">
        <v>305</v>
      </c>
      <c r="ET3" s="376" t="s">
        <v>457</v>
      </c>
      <c r="EU3" s="376" t="s">
        <v>458</v>
      </c>
      <c r="EV3" s="376" t="s">
        <v>459</v>
      </c>
      <c r="EW3" s="376" t="s">
        <v>460</v>
      </c>
      <c r="EX3" s="376" t="s">
        <v>510</v>
      </c>
      <c r="EY3" s="376" t="s">
        <v>571</v>
      </c>
      <c r="EZ3" s="376" t="s">
        <v>572</v>
      </c>
      <c r="FA3" s="376" t="s">
        <v>461</v>
      </c>
      <c r="FB3" s="376" t="s">
        <v>462</v>
      </c>
      <c r="FC3" s="376" t="s">
        <v>463</v>
      </c>
      <c r="FD3" s="376" t="s">
        <v>464</v>
      </c>
      <c r="FE3" s="376" t="s">
        <v>465</v>
      </c>
      <c r="FF3" s="666" t="s">
        <v>973</v>
      </c>
      <c r="FG3" s="376" t="s">
        <v>306</v>
      </c>
      <c r="FH3" s="376" t="s">
        <v>511</v>
      </c>
      <c r="FI3" s="376" t="s">
        <v>307</v>
      </c>
      <c r="FJ3" s="376" t="s">
        <v>308</v>
      </c>
      <c r="FK3" s="376" t="s">
        <v>309</v>
      </c>
      <c r="FL3" s="376" t="s">
        <v>512</v>
      </c>
      <c r="FM3" s="376" t="s">
        <v>513</v>
      </c>
      <c r="FN3" s="376" t="s">
        <v>514</v>
      </c>
      <c r="FO3" s="376" t="s">
        <v>515</v>
      </c>
      <c r="FP3" s="376" t="s">
        <v>516</v>
      </c>
      <c r="FQ3" s="376" t="s">
        <v>708</v>
      </c>
      <c r="FR3" s="376" t="s">
        <v>709</v>
      </c>
      <c r="FS3" s="376" t="s">
        <v>517</v>
      </c>
      <c r="FT3" s="376" t="s">
        <v>310</v>
      </c>
      <c r="FU3" s="376" t="s">
        <v>311</v>
      </c>
      <c r="FV3" s="376" t="s">
        <v>518</v>
      </c>
      <c r="FW3" s="376" t="s">
        <v>519</v>
      </c>
      <c r="FX3" s="376" t="s">
        <v>312</v>
      </c>
      <c r="FY3" s="376" t="s">
        <v>313</v>
      </c>
      <c r="FZ3" s="376" t="s">
        <v>520</v>
      </c>
      <c r="GA3" s="376" t="s">
        <v>521</v>
      </c>
      <c r="GB3" s="376" t="s">
        <v>522</v>
      </c>
      <c r="GC3" s="376" t="s">
        <v>523</v>
      </c>
      <c r="GD3" s="376" t="s">
        <v>314</v>
      </c>
      <c r="GE3" s="376" t="s">
        <v>315</v>
      </c>
      <c r="GF3" s="376" t="s">
        <v>546</v>
      </c>
      <c r="GG3" s="376" t="s">
        <v>316</v>
      </c>
      <c r="GH3" s="376" t="s">
        <v>317</v>
      </c>
      <c r="GI3" s="376" t="s">
        <v>318</v>
      </c>
      <c r="GJ3" s="376" t="s">
        <v>319</v>
      </c>
      <c r="GK3" s="376" t="s">
        <v>320</v>
      </c>
      <c r="GL3" s="376" t="s">
        <v>547</v>
      </c>
      <c r="GM3" s="376" t="s">
        <v>321</v>
      </c>
      <c r="GN3" s="376" t="s">
        <v>322</v>
      </c>
      <c r="GO3" s="376" t="s">
        <v>323</v>
      </c>
      <c r="GP3" s="376" t="s">
        <v>324</v>
      </c>
      <c r="GQ3" s="376" t="s">
        <v>325</v>
      </c>
      <c r="GR3" s="376" t="s">
        <v>326</v>
      </c>
      <c r="GS3" s="376" t="s">
        <v>327</v>
      </c>
      <c r="GT3" s="376" t="s">
        <v>328</v>
      </c>
      <c r="GU3" s="376" t="s">
        <v>329</v>
      </c>
      <c r="GV3" s="376" t="s">
        <v>330</v>
      </c>
      <c r="GW3" s="376" t="s">
        <v>331</v>
      </c>
      <c r="GX3" s="376" t="s">
        <v>332</v>
      </c>
      <c r="GY3" s="376" t="s">
        <v>548</v>
      </c>
      <c r="GZ3" s="376" t="s">
        <v>333</v>
      </c>
      <c r="HA3" s="376" t="s">
        <v>334</v>
      </c>
      <c r="HB3" s="376" t="s">
        <v>335</v>
      </c>
      <c r="HC3" s="376" t="s">
        <v>336</v>
      </c>
      <c r="HD3" s="376" t="s">
        <v>549</v>
      </c>
      <c r="HE3" s="376" t="s">
        <v>550</v>
      </c>
      <c r="HF3" s="376" t="s">
        <v>337</v>
      </c>
      <c r="HG3" s="376" t="s">
        <v>338</v>
      </c>
      <c r="HH3" s="376" t="s">
        <v>339</v>
      </c>
      <c r="HI3" s="376" t="s">
        <v>340</v>
      </c>
      <c r="HJ3" s="376" t="s">
        <v>551</v>
      </c>
      <c r="HK3" s="376" t="s">
        <v>552</v>
      </c>
      <c r="HL3" s="376" t="s">
        <v>553</v>
      </c>
      <c r="HM3" s="376" t="s">
        <v>554</v>
      </c>
      <c r="HN3" s="376" t="s">
        <v>555</v>
      </c>
      <c r="HO3" s="376" t="s">
        <v>556</v>
      </c>
      <c r="HP3" s="376" t="s">
        <v>557</v>
      </c>
      <c r="HQ3" s="376" t="s">
        <v>558</v>
      </c>
      <c r="HR3" s="376" t="s">
        <v>559</v>
      </c>
      <c r="HS3" s="376" t="s">
        <v>560</v>
      </c>
      <c r="HT3" s="376" t="s">
        <v>561</v>
      </c>
      <c r="HU3" s="376" t="s">
        <v>562</v>
      </c>
      <c r="HV3" s="376" t="s">
        <v>563</v>
      </c>
      <c r="HW3" s="376" t="s">
        <v>341</v>
      </c>
      <c r="HX3" s="376" t="s">
        <v>342</v>
      </c>
      <c r="HY3" s="376" t="s">
        <v>564</v>
      </c>
      <c r="HZ3" s="376" t="s">
        <v>565</v>
      </c>
      <c r="IA3" s="376" t="s">
        <v>566</v>
      </c>
      <c r="IB3" s="376" t="s">
        <v>567</v>
      </c>
      <c r="IC3" s="376" t="s">
        <v>343</v>
      </c>
      <c r="ID3" s="376" t="s">
        <v>344</v>
      </c>
      <c r="IE3" s="376" t="s">
        <v>345</v>
      </c>
      <c r="IF3" s="376" t="s">
        <v>346</v>
      </c>
      <c r="IG3" s="376" t="s">
        <v>347</v>
      </c>
      <c r="IH3" s="376" t="s">
        <v>348</v>
      </c>
      <c r="II3" s="376" t="s">
        <v>349</v>
      </c>
      <c r="IJ3" s="376" t="s">
        <v>350</v>
      </c>
      <c r="IK3" s="376" t="s">
        <v>351</v>
      </c>
      <c r="IL3" s="376" t="s">
        <v>352</v>
      </c>
      <c r="IM3" s="376" t="s">
        <v>353</v>
      </c>
      <c r="IN3" s="376" t="s">
        <v>354</v>
      </c>
      <c r="IO3" s="376" t="s">
        <v>568</v>
      </c>
      <c r="IP3" s="376" t="s">
        <v>532</v>
      </c>
      <c r="IQ3" s="376" t="s">
        <v>533</v>
      </c>
      <c r="IR3" s="376" t="s">
        <v>534</v>
      </c>
      <c r="IS3" s="376" t="s">
        <v>535</v>
      </c>
      <c r="IT3" s="376" t="s">
        <v>536</v>
      </c>
      <c r="IU3" s="376" t="s">
        <v>524</v>
      </c>
      <c r="IV3" s="376" t="s">
        <v>525</v>
      </c>
      <c r="IW3" s="376" t="s">
        <v>526</v>
      </c>
      <c r="IX3" s="376" t="s">
        <v>527</v>
      </c>
      <c r="IY3" s="376" t="s">
        <v>537</v>
      </c>
      <c r="IZ3" s="376" t="s">
        <v>528</v>
      </c>
      <c r="JA3" s="376" t="s">
        <v>529</v>
      </c>
      <c r="JB3" s="376" t="s">
        <v>530</v>
      </c>
      <c r="JC3" s="376" t="s">
        <v>531</v>
      </c>
      <c r="JD3" s="378" t="s">
        <v>573</v>
      </c>
      <c r="JE3" s="376" t="s">
        <v>355</v>
      </c>
      <c r="JF3" s="376" t="s">
        <v>712</v>
      </c>
      <c r="JG3" s="376" t="s">
        <v>356</v>
      </c>
      <c r="JH3" s="376" t="s">
        <v>713</v>
      </c>
      <c r="JI3" s="376" t="s">
        <v>357</v>
      </c>
      <c r="JJ3" s="376" t="s">
        <v>358</v>
      </c>
      <c r="JK3" s="376" t="s">
        <v>359</v>
      </c>
      <c r="JL3" s="376" t="s">
        <v>360</v>
      </c>
      <c r="JM3" s="376" t="s">
        <v>569</v>
      </c>
    </row>
    <row r="4" spans="1:273" ht="15" x14ac:dyDescent="0.25">
      <c r="A4" s="380">
        <f>'Section A'!E2</f>
        <v>0</v>
      </c>
      <c r="B4" s="373">
        <f>'Section A'!E3</f>
        <v>0</v>
      </c>
      <c r="C4" s="380" t="b">
        <v>0</v>
      </c>
      <c r="D4" s="380" t="b">
        <v>0</v>
      </c>
      <c r="E4" s="373">
        <f>+'Section B'!L2</f>
        <v>0</v>
      </c>
      <c r="F4" s="373">
        <f>'Section B'!O2</f>
        <v>0</v>
      </c>
      <c r="G4" s="373">
        <f>'Section B'!O3</f>
        <v>0</v>
      </c>
      <c r="H4" s="373">
        <f>'Section B'!L3</f>
        <v>0</v>
      </c>
      <c r="I4">
        <f>'Section A'!E4</f>
        <v>0</v>
      </c>
      <c r="J4" s="373">
        <f>+'Section A'!E5</f>
        <v>0</v>
      </c>
      <c r="K4">
        <f>'Section A'!E6</f>
        <v>0</v>
      </c>
      <c r="L4" s="380" t="str">
        <f>'Section A'!E7</f>
        <v>PLEASE CLICK HERE TO SELECT FROM THE DROP-DOWN LIST</v>
      </c>
      <c r="M4" s="381">
        <f>'Section A'!E13</f>
        <v>0</v>
      </c>
      <c r="N4" s="381">
        <f>'Section A'!H13</f>
        <v>0</v>
      </c>
      <c r="O4" s="373">
        <f>'Section B'!C3</f>
        <v>0</v>
      </c>
      <c r="P4" s="373">
        <f>'Section B'!E7</f>
        <v>0</v>
      </c>
      <c r="Q4" s="373">
        <f>'Section B'!E9</f>
        <v>0</v>
      </c>
      <c r="R4" s="373">
        <f>'Section B'!E11</f>
        <v>0</v>
      </c>
      <c r="S4" s="373">
        <f>'Section B'!E13</f>
        <v>0</v>
      </c>
      <c r="T4" s="373">
        <f>'Section B'!E15</f>
        <v>0</v>
      </c>
      <c r="U4" s="373">
        <f>'Section B'!E17</f>
        <v>0</v>
      </c>
      <c r="V4" s="373">
        <f>'Section B'!E19</f>
        <v>0</v>
      </c>
      <c r="W4" s="373">
        <f>'Section B'!E21</f>
        <v>0</v>
      </c>
      <c r="X4" s="373">
        <f>'Section B'!E23</f>
        <v>0</v>
      </c>
      <c r="Y4" s="373">
        <f>'Section B'!E25</f>
        <v>0</v>
      </c>
      <c r="Z4" s="373">
        <f>'Section B'!E27</f>
        <v>0</v>
      </c>
      <c r="AA4" s="373">
        <f>'Section B'!E29</f>
        <v>0</v>
      </c>
      <c r="AB4" s="373">
        <f>'Section B'!D29</f>
        <v>0</v>
      </c>
      <c r="AC4" s="373">
        <f>+'Section B'!E31</f>
        <v>0</v>
      </c>
      <c r="AD4" s="373">
        <f>'Section B'!E35</f>
        <v>0</v>
      </c>
      <c r="AE4" s="373">
        <f>'Section B'!E37</f>
        <v>0</v>
      </c>
      <c r="AF4" s="373">
        <f>+'Section B'!E39</f>
        <v>0</v>
      </c>
      <c r="AG4" s="373" t="str">
        <f>'Section B'!G43</f>
        <v>PLEASE CLICK HERE TO SELECT FROM THE DROP-DOWN LIST</v>
      </c>
      <c r="AH4" s="373" t="str">
        <f>'Section B'!G45</f>
        <v>PLEASE CLICK HERE TO SELECT FROM THE DROP-DOWN LIST</v>
      </c>
      <c r="AI4" s="382">
        <f>'Section B'!G50</f>
        <v>0</v>
      </c>
      <c r="AJ4" s="382">
        <f>'Section B'!G51</f>
        <v>0</v>
      </c>
      <c r="AK4" s="382">
        <f>'Section B'!G52</f>
        <v>0</v>
      </c>
      <c r="AL4" s="373" t="str">
        <f>'Section B'!C55</f>
        <v>PLEASE CLICK HERE TO SELECT FROM THE DROP-DOWN LIST</v>
      </c>
      <c r="AM4" s="373">
        <f>'Section B'!D55</f>
        <v>0</v>
      </c>
      <c r="AN4" s="382">
        <f>'Section B'!G55</f>
        <v>0</v>
      </c>
      <c r="AO4" s="373" t="str">
        <f>'Section B'!C56</f>
        <v>PLEASE CLICK HERE TO SELECT FROM THE DROP-DOWN LIST</v>
      </c>
      <c r="AP4" s="373">
        <f>'Section B'!D56</f>
        <v>0</v>
      </c>
      <c r="AQ4" s="382">
        <f>'Section B'!G56</f>
        <v>0</v>
      </c>
      <c r="AR4" s="382">
        <f>'Section B'!G58</f>
        <v>0</v>
      </c>
      <c r="AS4" s="382">
        <f>'Section C'!C3</f>
        <v>0</v>
      </c>
      <c r="AT4" s="382">
        <f>'Section C'!D3</f>
        <v>0</v>
      </c>
      <c r="AU4" s="382">
        <f>'Section C'!E3</f>
        <v>0</v>
      </c>
      <c r="AV4" s="382">
        <f>'Section C'!F3</f>
        <v>0</v>
      </c>
      <c r="AW4" s="382">
        <f>'Section C'!G3</f>
        <v>0</v>
      </c>
      <c r="AX4" s="382">
        <f>'Section C'!H3</f>
        <v>0</v>
      </c>
      <c r="AY4" s="382">
        <f>'Section C'!I3</f>
        <v>0</v>
      </c>
      <c r="AZ4" s="382">
        <f>'Section C'!J3</f>
        <v>0</v>
      </c>
      <c r="BA4" s="382">
        <f>'Section C'!K3</f>
        <v>0</v>
      </c>
      <c r="BB4" s="382">
        <f>'Section C'!C4</f>
        <v>0</v>
      </c>
      <c r="BC4" s="382">
        <f>'Section C'!D4</f>
        <v>0</v>
      </c>
      <c r="BD4" s="382">
        <f>'Section C'!E4</f>
        <v>0</v>
      </c>
      <c r="BE4" s="382">
        <f>'Section C'!F4</f>
        <v>0</v>
      </c>
      <c r="BF4" s="382">
        <f>'Section C'!G4</f>
        <v>0</v>
      </c>
      <c r="BG4" s="382">
        <f>'Section C'!H4</f>
        <v>0</v>
      </c>
      <c r="BH4" s="382">
        <f>'Section C'!I4</f>
        <v>0</v>
      </c>
      <c r="BI4" s="382">
        <f>'Section C'!J4</f>
        <v>0</v>
      </c>
      <c r="BJ4" s="382">
        <f>'Section C'!K4</f>
        <v>0</v>
      </c>
      <c r="BK4" s="382">
        <f>'Section C'!C5</f>
        <v>0</v>
      </c>
      <c r="BL4" s="382">
        <f>'Section C'!D5</f>
        <v>0</v>
      </c>
      <c r="BM4" s="382">
        <f>'Section C'!E5</f>
        <v>0</v>
      </c>
      <c r="BN4" s="382">
        <f>'Section C'!F5</f>
        <v>0</v>
      </c>
      <c r="BO4" s="382">
        <f>'Section C'!G5</f>
        <v>0</v>
      </c>
      <c r="BP4" s="382">
        <f>'Section C'!H5</f>
        <v>0</v>
      </c>
      <c r="BQ4" s="382">
        <f>'Section C'!I5</f>
        <v>0</v>
      </c>
      <c r="BR4" s="382">
        <f>'Section C'!J5</f>
        <v>0</v>
      </c>
      <c r="BS4" s="382">
        <f>'Section C'!K5</f>
        <v>0</v>
      </c>
      <c r="BT4" s="382">
        <f>'Section C'!C6</f>
        <v>0</v>
      </c>
      <c r="BU4" s="382">
        <f>'Section C'!D6</f>
        <v>0</v>
      </c>
      <c r="BV4" s="382">
        <f>'Section C'!E6</f>
        <v>0</v>
      </c>
      <c r="BW4" s="382">
        <f>'Section C'!F6</f>
        <v>0</v>
      </c>
      <c r="BX4" s="382">
        <f>'Section C'!G6</f>
        <v>0</v>
      </c>
      <c r="BY4" s="382">
        <f>'Section C'!H6</f>
        <v>0</v>
      </c>
      <c r="BZ4" s="382">
        <f>'Section C'!I6</f>
        <v>0</v>
      </c>
      <c r="CA4" s="382">
        <f>'Section C'!J6</f>
        <v>0</v>
      </c>
      <c r="CB4" s="382">
        <f>'Section C'!K6</f>
        <v>0</v>
      </c>
      <c r="CC4" s="382">
        <f>'Section C'!C7</f>
        <v>0</v>
      </c>
      <c r="CD4" s="382">
        <f>'Section C'!D7</f>
        <v>0</v>
      </c>
      <c r="CE4" s="382">
        <f>'Section C'!E7</f>
        <v>0</v>
      </c>
      <c r="CF4" s="382">
        <f>'Section C'!F7</f>
        <v>0</v>
      </c>
      <c r="CG4" s="382">
        <f>'Section C'!G7</f>
        <v>0</v>
      </c>
      <c r="CH4" s="382">
        <f>'Section C'!H7</f>
        <v>0</v>
      </c>
      <c r="CI4" s="382">
        <f>'Section C'!I7</f>
        <v>0</v>
      </c>
      <c r="CJ4" s="382">
        <f>'Section C'!J7</f>
        <v>0</v>
      </c>
      <c r="CK4" s="382">
        <f>'Section C'!K7</f>
        <v>0</v>
      </c>
      <c r="CL4" s="382">
        <f>'Section C'!C8</f>
        <v>0</v>
      </c>
      <c r="CM4" s="382">
        <f>'Section C'!D8</f>
        <v>0</v>
      </c>
      <c r="CN4" s="382">
        <f>'Section C'!E8</f>
        <v>0</v>
      </c>
      <c r="CO4" s="382">
        <f>'Section C'!F8</f>
        <v>0</v>
      </c>
      <c r="CP4" s="382">
        <f>'Section C'!G8</f>
        <v>0</v>
      </c>
      <c r="CQ4" s="382">
        <f>'Section C'!H8</f>
        <v>0</v>
      </c>
      <c r="CR4" s="382">
        <f>'Section C'!I8</f>
        <v>0</v>
      </c>
      <c r="CS4" s="382">
        <f>'Section C'!J8</f>
        <v>0</v>
      </c>
      <c r="CT4" s="382">
        <f>'Section C'!K8</f>
        <v>0</v>
      </c>
      <c r="CU4" s="382">
        <f>'Section C'!C9</f>
        <v>0</v>
      </c>
      <c r="CV4" s="382">
        <f>'Section C'!D9</f>
        <v>0</v>
      </c>
      <c r="CW4" s="382">
        <f>'Section C'!E9</f>
        <v>0</v>
      </c>
      <c r="CX4" s="382">
        <f>'Section C'!F9</f>
        <v>0</v>
      </c>
      <c r="CY4" s="382">
        <f>'Section C'!G9</f>
        <v>0</v>
      </c>
      <c r="CZ4" s="382">
        <f>'Section C'!H9</f>
        <v>0</v>
      </c>
      <c r="DA4" s="382">
        <f>'Section C'!I9</f>
        <v>0</v>
      </c>
      <c r="DB4" s="382">
        <f>'Section C'!J9</f>
        <v>0</v>
      </c>
      <c r="DC4" s="382">
        <f>'Section C'!K9</f>
        <v>0</v>
      </c>
      <c r="DD4" s="382">
        <f>'Section C'!C10</f>
        <v>0</v>
      </c>
      <c r="DE4" s="382">
        <f>'Section C'!D10</f>
        <v>0</v>
      </c>
      <c r="DF4" s="382">
        <f>'Section C'!E10</f>
        <v>0</v>
      </c>
      <c r="DG4" s="382">
        <f>'Section C'!F10</f>
        <v>0</v>
      </c>
      <c r="DH4" s="382">
        <f>'Section C'!G10</f>
        <v>0</v>
      </c>
      <c r="DI4" s="382">
        <f>'Section C'!H10</f>
        <v>0</v>
      </c>
      <c r="DJ4" s="382">
        <f>'Section C'!I10</f>
        <v>0</v>
      </c>
      <c r="DK4" s="382">
        <f>'Section C'!J10</f>
        <v>0</v>
      </c>
      <c r="DL4" s="382">
        <f>'Section C'!K10</f>
        <v>0</v>
      </c>
      <c r="DM4" s="382">
        <f>+'Section C'!C15</f>
        <v>0</v>
      </c>
      <c r="DN4" s="382">
        <f>+'Section C'!C17</f>
        <v>0</v>
      </c>
      <c r="DO4" s="382">
        <f>+'Section C'!C19</f>
        <v>0</v>
      </c>
      <c r="DP4" s="382">
        <f>'Section D'!C5</f>
        <v>0</v>
      </c>
      <c r="DQ4" s="382">
        <f>'Section D'!D5</f>
        <v>0</v>
      </c>
      <c r="DR4" s="382">
        <f>'Section D'!E5</f>
        <v>0</v>
      </c>
      <c r="DS4" s="382">
        <f>'Section D'!F5</f>
        <v>0</v>
      </c>
      <c r="DT4" s="382">
        <f>'Section D'!G5</f>
        <v>0</v>
      </c>
      <c r="DU4" s="382">
        <f>'Section D'!C6</f>
        <v>0</v>
      </c>
      <c r="DV4" s="382">
        <f>'Section D'!D6</f>
        <v>0</v>
      </c>
      <c r="DW4" s="382">
        <f>'Section D'!E6</f>
        <v>0</v>
      </c>
      <c r="DX4" s="382">
        <f>'Section D'!F6</f>
        <v>0</v>
      </c>
      <c r="DY4" s="382">
        <f>'Section D'!G6</f>
        <v>0</v>
      </c>
      <c r="DZ4" s="382">
        <f>'Section D'!C7</f>
        <v>0</v>
      </c>
      <c r="EA4" s="382">
        <f>'Section D'!D7</f>
        <v>0</v>
      </c>
      <c r="EB4" s="382">
        <f>'Section D'!E7</f>
        <v>0</v>
      </c>
      <c r="EC4" s="382">
        <f>'Section D'!F7</f>
        <v>0</v>
      </c>
      <c r="ED4" s="382">
        <f>'Section D'!G7</f>
        <v>0</v>
      </c>
      <c r="EE4" s="382">
        <f>'Section D'!C8</f>
        <v>0</v>
      </c>
      <c r="EF4" s="382">
        <f>'Section D'!D8</f>
        <v>0</v>
      </c>
      <c r="EG4" s="382">
        <f>'Section D'!E8</f>
        <v>0</v>
      </c>
      <c r="EH4" s="382">
        <f>'Section D'!F8</f>
        <v>0</v>
      </c>
      <c r="EI4" s="382">
        <f>'Section D'!G8</f>
        <v>0</v>
      </c>
      <c r="EJ4" s="382">
        <f>'Section D'!C9</f>
        <v>0</v>
      </c>
      <c r="EK4" s="382">
        <f>'Section D'!D9</f>
        <v>0</v>
      </c>
      <c r="EL4" s="382">
        <f>'Section D'!E9</f>
        <v>0</v>
      </c>
      <c r="EM4" s="382">
        <f>'Section D'!F9</f>
        <v>0</v>
      </c>
      <c r="EN4" s="382">
        <f>'Section D'!G9</f>
        <v>0</v>
      </c>
      <c r="EO4" s="382">
        <f>'Section D'!C10</f>
        <v>0</v>
      </c>
      <c r="EP4" s="382">
        <f>'Section D'!D10</f>
        <v>0</v>
      </c>
      <c r="EQ4" s="382">
        <f>'Section D'!E10</f>
        <v>0</v>
      </c>
      <c r="ER4" s="382">
        <f>'Section D'!F10</f>
        <v>0</v>
      </c>
      <c r="ES4" s="382">
        <f>'Section D'!G10</f>
        <v>0</v>
      </c>
      <c r="ET4" s="382">
        <f>'Section D'!C11</f>
        <v>0</v>
      </c>
      <c r="EU4" s="382">
        <f>'Section D'!D11</f>
        <v>0</v>
      </c>
      <c r="EV4" s="382">
        <f>'Section D'!E11</f>
        <v>0</v>
      </c>
      <c r="EW4" s="382">
        <f>'Section D'!F11</f>
        <v>0</v>
      </c>
      <c r="EX4" s="382">
        <f>'Section D'!G11</f>
        <v>0</v>
      </c>
      <c r="EY4" s="383">
        <f>IF('Section D'!F13="primarily operating leases",1,IF('Section D'!F13="primarily finance leases",0, IF('Section D'!F13="a mix of operating and finance leases",0.5,0)))</f>
        <v>0</v>
      </c>
      <c r="EZ4" s="383">
        <f>IF('Section D'!F13="primarily operating leases",0,IF('Section D'!F13="primarily finance leases",1, IF('Section D'!F13="a mix of operating and finance leases",0.5,0)))</f>
        <v>0</v>
      </c>
      <c r="FA4" s="382">
        <f>'Section D'!D18</f>
        <v>0</v>
      </c>
      <c r="FB4" s="373">
        <f>'Section D'!D21</f>
        <v>0</v>
      </c>
      <c r="FC4" s="373">
        <f>'Section D'!D22</f>
        <v>0</v>
      </c>
      <c r="FD4" s="373">
        <f>'Section D'!D23</f>
        <v>0</v>
      </c>
      <c r="FE4" s="373">
        <f>'Section D'!D24</f>
        <v>0</v>
      </c>
      <c r="FF4" s="373">
        <f>+'Section D'!D25</f>
        <v>0</v>
      </c>
      <c r="FG4" s="382">
        <f>'Section E'!D3</f>
        <v>0</v>
      </c>
      <c r="FH4" s="382">
        <f>'Section E'!D5</f>
        <v>0</v>
      </c>
      <c r="FI4" s="382">
        <f>'Section E'!D6</f>
        <v>0</v>
      </c>
      <c r="FJ4" s="382">
        <f>'Section E'!D7</f>
        <v>0</v>
      </c>
      <c r="FK4" s="382">
        <f>'Section E'!D8</f>
        <v>0</v>
      </c>
      <c r="FL4" s="382">
        <f>'Section E'!D9</f>
        <v>0</v>
      </c>
      <c r="FM4" s="382">
        <f>'Section E'!D10</f>
        <v>0</v>
      </c>
      <c r="FN4" s="382">
        <f>'Section E'!D11</f>
        <v>0</v>
      </c>
      <c r="FO4" s="382">
        <f>+'Section E'!D12</f>
        <v>0</v>
      </c>
      <c r="FP4" s="382">
        <f>'Section E'!D13</f>
        <v>0</v>
      </c>
      <c r="FQ4" s="382">
        <f>'Section E'!D14</f>
        <v>0</v>
      </c>
      <c r="FR4" s="382">
        <f>'Section E'!C14</f>
        <v>0</v>
      </c>
      <c r="FS4" s="382">
        <f>'Section E'!D15</f>
        <v>0</v>
      </c>
      <c r="FT4" s="382">
        <f>'Section E'!D16</f>
        <v>0</v>
      </c>
      <c r="FU4" s="382">
        <f>'Section E'!D17</f>
        <v>0</v>
      </c>
      <c r="FV4" s="382">
        <f>'Section E'!D18</f>
        <v>0</v>
      </c>
      <c r="FW4" s="382">
        <f>'Section E'!D19</f>
        <v>0</v>
      </c>
      <c r="FX4" s="382">
        <f>'Section E'!D20</f>
        <v>0</v>
      </c>
      <c r="FY4" s="382">
        <f>'Section E'!D21</f>
        <v>0</v>
      </c>
      <c r="FZ4" s="382">
        <f>'Section E'!D22</f>
        <v>0</v>
      </c>
      <c r="GA4" s="382">
        <f>'Section E'!D23</f>
        <v>0</v>
      </c>
      <c r="GB4" s="382">
        <f>'Section E'!D24</f>
        <v>0</v>
      </c>
      <c r="GC4" s="382">
        <f>'Section E'!D25</f>
        <v>0</v>
      </c>
      <c r="GD4" s="382">
        <f>'Section E'!D26</f>
        <v>0</v>
      </c>
      <c r="GE4" s="382">
        <f>'Section E'!D27</f>
        <v>0</v>
      </c>
      <c r="GF4" s="382">
        <f>'Section E'!D28</f>
        <v>0</v>
      </c>
      <c r="GG4" s="382">
        <f>'Section F'!C4</f>
        <v>0</v>
      </c>
      <c r="GH4" s="382">
        <f>'Section F'!C5</f>
        <v>0</v>
      </c>
      <c r="GI4" s="382">
        <f>'Section F'!C6</f>
        <v>0</v>
      </c>
      <c r="GJ4" s="382">
        <f>'Section F'!C7</f>
        <v>0</v>
      </c>
      <c r="GK4" s="382">
        <f>'Section F'!C8</f>
        <v>0</v>
      </c>
      <c r="GL4" s="382">
        <f>'Section F'!C9</f>
        <v>0</v>
      </c>
      <c r="GM4" s="382">
        <f>'Section F'!C12</f>
        <v>0</v>
      </c>
      <c r="GN4" s="382">
        <f>'Section F'!C13</f>
        <v>0</v>
      </c>
      <c r="GO4" s="382">
        <f>'Section F'!C14</f>
        <v>0</v>
      </c>
      <c r="GP4" s="382">
        <f>'Section F'!C15</f>
        <v>0</v>
      </c>
      <c r="GQ4" s="382">
        <f>'Section F'!C16</f>
        <v>0</v>
      </c>
      <c r="GR4" s="382">
        <f>'Section F'!C17</f>
        <v>0</v>
      </c>
      <c r="GS4" s="382">
        <f>'Section F'!C18</f>
        <v>0</v>
      </c>
      <c r="GT4" s="382">
        <f>'Section F'!C19</f>
        <v>0</v>
      </c>
      <c r="GU4" s="382">
        <f>'Section F'!C20</f>
        <v>0</v>
      </c>
      <c r="GV4" s="382">
        <f>'Section F'!C21</f>
        <v>0</v>
      </c>
      <c r="GW4" s="382">
        <f>'Section F'!C22</f>
        <v>0</v>
      </c>
      <c r="GX4" s="382">
        <f>'Section F'!C23</f>
        <v>0</v>
      </c>
      <c r="GY4" s="382">
        <f>'Section F'!C24</f>
        <v>0</v>
      </c>
      <c r="GZ4" s="382">
        <f>'Section F'!C27</f>
        <v>0</v>
      </c>
      <c r="HA4" s="382">
        <f>'Section F'!C28</f>
        <v>0</v>
      </c>
      <c r="HB4" s="382">
        <f>'Section F'!C29</f>
        <v>0</v>
      </c>
      <c r="HC4" s="382">
        <f>'Section F'!C30</f>
        <v>0</v>
      </c>
      <c r="HD4" s="382">
        <f>'Section F'!C31</f>
        <v>0</v>
      </c>
      <c r="HE4" s="382">
        <f>'Section F'!C32</f>
        <v>0</v>
      </c>
      <c r="HF4" s="382">
        <f>'Section F'!C33</f>
        <v>0</v>
      </c>
      <c r="HG4" s="382">
        <f>'Section F'!C34</f>
        <v>0</v>
      </c>
      <c r="HH4" s="382">
        <f>'Section F'!C35</f>
        <v>0</v>
      </c>
      <c r="HI4" s="382">
        <f>'Section F'!C36</f>
        <v>0</v>
      </c>
      <c r="HJ4" s="382">
        <f>'Section F'!C37</f>
        <v>0</v>
      </c>
      <c r="HK4" s="382">
        <f>'Section F'!C38</f>
        <v>0</v>
      </c>
      <c r="HL4" s="382">
        <f>'Section F'!C39</f>
        <v>0</v>
      </c>
      <c r="HM4" s="382">
        <f>'Section F'!C40</f>
        <v>0</v>
      </c>
      <c r="HN4" s="382">
        <f>'Section F'!C41</f>
        <v>0</v>
      </c>
      <c r="HO4" s="382">
        <f>'Section F'!C42</f>
        <v>0</v>
      </c>
      <c r="HP4" s="382">
        <f>'Section F'!C43</f>
        <v>0</v>
      </c>
      <c r="HQ4" s="382">
        <f>'Section F'!C44</f>
        <v>0</v>
      </c>
      <c r="HR4" s="382">
        <f>'Section F'!C45</f>
        <v>0</v>
      </c>
      <c r="HS4" s="382">
        <f>'Section F'!C46</f>
        <v>0</v>
      </c>
      <c r="HT4" s="382">
        <f>'Section F'!C47</f>
        <v>0</v>
      </c>
      <c r="HU4" s="382">
        <f>'Section F'!C48</f>
        <v>0</v>
      </c>
      <c r="HV4" s="382">
        <f>'Section F'!C49</f>
        <v>0</v>
      </c>
      <c r="HW4" s="382">
        <f>'Section F'!C50</f>
        <v>0</v>
      </c>
      <c r="HX4" s="382">
        <f>'Section F'!C51</f>
        <v>0</v>
      </c>
      <c r="HY4" s="382">
        <f>'Section F'!C52</f>
        <v>0</v>
      </c>
      <c r="HZ4" s="382">
        <f>'Section F'!C53</f>
        <v>0</v>
      </c>
      <c r="IA4" s="382">
        <f>'Section F'!C54</f>
        <v>0</v>
      </c>
      <c r="IB4" s="382">
        <f>'Section F'!C55</f>
        <v>0</v>
      </c>
      <c r="IC4" s="382">
        <f>'Section F'!C56</f>
        <v>0</v>
      </c>
      <c r="ID4" s="382">
        <f>'Section F'!C57</f>
        <v>0</v>
      </c>
      <c r="IE4" s="382">
        <f>'Section F'!C58</f>
        <v>0</v>
      </c>
      <c r="IF4" s="382">
        <f>'Section F'!C59</f>
        <v>0</v>
      </c>
      <c r="IG4" s="382">
        <f>'Section F'!C60</f>
        <v>0</v>
      </c>
      <c r="IH4" s="382">
        <f>'Section F'!C61</f>
        <v>0</v>
      </c>
      <c r="II4" s="382">
        <f>'Section F'!C62</f>
        <v>0</v>
      </c>
      <c r="IJ4" s="382">
        <f>'Section F'!C63</f>
        <v>0</v>
      </c>
      <c r="IK4" s="382">
        <f>'Section F'!C64</f>
        <v>0</v>
      </c>
      <c r="IL4" s="382">
        <f>'Section F'!C65</f>
        <v>0</v>
      </c>
      <c r="IM4" s="382">
        <f>'Section F'!C66</f>
        <v>0</v>
      </c>
      <c r="IN4" s="382">
        <f>'Section F'!C67</f>
        <v>0</v>
      </c>
      <c r="IO4" s="382">
        <f>'Section F'!C68</f>
        <v>0</v>
      </c>
      <c r="IP4" s="382">
        <f>'Section G'!C2</f>
        <v>0</v>
      </c>
      <c r="IQ4" s="382">
        <f>'Section G'!D2</f>
        <v>0</v>
      </c>
      <c r="IR4" s="382">
        <f>'Section G'!C5</f>
        <v>0</v>
      </c>
      <c r="IS4" s="382">
        <f>'Section G'!D5</f>
        <v>0</v>
      </c>
      <c r="IT4" s="382">
        <f>'Section G'!D7</f>
        <v>0</v>
      </c>
      <c r="IU4" s="382">
        <f>'Section H'!D4</f>
        <v>0</v>
      </c>
      <c r="IV4" s="382">
        <f>'Section H'!D5</f>
        <v>0</v>
      </c>
      <c r="IW4" s="382">
        <f>'Section H'!D6</f>
        <v>0</v>
      </c>
      <c r="IX4" s="382">
        <f>'Section H'!D7</f>
        <v>0</v>
      </c>
      <c r="IY4" s="382">
        <f>'Section H'!D8</f>
        <v>0</v>
      </c>
      <c r="IZ4" s="382">
        <f>'Section H'!D10</f>
        <v>0</v>
      </c>
      <c r="JA4" s="382">
        <f>'Section H'!D11</f>
        <v>0</v>
      </c>
      <c r="JB4" s="382">
        <f>'Section H'!D13</f>
        <v>0</v>
      </c>
      <c r="JC4" s="382">
        <f>'Section H'!D15</f>
        <v>0</v>
      </c>
      <c r="JD4" s="382" t="b">
        <v>0</v>
      </c>
      <c r="JE4" s="373">
        <f>Declaration!D26</f>
        <v>0</v>
      </c>
      <c r="JF4" s="373" t="str">
        <f>Declaration!I26</f>
        <v>PLEASE CLICK HERE TO SELECT FROM THE DROP-DOWN LIST</v>
      </c>
      <c r="JG4" s="373">
        <f>Declaration!D27</f>
        <v>0</v>
      </c>
      <c r="JH4" s="373" t="str">
        <f>Declaration!I27</f>
        <v>PLEASE CLICK HERE TO SELECT FROM THE DROP-DOWN LIST</v>
      </c>
      <c r="JI4" s="373">
        <f>Declaration!D28</f>
        <v>0</v>
      </c>
      <c r="JJ4" s="373">
        <f>Declaration!I28</f>
        <v>0</v>
      </c>
      <c r="JK4" s="373">
        <f>Declaration!D29</f>
        <v>0</v>
      </c>
      <c r="JL4" s="373">
        <f>Declaration!D30</f>
        <v>0</v>
      </c>
      <c r="JM4" s="381">
        <f>Declaration!I29</f>
        <v>0</v>
      </c>
    </row>
    <row r="5" spans="1:273" x14ac:dyDescent="0.2">
      <c r="BA5" s="382"/>
      <c r="BJ5" s="382"/>
      <c r="BS5" s="382"/>
      <c r="CB5" s="382"/>
      <c r="CK5" s="382"/>
      <c r="CT5" s="382"/>
      <c r="DC5" s="382"/>
      <c r="DL5" s="382"/>
      <c r="DT5" s="382"/>
      <c r="DY5" s="382"/>
      <c r="ED5" s="382"/>
      <c r="EI5" s="382"/>
      <c r="EN5" s="382"/>
      <c r="ES5" s="382"/>
      <c r="EX5" s="382"/>
      <c r="GF5" s="382"/>
    </row>
    <row r="6" spans="1:273" x14ac:dyDescent="0.2">
      <c r="IT6" s="382"/>
    </row>
    <row r="7" spans="1:273" x14ac:dyDescent="0.2">
      <c r="IT7" s="382"/>
    </row>
    <row r="9" spans="1:273" x14ac:dyDescent="0.2">
      <c r="FG9" s="382"/>
      <c r="IT9" s="382"/>
    </row>
    <row r="10" spans="1:273" x14ac:dyDescent="0.2">
      <c r="FG10" s="382"/>
    </row>
    <row r="11" spans="1:273" x14ac:dyDescent="0.2">
      <c r="FG11" s="382"/>
    </row>
    <row r="12" spans="1:273" x14ac:dyDescent="0.2">
      <c r="FG12" s="382"/>
    </row>
    <row r="13" spans="1:273" x14ac:dyDescent="0.2">
      <c r="FG13" s="382"/>
    </row>
    <row r="14" spans="1:273" x14ac:dyDescent="0.2">
      <c r="DP14" s="382"/>
      <c r="DQ14" s="382"/>
      <c r="DR14" s="382"/>
      <c r="DS14" s="382"/>
      <c r="DT14" s="382"/>
      <c r="FG14" s="382"/>
    </row>
    <row r="15" spans="1:273" x14ac:dyDescent="0.2">
      <c r="DP15" s="382"/>
      <c r="DQ15" s="382"/>
      <c r="DR15" s="382"/>
      <c r="DS15" s="382"/>
      <c r="DT15" s="382"/>
      <c r="FG15" s="382"/>
    </row>
    <row r="16" spans="1:273" x14ac:dyDescent="0.2">
      <c r="FG16" s="382"/>
    </row>
    <row r="17" spans="163:163" x14ac:dyDescent="0.2">
      <c r="FG17" s="382"/>
    </row>
    <row r="18" spans="163:163" x14ac:dyDescent="0.2">
      <c r="FG18" s="382"/>
    </row>
    <row r="19" spans="163:163" x14ac:dyDescent="0.2">
      <c r="FG19" s="382"/>
    </row>
    <row r="20" spans="163:163" x14ac:dyDescent="0.2">
      <c r="FG20" s="382"/>
    </row>
    <row r="21" spans="163:163" x14ac:dyDescent="0.2">
      <c r="FG21" s="382"/>
    </row>
    <row r="22" spans="163:163" x14ac:dyDescent="0.2">
      <c r="FG22" s="382"/>
    </row>
    <row r="23" spans="163:163" x14ac:dyDescent="0.2">
      <c r="FG23" s="382"/>
    </row>
    <row r="24" spans="163:163" x14ac:dyDescent="0.2">
      <c r="FG24" s="382"/>
    </row>
    <row r="25" spans="163:163" x14ac:dyDescent="0.2">
      <c r="FG25" s="382"/>
    </row>
    <row r="26" spans="163:163" x14ac:dyDescent="0.2">
      <c r="FG26" s="382"/>
    </row>
    <row r="27" spans="163:163" x14ac:dyDescent="0.2">
      <c r="FG27" s="382"/>
    </row>
    <row r="33" spans="152:163" x14ac:dyDescent="0.2">
      <c r="EV33" s="382"/>
      <c r="EW33" s="382"/>
      <c r="EX33" s="382"/>
      <c r="EY33" s="382"/>
      <c r="EZ33" s="382"/>
      <c r="FA33" s="382"/>
      <c r="FB33" s="382"/>
      <c r="FC33" s="382"/>
      <c r="FD33" s="382"/>
      <c r="FE33" s="382"/>
      <c r="FF33" s="382"/>
      <c r="FG33" s="382"/>
    </row>
  </sheetData>
  <autoFilter ref="A3:JM3" xr:uid="{00000000-0009-0000-0000-000004000000}"/>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6EA6-05C5-40B0-9121-15D4A8BD225C}">
  <sheetPr codeName="Sheet21">
    <tabColor rgb="FF99FFCC"/>
    <pageSetUpPr fitToPage="1"/>
  </sheetPr>
  <dimension ref="A1:P20"/>
  <sheetViews>
    <sheetView showGridLines="0" tabSelected="1" topLeftCell="C1" zoomScale="95" zoomScaleNormal="95" workbookViewId="0">
      <selection activeCell="C14" sqref="C14"/>
    </sheetView>
  </sheetViews>
  <sheetFormatPr defaultColWidth="9.140625" defaultRowHeight="15" x14ac:dyDescent="0.25"/>
  <cols>
    <col min="1" max="1" width="5.7109375" customWidth="1"/>
    <col min="2" max="2" width="1.7109375" customWidth="1"/>
    <col min="3" max="3" width="250.7109375" customWidth="1"/>
    <col min="4" max="4" width="1.7109375" customWidth="1"/>
    <col min="5" max="5" width="5.7109375" customWidth="1"/>
  </cols>
  <sheetData>
    <row r="1" spans="1:16" ht="24.95" customHeight="1" x14ac:dyDescent="0.25">
      <c r="A1" s="233"/>
      <c r="B1" s="233"/>
      <c r="C1" s="233"/>
      <c r="D1" s="233"/>
      <c r="E1" s="233"/>
      <c r="F1" s="233"/>
      <c r="G1" s="233"/>
      <c r="H1" s="233"/>
      <c r="I1" s="233"/>
      <c r="J1" s="233"/>
      <c r="K1" s="233"/>
      <c r="L1" s="233"/>
      <c r="M1" s="233"/>
      <c r="N1" s="233"/>
      <c r="O1" s="233"/>
      <c r="P1" s="233"/>
    </row>
    <row r="2" spans="1:16" ht="24.95" customHeight="1" x14ac:dyDescent="0.35">
      <c r="A2" s="233"/>
      <c r="B2" s="244" t="s">
        <v>199</v>
      </c>
      <c r="C2" s="244"/>
      <c r="D2" s="233"/>
      <c r="E2" s="233"/>
      <c r="F2" s="233"/>
      <c r="G2" s="233"/>
      <c r="H2" s="233"/>
      <c r="I2" s="233"/>
      <c r="J2" s="233"/>
      <c r="K2" s="233"/>
      <c r="L2" s="233"/>
      <c r="M2" s="233"/>
      <c r="N2" s="233"/>
      <c r="O2" s="233"/>
      <c r="P2" s="233"/>
    </row>
    <row r="3" spans="1:16" ht="24.95" customHeight="1" x14ac:dyDescent="0.25">
      <c r="A3" s="233"/>
      <c r="B3" s="233"/>
      <c r="C3" s="233"/>
      <c r="D3" s="233"/>
      <c r="E3" s="233"/>
      <c r="F3" s="233"/>
      <c r="G3" s="233"/>
      <c r="H3" s="233"/>
      <c r="I3" s="233"/>
      <c r="J3" s="233"/>
      <c r="K3" s="233"/>
      <c r="L3" s="233"/>
      <c r="M3" s="233"/>
      <c r="N3" s="233"/>
      <c r="O3" s="233"/>
      <c r="P3" s="233"/>
    </row>
    <row r="4" spans="1:16" ht="24.95" customHeight="1" x14ac:dyDescent="0.25">
      <c r="A4" s="233"/>
      <c r="B4" s="233"/>
      <c r="C4" s="233"/>
      <c r="D4" s="233"/>
      <c r="E4" s="233"/>
      <c r="F4" s="233"/>
      <c r="G4" s="233"/>
      <c r="H4" s="233"/>
      <c r="I4" s="233"/>
      <c r="J4" s="233"/>
      <c r="K4" s="233"/>
      <c r="L4" s="233"/>
      <c r="M4" s="233"/>
      <c r="N4" s="233"/>
      <c r="O4" s="233"/>
      <c r="P4" s="233"/>
    </row>
    <row r="5" spans="1:16" s="247" customFormat="1" ht="47.45" customHeight="1" thickBot="1" x14ac:dyDescent="0.3">
      <c r="A5" s="233"/>
      <c r="B5" s="246" t="s">
        <v>599</v>
      </c>
      <c r="C5" s="245"/>
      <c r="D5" s="234"/>
      <c r="E5" s="236"/>
      <c r="F5" s="236"/>
      <c r="G5" s="236"/>
      <c r="H5" s="236"/>
      <c r="I5" s="236"/>
      <c r="J5" s="236"/>
      <c r="K5" s="236"/>
      <c r="L5" s="236"/>
      <c r="M5" s="236"/>
      <c r="N5" s="236"/>
      <c r="O5" s="236"/>
      <c r="P5" s="236"/>
    </row>
    <row r="6" spans="1:16" s="247" customFormat="1" ht="9.9499999999999993" customHeight="1" thickTop="1" x14ac:dyDescent="0.25">
      <c r="A6" s="233"/>
      <c r="B6" s="238"/>
      <c r="C6" s="239"/>
      <c r="D6" s="240"/>
      <c r="E6" s="236"/>
      <c r="F6" s="236"/>
      <c r="G6" s="236"/>
      <c r="H6" s="236"/>
      <c r="I6" s="236"/>
      <c r="J6" s="236"/>
      <c r="K6" s="236"/>
      <c r="L6" s="236"/>
      <c r="M6" s="236"/>
      <c r="N6" s="236"/>
      <c r="O6" s="236"/>
      <c r="P6" s="236"/>
    </row>
    <row r="7" spans="1:16" s="461" customFormat="1" ht="249.95" customHeight="1" x14ac:dyDescent="0.25">
      <c r="A7" s="456"/>
      <c r="B7" s="457"/>
      <c r="C7" s="458" t="s">
        <v>703</v>
      </c>
      <c r="D7" s="459"/>
      <c r="E7" s="460"/>
      <c r="F7" s="460"/>
      <c r="G7" s="460"/>
      <c r="H7" s="460"/>
      <c r="I7" s="460"/>
      <c r="J7" s="460"/>
      <c r="K7" s="460"/>
      <c r="L7" s="460"/>
      <c r="M7" s="460"/>
      <c r="N7" s="460"/>
      <c r="O7" s="460"/>
      <c r="P7" s="460"/>
    </row>
    <row r="8" spans="1:16" s="247" customFormat="1" ht="9.9499999999999993" customHeight="1" thickBot="1" x14ac:dyDescent="0.3">
      <c r="A8" s="233"/>
      <c r="B8" s="241"/>
      <c r="C8" s="242"/>
      <c r="D8" s="243"/>
      <c r="E8" s="236"/>
      <c r="F8" s="236"/>
      <c r="G8" s="236"/>
      <c r="H8" s="236"/>
      <c r="I8" s="236"/>
      <c r="J8" s="236"/>
      <c r="K8" s="236"/>
      <c r="L8" s="236"/>
      <c r="M8" s="236"/>
      <c r="N8" s="236"/>
      <c r="O8" s="236"/>
      <c r="P8" s="236"/>
    </row>
    <row r="9" spans="1:16" s="247" customFormat="1" ht="9.9499999999999993" customHeight="1" thickTop="1" x14ac:dyDescent="0.25">
      <c r="A9" s="233"/>
      <c r="B9" s="233"/>
      <c r="C9" s="237"/>
      <c r="D9" s="236"/>
      <c r="E9" s="236"/>
      <c r="F9" s="236"/>
      <c r="G9" s="236"/>
      <c r="H9" s="236"/>
      <c r="I9" s="236"/>
      <c r="J9" s="236"/>
      <c r="K9" s="236"/>
      <c r="L9" s="236"/>
      <c r="M9" s="236"/>
      <c r="N9" s="236"/>
      <c r="O9" s="236"/>
      <c r="P9" s="236"/>
    </row>
    <row r="10" spans="1:16" ht="24.95" customHeight="1" x14ac:dyDescent="0.25">
      <c r="A10" s="233"/>
      <c r="B10" s="233"/>
      <c r="C10" s="235"/>
      <c r="D10" s="233"/>
      <c r="E10" s="233"/>
      <c r="F10" s="233"/>
      <c r="G10" s="233"/>
      <c r="H10" s="233"/>
      <c r="I10" s="233"/>
      <c r="J10" s="233"/>
      <c r="K10" s="233"/>
      <c r="L10" s="233"/>
      <c r="M10" s="233"/>
      <c r="N10" s="233"/>
      <c r="O10" s="233"/>
      <c r="P10" s="233"/>
    </row>
    <row r="11" spans="1:16" ht="24.95" customHeight="1" x14ac:dyDescent="0.25">
      <c r="A11" s="233"/>
      <c r="B11" s="233"/>
      <c r="C11" s="235"/>
      <c r="D11" s="233"/>
      <c r="E11" s="233"/>
      <c r="F11" s="233"/>
      <c r="G11" s="233"/>
      <c r="H11" s="233"/>
      <c r="I11" s="233"/>
      <c r="J11" s="233"/>
      <c r="K11" s="233"/>
      <c r="L11" s="233"/>
      <c r="M11" s="233"/>
      <c r="N11" s="233"/>
      <c r="O11" s="233"/>
      <c r="P11" s="233"/>
    </row>
    <row r="12" spans="1:16" ht="24.95" customHeight="1" x14ac:dyDescent="0.25">
      <c r="A12" s="233"/>
      <c r="B12" s="233"/>
      <c r="C12" s="235"/>
      <c r="D12" s="233"/>
      <c r="E12" s="233"/>
      <c r="F12" s="233"/>
      <c r="G12" s="233"/>
      <c r="H12" s="233"/>
      <c r="I12" s="233"/>
      <c r="J12" s="233"/>
      <c r="K12" s="233"/>
      <c r="L12" s="233"/>
      <c r="M12" s="233"/>
      <c r="N12" s="233"/>
      <c r="O12" s="233"/>
      <c r="P12" s="233"/>
    </row>
    <row r="13" spans="1:16" ht="24.95" customHeight="1" x14ac:dyDescent="0.25">
      <c r="A13" s="233"/>
      <c r="B13" s="233"/>
      <c r="C13" s="233"/>
      <c r="D13" s="233"/>
      <c r="E13" s="233"/>
      <c r="F13" s="233"/>
      <c r="G13" s="233"/>
      <c r="H13" s="233"/>
      <c r="I13" s="233"/>
      <c r="J13" s="233"/>
      <c r="K13" s="233"/>
      <c r="L13" s="233"/>
      <c r="M13" s="233"/>
      <c r="N13" s="233"/>
      <c r="O13" s="233"/>
      <c r="P13" s="233"/>
    </row>
    <row r="14" spans="1:16" ht="24.95" customHeight="1" x14ac:dyDescent="0.25">
      <c r="A14" s="233"/>
      <c r="B14" s="233"/>
      <c r="C14" s="233"/>
      <c r="D14" s="233"/>
      <c r="E14" s="233"/>
      <c r="F14" s="233"/>
      <c r="G14" s="233"/>
      <c r="H14" s="233"/>
      <c r="I14" s="233"/>
      <c r="J14" s="233"/>
      <c r="K14" s="233"/>
      <c r="L14" s="233"/>
      <c r="M14" s="233"/>
      <c r="N14" s="233"/>
      <c r="O14" s="233"/>
      <c r="P14" s="233"/>
    </row>
    <row r="15" spans="1:16" ht="24.95" customHeight="1" x14ac:dyDescent="0.25">
      <c r="A15" s="233"/>
      <c r="B15" s="233"/>
      <c r="C15" s="233"/>
      <c r="D15" s="233"/>
      <c r="E15" s="233"/>
      <c r="F15" s="233"/>
      <c r="G15" s="233"/>
      <c r="H15" s="233"/>
      <c r="I15" s="233"/>
      <c r="J15" s="233"/>
      <c r="K15" s="233"/>
      <c r="L15" s="233"/>
      <c r="M15" s="233"/>
      <c r="N15" s="233"/>
      <c r="O15" s="233"/>
      <c r="P15" s="233"/>
    </row>
    <row r="16" spans="1:16" ht="24.95" customHeight="1" x14ac:dyDescent="0.25">
      <c r="A16" s="233"/>
      <c r="B16" s="233"/>
      <c r="C16" s="233"/>
      <c r="D16" s="233"/>
      <c r="E16" s="233"/>
      <c r="F16" s="233"/>
      <c r="G16" s="233"/>
      <c r="H16" s="233"/>
      <c r="I16" s="233"/>
      <c r="J16" s="233"/>
      <c r="K16" s="233"/>
      <c r="L16" s="233"/>
      <c r="M16" s="233"/>
      <c r="N16" s="233"/>
      <c r="O16" s="233"/>
      <c r="P16" s="233"/>
    </row>
    <row r="17" spans="1:16" ht="24.95" customHeight="1" x14ac:dyDescent="0.25">
      <c r="A17" s="233"/>
      <c r="B17" s="233"/>
      <c r="C17" s="233"/>
      <c r="D17" s="233"/>
      <c r="E17" s="233"/>
      <c r="F17" s="233"/>
      <c r="G17" s="233"/>
      <c r="H17" s="233"/>
      <c r="I17" s="233"/>
      <c r="J17" s="233"/>
      <c r="K17" s="233"/>
      <c r="L17" s="233"/>
      <c r="M17" s="233"/>
      <c r="N17" s="233"/>
      <c r="O17" s="233"/>
      <c r="P17" s="233"/>
    </row>
    <row r="18" spans="1:16" ht="24.95" customHeight="1" x14ac:dyDescent="0.25">
      <c r="A18" s="233"/>
      <c r="B18" s="233"/>
      <c r="C18" s="233"/>
      <c r="D18" s="233"/>
      <c r="E18" s="233"/>
      <c r="F18" s="233"/>
      <c r="G18" s="233"/>
      <c r="H18" s="233"/>
      <c r="I18" s="233"/>
      <c r="J18" s="233"/>
      <c r="K18" s="233"/>
      <c r="L18" s="233"/>
      <c r="M18" s="233"/>
      <c r="N18" s="233"/>
      <c r="O18" s="233"/>
      <c r="P18" s="233"/>
    </row>
    <row r="19" spans="1:16" ht="24.95" customHeight="1" x14ac:dyDescent="0.25">
      <c r="A19" s="233"/>
      <c r="B19" s="233"/>
      <c r="C19" s="233"/>
      <c r="D19" s="233"/>
      <c r="E19" s="233"/>
      <c r="F19" s="233"/>
      <c r="G19" s="233"/>
      <c r="H19" s="233"/>
      <c r="I19" s="233"/>
      <c r="J19" s="233"/>
      <c r="K19" s="233"/>
      <c r="L19" s="233"/>
      <c r="M19" s="233"/>
      <c r="N19" s="233"/>
      <c r="O19" s="233"/>
      <c r="P19" s="233"/>
    </row>
    <row r="20" spans="1:16" ht="24.95" customHeight="1" x14ac:dyDescent="0.25">
      <c r="A20" s="233"/>
      <c r="B20" s="233"/>
      <c r="C20" s="233"/>
      <c r="D20" s="233"/>
      <c r="E20" s="233"/>
      <c r="F20" s="233"/>
      <c r="G20" s="233"/>
      <c r="H20" s="233"/>
      <c r="I20" s="233"/>
      <c r="J20" s="233"/>
      <c r="K20" s="233"/>
      <c r="L20" s="233"/>
      <c r="M20" s="233"/>
      <c r="N20" s="233"/>
      <c r="O20" s="233"/>
      <c r="P20" s="233"/>
    </row>
  </sheetData>
  <sheetProtection algorithmName="SHA-512" hashValue="pBwXFZet8TFP7arXZ9etZasCd/2D9+b3bcPk0QfNyTAJq6lYO+GYfW7AVORlItFklz2breZSQkLSVEgEec18Ig==" saltValue="efyqN+3Z6Dnsh2bezNT35g==" spinCount="100000" sheet="1" selectLockedCells="1" selectUnlockedCells="1"/>
  <pageMargins left="0.7" right="0.7" top="0.75" bottom="0.75" header="0.3" footer="0.3"/>
  <pageSetup paperSize="9" scale="49" orientation="landscape" r:id="rId1"/>
  <colBreaks count="1" manualBreakCount="1">
    <brk id="2" min="1" max="17"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AD7C-4B4F-4FCA-9637-C7BB9B6F0E43}">
  <sheetPr codeName="Sheet3">
    <tabColor rgb="FF99FFCC"/>
    <pageSetUpPr fitToPage="1"/>
  </sheetPr>
  <dimension ref="A1:D27"/>
  <sheetViews>
    <sheetView showGridLines="0" zoomScale="70" zoomScaleNormal="70" zoomScaleSheetLayoutView="100" workbookViewId="0">
      <selection activeCell="B8" sqref="B8:D8"/>
    </sheetView>
  </sheetViews>
  <sheetFormatPr defaultColWidth="8.7109375" defaultRowHeight="19.5" x14ac:dyDescent="0.25"/>
  <cols>
    <col min="1" max="1" width="3.28515625" style="362" customWidth="1"/>
    <col min="2" max="3" width="95.7109375" customWidth="1"/>
    <col min="4" max="4" width="3.28515625" customWidth="1"/>
    <col min="5" max="5" width="9.140625" customWidth="1"/>
  </cols>
  <sheetData>
    <row r="1" spans="1:4" ht="50.1" customHeight="1" thickTop="1" x14ac:dyDescent="0.25">
      <c r="A1" s="177"/>
      <c r="B1" s="682" t="s">
        <v>395</v>
      </c>
      <c r="C1" s="682"/>
      <c r="D1" s="683"/>
    </row>
    <row r="2" spans="1:4" ht="9.9499999999999993" customHeight="1" x14ac:dyDescent="0.25">
      <c r="A2" s="319"/>
      <c r="B2" s="320"/>
      <c r="C2" s="320"/>
      <c r="D2" s="321"/>
    </row>
    <row r="3" spans="1:4" s="80" customFormat="1" ht="51" customHeight="1" x14ac:dyDescent="0.3">
      <c r="A3" s="353"/>
      <c r="B3" s="684" t="s">
        <v>467</v>
      </c>
      <c r="C3" s="684"/>
      <c r="D3" s="685"/>
    </row>
    <row r="4" spans="1:4" s="81" customFormat="1" x14ac:dyDescent="0.3">
      <c r="A4" s="354"/>
      <c r="B4" s="686" t="s">
        <v>716</v>
      </c>
      <c r="C4" s="686"/>
      <c r="D4" s="687"/>
    </row>
    <row r="5" spans="1:4" s="81" customFormat="1" x14ac:dyDescent="0.3">
      <c r="A5" s="354"/>
      <c r="B5" s="686" t="s">
        <v>717</v>
      </c>
      <c r="C5" s="686"/>
      <c r="D5" s="687"/>
    </row>
    <row r="6" spans="1:4" s="81" customFormat="1" ht="15" customHeight="1" x14ac:dyDescent="0.25">
      <c r="A6" s="354"/>
      <c r="B6" s="355"/>
      <c r="C6" s="355"/>
      <c r="D6" s="356"/>
    </row>
    <row r="7" spans="1:4" s="75" customFormat="1" ht="30" customHeight="1" x14ac:dyDescent="0.25">
      <c r="A7" s="662"/>
      <c r="B7" s="663" t="s">
        <v>466</v>
      </c>
      <c r="C7" s="663"/>
      <c r="D7" s="664"/>
    </row>
    <row r="8" spans="1:4" s="80" customFormat="1" ht="35.1" customHeight="1" x14ac:dyDescent="0.3">
      <c r="A8" s="353"/>
      <c r="B8" s="688" t="s">
        <v>473</v>
      </c>
      <c r="C8" s="688"/>
      <c r="D8" s="689"/>
    </row>
    <row r="9" spans="1:4" s="81" customFormat="1" ht="20.100000000000001" customHeight="1" x14ac:dyDescent="0.25">
      <c r="A9" s="354"/>
      <c r="B9" s="357"/>
      <c r="C9" s="357"/>
      <c r="D9" s="358"/>
    </row>
    <row r="10" spans="1:4" s="81" customFormat="1" ht="15" customHeight="1" x14ac:dyDescent="0.25">
      <c r="A10" s="354"/>
      <c r="B10" s="357"/>
      <c r="C10" s="357"/>
      <c r="D10" s="358"/>
    </row>
    <row r="11" spans="1:4" s="81" customFormat="1" ht="35.1" customHeight="1" x14ac:dyDescent="0.25">
      <c r="A11" s="354"/>
      <c r="B11" s="690" t="s">
        <v>468</v>
      </c>
      <c r="C11" s="690"/>
      <c r="D11" s="358"/>
    </row>
    <row r="12" spans="1:4" s="81" customFormat="1" ht="15" customHeight="1" thickBot="1" x14ac:dyDescent="0.3">
      <c r="A12" s="359"/>
      <c r="B12" s="360"/>
      <c r="C12" s="360"/>
      <c r="D12" s="361"/>
    </row>
    <row r="13" spans="1:4" s="81" customFormat="1" ht="42.6" customHeight="1" thickTop="1" thickBot="1" x14ac:dyDescent="0.3">
      <c r="A13" s="362"/>
      <c r="B13" s="363"/>
      <c r="C13" s="363"/>
      <c r="D13" s="363"/>
    </row>
    <row r="14" spans="1:4" ht="50.1" customHeight="1" thickTop="1" x14ac:dyDescent="0.25">
      <c r="A14" s="681" t="s">
        <v>171</v>
      </c>
      <c r="B14" s="682"/>
      <c r="C14" s="682"/>
      <c r="D14" s="683"/>
    </row>
    <row r="15" spans="1:4" s="81" customFormat="1" ht="60" customHeight="1" x14ac:dyDescent="0.25">
      <c r="A15" s="364">
        <v>1</v>
      </c>
      <c r="B15" s="680" t="s">
        <v>956</v>
      </c>
      <c r="C15" s="680"/>
      <c r="D15" s="365"/>
    </row>
    <row r="16" spans="1:4" s="81" customFormat="1" ht="60" customHeight="1" x14ac:dyDescent="0.25">
      <c r="A16" s="364">
        <v>2</v>
      </c>
      <c r="B16" s="680" t="s">
        <v>379</v>
      </c>
      <c r="C16" s="680"/>
      <c r="D16" s="365"/>
    </row>
    <row r="17" spans="1:4" s="81" customFormat="1" ht="45" customHeight="1" x14ac:dyDescent="0.25">
      <c r="A17" s="364">
        <v>3</v>
      </c>
      <c r="B17" s="677" t="s">
        <v>172</v>
      </c>
      <c r="C17" s="677"/>
      <c r="D17" s="365"/>
    </row>
    <row r="18" spans="1:4" s="81" customFormat="1" ht="45" customHeight="1" x14ac:dyDescent="0.25">
      <c r="A18" s="364">
        <v>4</v>
      </c>
      <c r="B18" s="677" t="s">
        <v>381</v>
      </c>
      <c r="C18" s="677"/>
      <c r="D18" s="365"/>
    </row>
    <row r="19" spans="1:4" s="81" customFormat="1" ht="45" customHeight="1" x14ac:dyDescent="0.25">
      <c r="A19" s="364">
        <v>5</v>
      </c>
      <c r="B19" s="677" t="s">
        <v>382</v>
      </c>
      <c r="C19" s="677"/>
      <c r="D19" s="365"/>
    </row>
    <row r="20" spans="1:4" s="81" customFormat="1" ht="45" customHeight="1" x14ac:dyDescent="0.25">
      <c r="A20" s="364">
        <v>6</v>
      </c>
      <c r="B20" s="677" t="s">
        <v>383</v>
      </c>
      <c r="C20" s="677"/>
      <c r="D20" s="365"/>
    </row>
    <row r="21" spans="1:4" s="81" customFormat="1" ht="22.5" customHeight="1" x14ac:dyDescent="0.25">
      <c r="A21" s="364">
        <v>7</v>
      </c>
      <c r="B21" s="678" t="s">
        <v>469</v>
      </c>
      <c r="C21" s="679"/>
      <c r="D21" s="365"/>
    </row>
    <row r="22" spans="1:4" s="81" customFormat="1" ht="22.5" customHeight="1" x14ac:dyDescent="0.25">
      <c r="A22" s="364"/>
      <c r="B22" s="677" t="s">
        <v>173</v>
      </c>
      <c r="C22" s="677"/>
      <c r="D22" s="365"/>
    </row>
    <row r="23" spans="1:4" s="81" customFormat="1" ht="22.5" customHeight="1" x14ac:dyDescent="0.25">
      <c r="A23" s="364"/>
      <c r="B23" s="677" t="s">
        <v>380</v>
      </c>
      <c r="C23" s="677"/>
      <c r="D23" s="365"/>
    </row>
    <row r="24" spans="1:4" s="81" customFormat="1" ht="22.5" customHeight="1" x14ac:dyDescent="0.25">
      <c r="A24" s="364"/>
      <c r="B24" s="677" t="s">
        <v>174</v>
      </c>
      <c r="C24" s="677"/>
      <c r="D24" s="365"/>
    </row>
    <row r="25" spans="1:4" s="81" customFormat="1" ht="22.5" customHeight="1" x14ac:dyDescent="0.25">
      <c r="A25" s="364"/>
      <c r="B25" s="677" t="s">
        <v>175</v>
      </c>
      <c r="C25" s="677"/>
      <c r="D25" s="365"/>
    </row>
    <row r="26" spans="1:4" ht="15" customHeight="1" thickBot="1" x14ac:dyDescent="0.3">
      <c r="A26" s="366"/>
      <c r="B26" s="367"/>
      <c r="C26" s="367"/>
      <c r="D26" s="368"/>
    </row>
    <row r="27" spans="1:4" ht="20.25" thickTop="1" x14ac:dyDescent="0.25">
      <c r="B27" s="369"/>
      <c r="C27" s="369"/>
    </row>
  </sheetData>
  <sheetProtection algorithmName="SHA-512" hashValue="RsArAZUlrnQF8U/MXslZK7WrjKvzv3GYHNyYxzO09L3qCZKwClzKxJsTi60ljOfH/4HvqLFPc91m53V509Xsfw==" saltValue="wD9uWpdTMNnfeL9K5P74rg==" spinCount="100000" sheet="1" selectLockedCells="1" selectUnlockedCells="1"/>
  <mergeCells count="18">
    <mergeCell ref="A14:D14"/>
    <mergeCell ref="B1:D1"/>
    <mergeCell ref="B3:D3"/>
    <mergeCell ref="B4:D4"/>
    <mergeCell ref="B5:D5"/>
    <mergeCell ref="B8:D8"/>
    <mergeCell ref="B11:C11"/>
    <mergeCell ref="B15:C15"/>
    <mergeCell ref="B16:C16"/>
    <mergeCell ref="B17:C17"/>
    <mergeCell ref="B18:C18"/>
    <mergeCell ref="B19:C19"/>
    <mergeCell ref="B25:C25"/>
    <mergeCell ref="B20:C20"/>
    <mergeCell ref="B21:C21"/>
    <mergeCell ref="B23:C23"/>
    <mergeCell ref="B22:C22"/>
    <mergeCell ref="B24:C24"/>
  </mergeCells>
  <pageMargins left="0.25" right="0.25"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ltText="YES">
                <anchor moveWithCells="1">
                  <from>
                    <xdr:col>1</xdr:col>
                    <xdr:colOff>9525</xdr:colOff>
                    <xdr:row>8</xdr:row>
                    <xdr:rowOff>47625</xdr:rowOff>
                  </from>
                  <to>
                    <xdr:col>1</xdr:col>
                    <xdr:colOff>447675</xdr:colOff>
                    <xdr:row>9</xdr:row>
                    <xdr:rowOff>123825</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1</xdr:col>
                    <xdr:colOff>657225</xdr:colOff>
                    <xdr:row>8</xdr:row>
                    <xdr:rowOff>47625</xdr:rowOff>
                  </from>
                  <to>
                    <xdr:col>1</xdr:col>
                    <xdr:colOff>1095375</xdr:colOff>
                    <xdr:row>9</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1B0F9-C318-411B-9058-389075DCD03E}">
  <sheetPr codeName="Sheet4">
    <tabColor rgb="FF99FFCC"/>
  </sheetPr>
  <dimension ref="A1:I29"/>
  <sheetViews>
    <sheetView showGridLines="0" zoomScale="70" zoomScaleNormal="70" workbookViewId="0"/>
  </sheetViews>
  <sheetFormatPr defaultColWidth="9.140625" defaultRowHeight="15.75" x14ac:dyDescent="0.25"/>
  <cols>
    <col min="1" max="1" width="3.28515625" style="2" customWidth="1"/>
    <col min="2" max="2" width="25.7109375" style="11" customWidth="1"/>
    <col min="3" max="3" width="33.28515625" style="11" customWidth="1"/>
    <col min="4" max="4" width="3.28515625" style="11" customWidth="1"/>
    <col min="5" max="5" width="43.28515625" style="2" customWidth="1"/>
    <col min="6" max="6" width="12.42578125" style="2" customWidth="1"/>
    <col min="7" max="7" width="3.28515625" style="2" customWidth="1"/>
    <col min="8" max="8" width="43.28515625" style="2" customWidth="1"/>
    <col min="9" max="9" width="13.7109375" style="2" customWidth="1"/>
    <col min="10" max="10" width="3.28515625" style="2" customWidth="1"/>
    <col min="11" max="16384" width="9.140625" style="2"/>
  </cols>
  <sheetData>
    <row r="1" spans="1:9" ht="50.1" customHeight="1" thickTop="1" x14ac:dyDescent="0.25">
      <c r="B1" s="693" t="s">
        <v>384</v>
      </c>
      <c r="C1" s="694"/>
      <c r="D1" s="694"/>
      <c r="E1" s="694"/>
      <c r="F1" s="346"/>
      <c r="G1" s="38"/>
      <c r="H1" s="38"/>
    </row>
    <row r="2" spans="1:9" s="10" customFormat="1" ht="32.450000000000003" customHeight="1" x14ac:dyDescent="0.25">
      <c r="A2" s="9"/>
      <c r="B2" s="691" t="s">
        <v>126</v>
      </c>
      <c r="C2" s="692"/>
      <c r="D2" s="178" t="s">
        <v>97</v>
      </c>
      <c r="E2" s="347"/>
      <c r="F2" s="87"/>
      <c r="G2" s="33"/>
      <c r="H2" s="33"/>
    </row>
    <row r="3" spans="1:9" s="10" customFormat="1" ht="32.450000000000003" customHeight="1" x14ac:dyDescent="0.25">
      <c r="A3" s="9"/>
      <c r="B3" s="691" t="s">
        <v>127</v>
      </c>
      <c r="C3" s="692"/>
      <c r="D3" s="178" t="s">
        <v>97</v>
      </c>
      <c r="E3" s="348"/>
      <c r="F3" s="87"/>
      <c r="G3" s="33"/>
      <c r="H3" s="33"/>
    </row>
    <row r="4" spans="1:9" s="10" customFormat="1" ht="32.450000000000003" customHeight="1" x14ac:dyDescent="0.25">
      <c r="A4" s="9"/>
      <c r="B4" s="691" t="s">
        <v>128</v>
      </c>
      <c r="C4" s="692"/>
      <c r="D4" s="178" t="s">
        <v>97</v>
      </c>
      <c r="E4" s="347"/>
      <c r="F4" s="87"/>
      <c r="G4" s="33"/>
      <c r="H4" s="33"/>
    </row>
    <row r="5" spans="1:9" s="10" customFormat="1" ht="32.450000000000003" customHeight="1" x14ac:dyDescent="0.25">
      <c r="A5" s="9"/>
      <c r="B5" s="691" t="s">
        <v>129</v>
      </c>
      <c r="C5" s="692"/>
      <c r="D5" s="178" t="s">
        <v>97</v>
      </c>
      <c r="E5" s="347"/>
      <c r="F5" s="87"/>
      <c r="G5" s="33"/>
      <c r="H5" s="33"/>
    </row>
    <row r="6" spans="1:9" s="10" customFormat="1" ht="32.450000000000003" customHeight="1" x14ac:dyDescent="0.25">
      <c r="A6" s="9"/>
      <c r="B6" s="691" t="s">
        <v>130</v>
      </c>
      <c r="C6" s="692"/>
      <c r="D6" s="178" t="s">
        <v>97</v>
      </c>
      <c r="E6" s="347"/>
      <c r="F6" s="87"/>
      <c r="G6" s="33"/>
      <c r="H6" s="33"/>
    </row>
    <row r="7" spans="1:9" s="10" customFormat="1" ht="32.450000000000003" customHeight="1" x14ac:dyDescent="0.25">
      <c r="A7" s="9"/>
      <c r="B7" s="695" t="s">
        <v>131</v>
      </c>
      <c r="C7" s="696"/>
      <c r="D7" s="227" t="s">
        <v>97</v>
      </c>
      <c r="E7" s="370" t="s">
        <v>957</v>
      </c>
      <c r="F7" s="87"/>
      <c r="G7" s="33"/>
      <c r="H7" s="33"/>
    </row>
    <row r="8" spans="1:9" s="10" customFormat="1" ht="9.9499999999999993" customHeight="1" thickBot="1" x14ac:dyDescent="0.3">
      <c r="A8" s="9"/>
      <c r="B8" s="224"/>
      <c r="C8" s="225"/>
      <c r="D8" s="226"/>
      <c r="E8" s="226"/>
      <c r="F8" s="88"/>
      <c r="G8" s="33"/>
      <c r="H8" s="33"/>
    </row>
    <row r="9" spans="1:9" s="10" customFormat="1" ht="24.95" customHeight="1" thickTop="1" x14ac:dyDescent="0.25">
      <c r="A9" s="9"/>
      <c r="B9" s="262" t="s">
        <v>394</v>
      </c>
      <c r="C9" s="172"/>
      <c r="D9" s="171"/>
      <c r="E9" s="2"/>
      <c r="F9" s="33"/>
      <c r="G9" s="33"/>
      <c r="H9" s="33"/>
    </row>
    <row r="10" spans="1:9" ht="24.95" customHeight="1" thickBot="1" x14ac:dyDescent="0.3"/>
    <row r="11" spans="1:9" ht="50.1" customHeight="1" thickTop="1" x14ac:dyDescent="0.25">
      <c r="B11" s="701" t="s">
        <v>98</v>
      </c>
      <c r="C11" s="702"/>
      <c r="D11" s="702"/>
      <c r="E11" s="702"/>
      <c r="F11" s="89"/>
      <c r="G11" s="89"/>
      <c r="H11" s="89"/>
      <c r="I11" s="90"/>
    </row>
    <row r="12" spans="1:9" s="10" customFormat="1" ht="75" customHeight="1" x14ac:dyDescent="0.25">
      <c r="A12" s="9"/>
      <c r="B12" s="703" t="s">
        <v>585</v>
      </c>
      <c r="C12" s="704"/>
      <c r="D12" s="704"/>
      <c r="E12" s="704"/>
      <c r="F12" s="704"/>
      <c r="G12" s="704"/>
      <c r="H12" s="704"/>
      <c r="I12" s="705"/>
    </row>
    <row r="13" spans="1:9" s="10" customFormat="1" ht="36.6" customHeight="1" x14ac:dyDescent="0.2">
      <c r="A13" s="9"/>
      <c r="B13" s="697" t="s">
        <v>125</v>
      </c>
      <c r="C13" s="698"/>
      <c r="D13" s="97" t="s">
        <v>97</v>
      </c>
      <c r="E13" s="100"/>
      <c r="F13" s="180" t="s">
        <v>99</v>
      </c>
      <c r="G13" s="98" t="s">
        <v>100</v>
      </c>
      <c r="H13" s="100"/>
      <c r="I13" s="179" t="s">
        <v>99</v>
      </c>
    </row>
    <row r="14" spans="1:9" s="10" customFormat="1" ht="9.9499999999999993" customHeight="1" thickBot="1" x14ac:dyDescent="0.3">
      <c r="A14" s="9"/>
      <c r="B14" s="39"/>
      <c r="C14" s="99"/>
      <c r="D14" s="99"/>
      <c r="E14" s="99"/>
      <c r="F14" s="99"/>
      <c r="G14" s="99"/>
      <c r="H14" s="99"/>
      <c r="I14" s="42"/>
    </row>
    <row r="15" spans="1:9" ht="24.95" customHeight="1" thickTop="1" thickBot="1" x14ac:dyDescent="0.3">
      <c r="B15" s="262" t="s">
        <v>394</v>
      </c>
      <c r="C15" s="172"/>
    </row>
    <row r="16" spans="1:9" ht="52.5" thickTop="1" x14ac:dyDescent="0.3">
      <c r="C16" s="248" t="s">
        <v>385</v>
      </c>
      <c r="D16" s="249"/>
      <c r="E16" s="699" t="s">
        <v>397</v>
      </c>
      <c r="F16" s="700"/>
    </row>
    <row r="17" spans="3:8" ht="22.5" customHeight="1" x14ac:dyDescent="0.25">
      <c r="C17" s="250" t="s">
        <v>108</v>
      </c>
      <c r="D17" s="251"/>
      <c r="E17" s="252" t="s">
        <v>586</v>
      </c>
      <c r="F17" s="253"/>
    </row>
    <row r="18" spans="3:8" ht="22.5" customHeight="1" x14ac:dyDescent="0.25">
      <c r="C18" s="250" t="s">
        <v>109</v>
      </c>
      <c r="D18" s="251"/>
      <c r="E18" s="252" t="s">
        <v>587</v>
      </c>
      <c r="F18" s="253"/>
      <c r="H18" s="46"/>
    </row>
    <row r="19" spans="3:8" ht="22.5" customHeight="1" x14ac:dyDescent="0.25">
      <c r="C19" s="250" t="s">
        <v>110</v>
      </c>
      <c r="D19" s="251"/>
      <c r="E19" s="252" t="s">
        <v>588</v>
      </c>
      <c r="F19" s="253"/>
      <c r="H19" s="46"/>
    </row>
    <row r="20" spans="3:8" ht="22.5" customHeight="1" x14ac:dyDescent="0.25">
      <c r="C20" s="250" t="s">
        <v>111</v>
      </c>
      <c r="D20" s="251"/>
      <c r="E20" s="252" t="s">
        <v>589</v>
      </c>
      <c r="F20" s="253"/>
    </row>
    <row r="21" spans="3:8" ht="22.5" customHeight="1" x14ac:dyDescent="0.25">
      <c r="C21" s="250" t="s">
        <v>106</v>
      </c>
      <c r="D21" s="251"/>
      <c r="E21" s="252" t="s">
        <v>590</v>
      </c>
      <c r="F21" s="253"/>
    </row>
    <row r="22" spans="3:8" ht="22.5" customHeight="1" x14ac:dyDescent="0.25">
      <c r="C22" s="250" t="s">
        <v>112</v>
      </c>
      <c r="D22" s="251"/>
      <c r="E22" s="252" t="s">
        <v>592</v>
      </c>
      <c r="F22" s="253"/>
    </row>
    <row r="23" spans="3:8" ht="22.5" customHeight="1" x14ac:dyDescent="0.25">
      <c r="C23" s="250" t="s">
        <v>107</v>
      </c>
      <c r="D23" s="251"/>
      <c r="E23" s="252" t="s">
        <v>593</v>
      </c>
      <c r="F23" s="253"/>
    </row>
    <row r="24" spans="3:8" ht="22.5" customHeight="1" x14ac:dyDescent="0.25">
      <c r="C24" s="250" t="s">
        <v>113</v>
      </c>
      <c r="D24" s="251"/>
      <c r="E24" s="252" t="s">
        <v>594</v>
      </c>
      <c r="F24" s="253"/>
    </row>
    <row r="25" spans="3:8" ht="22.5" customHeight="1" x14ac:dyDescent="0.25">
      <c r="C25" s="250" t="s">
        <v>114</v>
      </c>
      <c r="D25" s="251"/>
      <c r="E25" s="252" t="s">
        <v>595</v>
      </c>
      <c r="F25" s="253"/>
    </row>
    <row r="26" spans="3:8" ht="22.5" customHeight="1" x14ac:dyDescent="0.25">
      <c r="C26" s="250" t="s">
        <v>115</v>
      </c>
      <c r="D26" s="251"/>
      <c r="E26" s="252" t="s">
        <v>596</v>
      </c>
      <c r="F26" s="253"/>
    </row>
    <row r="27" spans="3:8" ht="22.5" customHeight="1" x14ac:dyDescent="0.25">
      <c r="C27" s="250" t="s">
        <v>116</v>
      </c>
      <c r="D27" s="251"/>
      <c r="E27" s="252" t="s">
        <v>597</v>
      </c>
      <c r="F27" s="253"/>
    </row>
    <row r="28" spans="3:8" ht="22.5" customHeight="1" thickBot="1" x14ac:dyDescent="0.3">
      <c r="C28" s="326" t="s">
        <v>117</v>
      </c>
      <c r="D28" s="327"/>
      <c r="E28" s="328" t="s">
        <v>591</v>
      </c>
      <c r="F28" s="254"/>
    </row>
    <row r="29" spans="3:8" ht="16.5" thickTop="1" x14ac:dyDescent="0.25"/>
  </sheetData>
  <mergeCells count="11">
    <mergeCell ref="B6:C6"/>
    <mergeCell ref="B1:E1"/>
    <mergeCell ref="B7:C7"/>
    <mergeCell ref="B13:C13"/>
    <mergeCell ref="E16:F16"/>
    <mergeCell ref="B11:E11"/>
    <mergeCell ref="B12:I12"/>
    <mergeCell ref="B2:C2"/>
    <mergeCell ref="B3:C3"/>
    <mergeCell ref="B4:C4"/>
    <mergeCell ref="B5:C5"/>
  </mergeCells>
  <phoneticPr fontId="32" type="noConversion"/>
  <dataValidations count="4">
    <dataValidation type="list" errorStyle="information" allowBlank="1" showInputMessage="1" showErrorMessage="1" sqref="E7" xr:uid="{842C5BF8-2A3F-4C1B-B8DE-3253415FC8E4}">
      <formula1>"PLEASE CLICK HERE TO SELECT FROM THE DROP-DOWN LIST, SOLE PROPRIETORSHIP, PARTNERSHIP, PRIVATE LIMITED, PUBLIC COMPANY, OTHERS"</formula1>
    </dataValidation>
    <dataValidation type="date" allowBlank="1" showInputMessage="1" showErrorMessage="1" errorTitle="FY2022 Start Date" error="Returns are to be based on at least 6 months of business activities in 2022._x000a_Please refer to the table below on the appropriate FY start date. " sqref="E13" xr:uid="{64FC1A07-B390-439E-848A-57467F95166B}">
      <formula1>44378</formula1>
      <formula2>44713</formula2>
    </dataValidation>
    <dataValidation type="date" allowBlank="1" showInputMessage="1" showErrorMessage="1" errorTitle="FY2022 End Date" error="Returns are to be based on at least 6 months of business activities in 2022._x000a_Please refer to the table below on the appropriate FY end date." sqref="H13" xr:uid="{96506744-B451-4E29-B716-DE0FE231B8F2}">
      <formula1>44742</formula1>
      <formula2>45077</formula2>
    </dataValidation>
    <dataValidation type="textLength" allowBlank="1" showInputMessage="1" showErrorMessage="1" errorTitle="UEN" error="This refers to the 9 or 10 digit identification number issued to your company" sqref="E3" xr:uid="{4AF8222C-FC67-4940-86A9-BF5DC159AF3B}">
      <formula1>9</formula1>
      <formula2>10</formula2>
    </dataValidation>
  </dataValidations>
  <pageMargins left="0.25" right="0.25" top="0.5" bottom="0.5" header="0.3" footer="0.3"/>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2C2C-4C5E-4FD2-B6BC-326B0BAE03AE}">
  <sheetPr codeName="Sheet5">
    <tabColor rgb="FF99FFCC"/>
  </sheetPr>
  <dimension ref="A1:O59"/>
  <sheetViews>
    <sheetView showGridLines="0" zoomScale="70" zoomScaleNormal="70" zoomScaleSheetLayoutView="100" workbookViewId="0">
      <pane xSplit="2" ySplit="2" topLeftCell="C3" activePane="bottomRight" state="frozen"/>
      <selection activeCell="AG34" sqref="AG34"/>
      <selection pane="topRight" activeCell="AG34" sqref="AG34"/>
      <selection pane="bottomLeft" activeCell="AG34" sqref="AG34"/>
      <selection pane="bottomRight"/>
    </sheetView>
  </sheetViews>
  <sheetFormatPr defaultColWidth="9.140625" defaultRowHeight="19.5" x14ac:dyDescent="0.3"/>
  <cols>
    <col min="1" max="1" width="3.28515625" style="30" customWidth="1"/>
    <col min="2" max="2" width="2.7109375" style="30" customWidth="1"/>
    <col min="3" max="3" width="40.7109375" style="11" customWidth="1"/>
    <col min="4" max="4" width="48.28515625" style="11" customWidth="1"/>
    <col min="5" max="5" width="18.28515625" style="11" customWidth="1"/>
    <col min="6" max="6" width="5.7109375" style="11" customWidth="1"/>
    <col min="7" max="7" width="28.28515625" style="2" customWidth="1"/>
    <col min="8" max="8" width="1.7109375" style="2" customWidth="1"/>
    <col min="9" max="9" width="5.7109375" style="2" customWidth="1"/>
    <col min="10" max="10" width="8.28515625" style="2" customWidth="1"/>
    <col min="11" max="11" width="1.7109375" style="119" customWidth="1"/>
    <col min="12" max="12" width="13.28515625" style="2" customWidth="1"/>
    <col min="13" max="13" width="8.28515625" style="2" customWidth="1"/>
    <col min="14" max="14" width="1.7109375" style="119" customWidth="1"/>
    <col min="15" max="15" width="13.28515625" style="2" customWidth="1"/>
    <col min="16" max="16" width="5.7109375" style="2" customWidth="1"/>
    <col min="17" max="16384" width="9.140625" style="2"/>
  </cols>
  <sheetData>
    <row r="1" spans="1:15" ht="50.1" customHeight="1" thickTop="1" thickBot="1" x14ac:dyDescent="0.45">
      <c r="B1" s="701" t="s">
        <v>600</v>
      </c>
      <c r="C1" s="702"/>
      <c r="D1" s="702"/>
      <c r="E1" s="702"/>
      <c r="F1" s="702"/>
      <c r="G1" s="702"/>
      <c r="H1" s="223"/>
      <c r="J1" s="121" t="s">
        <v>413</v>
      </c>
    </row>
    <row r="2" spans="1:15" s="10" customFormat="1" ht="50.1" customHeight="1" thickTop="1" x14ac:dyDescent="0.25">
      <c r="A2" s="263"/>
      <c r="B2" s="710" t="s">
        <v>410</v>
      </c>
      <c r="C2" s="711"/>
      <c r="D2" s="711"/>
      <c r="E2" s="711"/>
      <c r="F2" s="711"/>
      <c r="G2" s="711"/>
      <c r="H2" s="152"/>
      <c r="I2" s="33"/>
      <c r="J2" s="122" t="s">
        <v>361</v>
      </c>
      <c r="K2" s="123" t="s">
        <v>97</v>
      </c>
      <c r="L2" s="324"/>
      <c r="M2" s="124" t="s">
        <v>363</v>
      </c>
      <c r="N2" s="123" t="s">
        <v>97</v>
      </c>
      <c r="O2" s="322"/>
    </row>
    <row r="3" spans="1:15" s="10" customFormat="1" ht="50.1" customHeight="1" thickBot="1" x14ac:dyDescent="0.3">
      <c r="A3" s="128">
        <f>+B3</f>
        <v>0</v>
      </c>
      <c r="B3" s="228"/>
      <c r="C3" s="719"/>
      <c r="D3" s="719"/>
      <c r="E3" s="719"/>
      <c r="F3" s="719"/>
      <c r="G3" s="719"/>
      <c r="H3" s="152"/>
      <c r="I3" s="33"/>
      <c r="J3" s="125" t="s">
        <v>362</v>
      </c>
      <c r="K3" s="126" t="s">
        <v>97</v>
      </c>
      <c r="L3" s="325"/>
      <c r="M3" s="127" t="s">
        <v>364</v>
      </c>
      <c r="N3" s="126" t="s">
        <v>97</v>
      </c>
      <c r="O3" s="323"/>
    </row>
    <row r="4" spans="1:15" s="10" customFormat="1" ht="24.95" customHeight="1" thickTop="1" x14ac:dyDescent="0.25">
      <c r="A4" s="35"/>
      <c r="B4" s="155"/>
      <c r="C4" s="156"/>
      <c r="D4" s="156"/>
      <c r="E4" s="31"/>
      <c r="F4" s="31"/>
      <c r="G4" s="31"/>
      <c r="H4" s="40"/>
      <c r="I4" s="33"/>
      <c r="K4" s="120"/>
      <c r="N4" s="120"/>
    </row>
    <row r="5" spans="1:15" s="10" customFormat="1" ht="67.5" customHeight="1" x14ac:dyDescent="0.25">
      <c r="A5" s="35"/>
      <c r="B5" s="710" t="s">
        <v>977</v>
      </c>
      <c r="C5" s="711"/>
      <c r="D5" s="711"/>
      <c r="E5" s="711"/>
      <c r="F5" s="711"/>
      <c r="G5" s="711"/>
      <c r="H5" s="152"/>
      <c r="I5" s="33"/>
      <c r="K5" s="120"/>
      <c r="N5" s="120"/>
    </row>
    <row r="6" spans="1:15" s="10" customFormat="1" ht="15" customHeight="1" x14ac:dyDescent="0.25">
      <c r="A6" s="35"/>
      <c r="B6" s="151"/>
      <c r="C6" s="150"/>
      <c r="D6" s="150"/>
      <c r="E6" s="111"/>
      <c r="F6" s="150"/>
      <c r="G6" s="150"/>
      <c r="H6" s="152"/>
      <c r="I6" s="33"/>
      <c r="K6" s="120"/>
      <c r="N6" s="120"/>
    </row>
    <row r="7" spans="1:15" s="10" customFormat="1" ht="65.099999999999994" customHeight="1" x14ac:dyDescent="0.25">
      <c r="A7" s="35"/>
      <c r="B7" s="106" t="s">
        <v>137</v>
      </c>
      <c r="C7" s="711" t="s">
        <v>208</v>
      </c>
      <c r="D7" s="711"/>
      <c r="E7" s="43"/>
      <c r="F7" s="154" t="s">
        <v>118</v>
      </c>
      <c r="G7" s="216"/>
      <c r="H7" s="55"/>
      <c r="I7" s="33"/>
      <c r="K7" s="120"/>
      <c r="N7" s="120"/>
    </row>
    <row r="8" spans="1:15" s="10" customFormat="1" ht="9.9499999999999993" customHeight="1" x14ac:dyDescent="0.25">
      <c r="A8" s="35"/>
      <c r="B8" s="106"/>
      <c r="C8" s="150"/>
      <c r="D8" s="150"/>
      <c r="E8" s="109"/>
      <c r="F8" s="154"/>
      <c r="G8" s="216"/>
      <c r="H8" s="55"/>
      <c r="I8" s="33"/>
      <c r="K8" s="120"/>
      <c r="N8" s="120"/>
    </row>
    <row r="9" spans="1:15" s="10" customFormat="1" ht="65.099999999999994" customHeight="1" x14ac:dyDescent="0.25">
      <c r="A9" s="35"/>
      <c r="B9" s="106" t="s">
        <v>138</v>
      </c>
      <c r="C9" s="711" t="s">
        <v>209</v>
      </c>
      <c r="D9" s="711"/>
      <c r="E9" s="43"/>
      <c r="F9" s="154" t="s">
        <v>118</v>
      </c>
      <c r="G9" s="217"/>
      <c r="H9" s="56"/>
      <c r="I9" s="33"/>
      <c r="K9" s="120"/>
      <c r="N9" s="120"/>
    </row>
    <row r="10" spans="1:15" s="10" customFormat="1" ht="9.9499999999999993" customHeight="1" x14ac:dyDescent="0.25">
      <c r="A10" s="35"/>
      <c r="B10" s="106"/>
      <c r="C10" s="150"/>
      <c r="D10" s="150"/>
      <c r="E10" s="109"/>
      <c r="F10" s="154"/>
      <c r="G10" s="216"/>
      <c r="H10" s="55"/>
      <c r="I10" s="33"/>
      <c r="K10" s="120"/>
      <c r="N10" s="120"/>
    </row>
    <row r="11" spans="1:15" s="10" customFormat="1" ht="65.099999999999994" customHeight="1" x14ac:dyDescent="0.25">
      <c r="A11" s="35"/>
      <c r="B11" s="106" t="s">
        <v>141</v>
      </c>
      <c r="C11" s="711" t="s">
        <v>210</v>
      </c>
      <c r="D11" s="711"/>
      <c r="E11" s="43"/>
      <c r="F11" s="154" t="s">
        <v>118</v>
      </c>
      <c r="G11" s="217"/>
      <c r="H11" s="56"/>
      <c r="I11" s="33"/>
      <c r="K11" s="120"/>
      <c r="N11" s="120"/>
    </row>
    <row r="12" spans="1:15" s="10" customFormat="1" ht="9.9499999999999993" customHeight="1" x14ac:dyDescent="0.25">
      <c r="A12" s="35"/>
      <c r="B12" s="106"/>
      <c r="C12" s="150"/>
      <c r="D12" s="150"/>
      <c r="E12" s="109"/>
      <c r="F12" s="154"/>
      <c r="G12" s="216"/>
      <c r="H12" s="55"/>
      <c r="I12" s="33"/>
      <c r="K12" s="120"/>
      <c r="N12" s="120"/>
    </row>
    <row r="13" spans="1:15" s="10" customFormat="1" ht="65.099999999999994" customHeight="1" x14ac:dyDescent="0.25">
      <c r="A13" s="35"/>
      <c r="B13" s="106" t="s">
        <v>142</v>
      </c>
      <c r="C13" s="711" t="s">
        <v>211</v>
      </c>
      <c r="D13" s="711"/>
      <c r="E13" s="43"/>
      <c r="F13" s="154" t="s">
        <v>118</v>
      </c>
      <c r="G13" s="217"/>
      <c r="H13" s="56"/>
      <c r="I13" s="33"/>
      <c r="K13" s="120"/>
      <c r="N13" s="120"/>
    </row>
    <row r="14" spans="1:15" s="10" customFormat="1" ht="9.9499999999999993" customHeight="1" x14ac:dyDescent="0.25">
      <c r="A14" s="35"/>
      <c r="B14" s="106"/>
      <c r="C14" s="150"/>
      <c r="D14" s="150"/>
      <c r="E14" s="109"/>
      <c r="F14" s="154"/>
      <c r="G14" s="216"/>
      <c r="H14" s="55"/>
      <c r="I14" s="33"/>
      <c r="K14" s="120"/>
      <c r="N14" s="120"/>
    </row>
    <row r="15" spans="1:15" s="10" customFormat="1" ht="65.099999999999994" customHeight="1" x14ac:dyDescent="0.25">
      <c r="A15" s="35"/>
      <c r="B15" s="106" t="s">
        <v>143</v>
      </c>
      <c r="C15" s="711" t="s">
        <v>212</v>
      </c>
      <c r="D15" s="711"/>
      <c r="E15" s="43"/>
      <c r="F15" s="154" t="s">
        <v>118</v>
      </c>
      <c r="G15" s="217"/>
      <c r="H15" s="56"/>
      <c r="I15" s="33"/>
      <c r="K15" s="120"/>
      <c r="N15" s="120"/>
    </row>
    <row r="16" spans="1:15" s="10" customFormat="1" ht="9.9499999999999993" customHeight="1" x14ac:dyDescent="0.25">
      <c r="A16" s="35"/>
      <c r="B16" s="106"/>
      <c r="C16" s="150"/>
      <c r="D16" s="150"/>
      <c r="E16" s="109"/>
      <c r="F16" s="154"/>
      <c r="G16" s="216"/>
      <c r="H16" s="55"/>
      <c r="I16" s="33"/>
      <c r="K16" s="120"/>
      <c r="N16" s="120"/>
    </row>
    <row r="17" spans="1:14" s="10" customFormat="1" ht="67.5" customHeight="1" x14ac:dyDescent="0.25">
      <c r="A17" s="35"/>
      <c r="B17" s="106" t="s">
        <v>144</v>
      </c>
      <c r="C17" s="711" t="s">
        <v>213</v>
      </c>
      <c r="D17" s="711"/>
      <c r="E17" s="43"/>
      <c r="F17" s="154" t="s">
        <v>118</v>
      </c>
      <c r="G17" s="217"/>
      <c r="H17" s="56"/>
      <c r="I17" s="33"/>
      <c r="K17" s="120"/>
      <c r="N17" s="120"/>
    </row>
    <row r="18" spans="1:14" s="10" customFormat="1" ht="9.9499999999999993" customHeight="1" x14ac:dyDescent="0.25">
      <c r="A18" s="35"/>
      <c r="B18" s="106"/>
      <c r="C18" s="150"/>
      <c r="D18" s="150"/>
      <c r="E18" s="109"/>
      <c r="F18" s="154"/>
      <c r="G18" s="216"/>
      <c r="H18" s="55"/>
      <c r="I18" s="33"/>
      <c r="K18" s="120"/>
      <c r="N18" s="120"/>
    </row>
    <row r="19" spans="1:14" s="10" customFormat="1" ht="80.099999999999994" customHeight="1" x14ac:dyDescent="0.25">
      <c r="A19" s="35"/>
      <c r="B19" s="106" t="s">
        <v>145</v>
      </c>
      <c r="C19" s="711" t="s">
        <v>214</v>
      </c>
      <c r="D19" s="711"/>
      <c r="E19" s="43"/>
      <c r="F19" s="154" t="s">
        <v>118</v>
      </c>
      <c r="G19" s="217"/>
      <c r="H19" s="56"/>
      <c r="I19" s="33"/>
      <c r="K19" s="120"/>
      <c r="N19" s="120"/>
    </row>
    <row r="20" spans="1:14" s="10" customFormat="1" ht="9.9499999999999993" customHeight="1" x14ac:dyDescent="0.25">
      <c r="A20" s="35"/>
      <c r="B20" s="106"/>
      <c r="C20" s="150"/>
      <c r="D20" s="150"/>
      <c r="E20" s="109"/>
      <c r="F20" s="154"/>
      <c r="G20" s="216"/>
      <c r="H20" s="55"/>
      <c r="I20" s="33"/>
      <c r="K20" s="120"/>
      <c r="N20" s="120"/>
    </row>
    <row r="21" spans="1:14" s="10" customFormat="1" ht="65.099999999999994" customHeight="1" x14ac:dyDescent="0.25">
      <c r="A21" s="35"/>
      <c r="B21" s="106" t="s">
        <v>146</v>
      </c>
      <c r="C21" s="711" t="s">
        <v>215</v>
      </c>
      <c r="D21" s="711"/>
      <c r="E21" s="43"/>
      <c r="F21" s="154" t="s">
        <v>118</v>
      </c>
      <c r="G21" s="217"/>
      <c r="H21" s="56"/>
      <c r="I21" s="33"/>
      <c r="K21" s="120"/>
      <c r="N21" s="120"/>
    </row>
    <row r="22" spans="1:14" s="10" customFormat="1" ht="9.9499999999999993" customHeight="1" x14ac:dyDescent="0.25">
      <c r="A22" s="35"/>
      <c r="B22" s="106"/>
      <c r="C22" s="150"/>
      <c r="D22" s="150"/>
      <c r="E22" s="109"/>
      <c r="F22" s="154"/>
      <c r="G22" s="216"/>
      <c r="H22" s="55"/>
      <c r="I22" s="33"/>
      <c r="K22" s="120"/>
      <c r="N22" s="120"/>
    </row>
    <row r="23" spans="1:14" s="10" customFormat="1" ht="65.099999999999994" customHeight="1" x14ac:dyDescent="0.25">
      <c r="A23" s="35"/>
      <c r="B23" s="106" t="s">
        <v>147</v>
      </c>
      <c r="C23" s="711" t="s">
        <v>216</v>
      </c>
      <c r="D23" s="711"/>
      <c r="E23" s="43"/>
      <c r="F23" s="154" t="s">
        <v>118</v>
      </c>
      <c r="G23" s="217"/>
      <c r="H23" s="56"/>
      <c r="I23" s="33"/>
      <c r="K23" s="120"/>
      <c r="N23" s="120"/>
    </row>
    <row r="24" spans="1:14" s="10" customFormat="1" ht="9.9499999999999993" customHeight="1" x14ac:dyDescent="0.25">
      <c r="A24" s="35"/>
      <c r="B24" s="106"/>
      <c r="C24" s="150"/>
      <c r="D24" s="150"/>
      <c r="E24" s="109"/>
      <c r="F24" s="154"/>
      <c r="G24" s="216"/>
      <c r="H24" s="55"/>
      <c r="I24" s="33"/>
      <c r="K24" s="120"/>
      <c r="N24" s="120"/>
    </row>
    <row r="25" spans="1:14" s="10" customFormat="1" ht="65.099999999999994" customHeight="1" x14ac:dyDescent="0.25">
      <c r="A25" s="35"/>
      <c r="B25" s="106" t="s">
        <v>148</v>
      </c>
      <c r="C25" s="711" t="s">
        <v>217</v>
      </c>
      <c r="D25" s="711"/>
      <c r="E25" s="43"/>
      <c r="F25" s="154" t="s">
        <v>118</v>
      </c>
      <c r="G25" s="217"/>
      <c r="H25" s="56"/>
      <c r="I25" s="33"/>
      <c r="K25" s="120"/>
      <c r="N25" s="120"/>
    </row>
    <row r="26" spans="1:14" s="10" customFormat="1" ht="9.9499999999999993" customHeight="1" x14ac:dyDescent="0.25">
      <c r="A26" s="35"/>
      <c r="B26" s="106"/>
      <c r="C26" s="150"/>
      <c r="D26" s="150"/>
      <c r="E26" s="109"/>
      <c r="F26" s="154"/>
      <c r="G26" s="216"/>
      <c r="H26" s="55"/>
      <c r="I26" s="33"/>
      <c r="K26" s="120"/>
      <c r="N26" s="120"/>
    </row>
    <row r="27" spans="1:14" s="10" customFormat="1" ht="65.099999999999994" customHeight="1" x14ac:dyDescent="0.25">
      <c r="A27" s="35"/>
      <c r="B27" s="106" t="s">
        <v>149</v>
      </c>
      <c r="C27" s="711" t="s">
        <v>218</v>
      </c>
      <c r="D27" s="711"/>
      <c r="E27" s="43"/>
      <c r="F27" s="154" t="s">
        <v>118</v>
      </c>
      <c r="G27" s="217"/>
      <c r="H27" s="56"/>
      <c r="I27" s="33"/>
      <c r="K27" s="120"/>
      <c r="N27" s="120"/>
    </row>
    <row r="28" spans="1:14" s="10" customFormat="1" ht="9.9499999999999993" customHeight="1" x14ac:dyDescent="0.25">
      <c r="A28" s="35"/>
      <c r="B28" s="106"/>
      <c r="C28" s="150"/>
      <c r="D28" s="150"/>
      <c r="E28" s="109"/>
      <c r="F28" s="154"/>
      <c r="G28" s="216"/>
      <c r="H28" s="55"/>
      <c r="I28" s="33"/>
      <c r="K28" s="120"/>
      <c r="N28" s="120"/>
    </row>
    <row r="29" spans="1:14" s="10" customFormat="1" ht="65.099999999999994" customHeight="1" x14ac:dyDescent="0.25">
      <c r="A29" s="35"/>
      <c r="B29" s="106" t="s">
        <v>150</v>
      </c>
      <c r="C29" s="150" t="s">
        <v>219</v>
      </c>
      <c r="D29" s="110"/>
      <c r="E29" s="43"/>
      <c r="F29" s="154" t="s">
        <v>118</v>
      </c>
      <c r="G29" s="217"/>
      <c r="H29" s="56"/>
      <c r="I29" s="33"/>
      <c r="K29" s="120"/>
      <c r="N29" s="120"/>
    </row>
    <row r="30" spans="1:14" s="10" customFormat="1" ht="9.9499999999999993" customHeight="1" x14ac:dyDescent="0.25">
      <c r="A30" s="35"/>
      <c r="B30" s="106"/>
      <c r="C30" s="150"/>
      <c r="D30" s="150"/>
      <c r="E30" s="109"/>
      <c r="F30" s="154"/>
      <c r="G30" s="216"/>
      <c r="H30" s="55"/>
      <c r="I30" s="33"/>
      <c r="K30" s="120"/>
      <c r="N30" s="120"/>
    </row>
    <row r="31" spans="1:14" s="10" customFormat="1" ht="65.099999999999994" customHeight="1" x14ac:dyDescent="0.25">
      <c r="A31" s="35"/>
      <c r="B31" s="106"/>
      <c r="C31" s="717" t="s">
        <v>974</v>
      </c>
      <c r="D31" s="717"/>
      <c r="E31" s="667">
        <f>SUM(E7:E29)</f>
        <v>0</v>
      </c>
      <c r="F31" s="154" t="s">
        <v>118</v>
      </c>
      <c r="G31" s="217"/>
      <c r="H31" s="56"/>
      <c r="I31" s="33"/>
      <c r="K31" s="120"/>
      <c r="N31" s="120"/>
    </row>
    <row r="32" spans="1:14" s="10" customFormat="1" ht="9.9499999999999993" customHeight="1" x14ac:dyDescent="0.25">
      <c r="A32" s="35"/>
      <c r="B32" s="106"/>
      <c r="C32" s="150"/>
      <c r="D32" s="150"/>
      <c r="E32" s="109"/>
      <c r="F32" s="154"/>
      <c r="G32" s="216"/>
      <c r="H32" s="55"/>
      <c r="I32" s="33"/>
      <c r="K32" s="120"/>
      <c r="N32" s="120"/>
    </row>
    <row r="33" spans="1:14" s="10" customFormat="1" ht="24.95" customHeight="1" x14ac:dyDescent="0.25">
      <c r="A33" s="35"/>
      <c r="B33" s="49"/>
      <c r="C33" s="31"/>
      <c r="D33" s="31"/>
      <c r="E33" s="31"/>
      <c r="F33" s="31"/>
      <c r="G33" s="31"/>
      <c r="H33" s="40"/>
      <c r="I33" s="33"/>
      <c r="K33" s="120"/>
      <c r="N33" s="120"/>
    </row>
    <row r="34" spans="1:14" s="10" customFormat="1" ht="37.5" customHeight="1" x14ac:dyDescent="0.25">
      <c r="A34" s="35"/>
      <c r="B34" s="710" t="s">
        <v>981</v>
      </c>
      <c r="C34" s="711"/>
      <c r="D34" s="711"/>
      <c r="E34" s="711"/>
      <c r="F34" s="711"/>
      <c r="G34" s="711"/>
      <c r="H34" s="152"/>
      <c r="I34" s="33"/>
      <c r="K34" s="120"/>
      <c r="N34" s="120"/>
    </row>
    <row r="35" spans="1:14" s="10" customFormat="1" ht="42.6" customHeight="1" x14ac:dyDescent="0.25">
      <c r="A35" s="35"/>
      <c r="B35" s="264" t="s">
        <v>137</v>
      </c>
      <c r="C35" s="714" t="s">
        <v>139</v>
      </c>
      <c r="D35" s="714"/>
      <c r="E35" s="668"/>
      <c r="F35" s="154" t="s">
        <v>118</v>
      </c>
      <c r="G35" s="150"/>
      <c r="H35" s="152"/>
      <c r="I35" s="33"/>
      <c r="K35" s="120"/>
      <c r="N35" s="120"/>
    </row>
    <row r="36" spans="1:14" s="10" customFormat="1" ht="9.9499999999999993" customHeight="1" x14ac:dyDescent="0.25">
      <c r="A36" s="35"/>
      <c r="B36" s="106"/>
      <c r="C36" s="150"/>
      <c r="D36" s="150"/>
      <c r="E36" s="109"/>
      <c r="F36" s="154"/>
      <c r="G36" s="216"/>
      <c r="H36" s="55"/>
      <c r="I36" s="33"/>
      <c r="K36" s="120"/>
      <c r="N36" s="120"/>
    </row>
    <row r="37" spans="1:14" s="10" customFormat="1" ht="42.6" customHeight="1" x14ac:dyDescent="0.25">
      <c r="A37" s="35"/>
      <c r="B37" s="264" t="s">
        <v>138</v>
      </c>
      <c r="C37" s="714" t="s">
        <v>140</v>
      </c>
      <c r="D37" s="714"/>
      <c r="E37" s="668"/>
      <c r="F37" s="154" t="s">
        <v>118</v>
      </c>
      <c r="G37" s="150"/>
      <c r="H37" s="152"/>
      <c r="I37" s="33"/>
      <c r="K37" s="120"/>
      <c r="N37" s="120"/>
    </row>
    <row r="38" spans="1:14" s="10" customFormat="1" ht="9.9499999999999993" customHeight="1" x14ac:dyDescent="0.25">
      <c r="A38" s="35"/>
      <c r="B38" s="106"/>
      <c r="C38" s="150"/>
      <c r="D38" s="150"/>
      <c r="E38" s="109"/>
      <c r="F38" s="154"/>
      <c r="G38" s="216"/>
      <c r="H38" s="55"/>
      <c r="I38" s="33"/>
      <c r="K38" s="120"/>
      <c r="N38" s="120"/>
    </row>
    <row r="39" spans="1:14" s="10" customFormat="1" ht="42.6" customHeight="1" x14ac:dyDescent="0.25">
      <c r="A39" s="35"/>
      <c r="B39" s="264"/>
      <c r="C39" s="718" t="s">
        <v>974</v>
      </c>
      <c r="D39" s="718"/>
      <c r="E39" s="667">
        <f>SUM(E35,E37)</f>
        <v>0</v>
      </c>
      <c r="F39" s="154"/>
      <c r="G39" s="150"/>
      <c r="H39" s="152"/>
      <c r="I39" s="33"/>
      <c r="K39" s="120"/>
      <c r="N39" s="120"/>
    </row>
    <row r="40" spans="1:14" s="10" customFormat="1" ht="15" customHeight="1" thickBot="1" x14ac:dyDescent="0.3">
      <c r="A40" s="35"/>
      <c r="B40" s="50"/>
      <c r="C40" s="44"/>
      <c r="D40" s="44"/>
      <c r="E40" s="384"/>
      <c r="F40" s="44"/>
      <c r="G40" s="44"/>
      <c r="H40" s="45"/>
      <c r="I40" s="33"/>
      <c r="K40" s="120"/>
      <c r="N40" s="120"/>
    </row>
    <row r="41" spans="1:14" s="10" customFormat="1" ht="42.6" customHeight="1" thickTop="1" thickBot="1" x14ac:dyDescent="0.3">
      <c r="A41" s="35"/>
      <c r="B41" s="35"/>
      <c r="C41" s="29"/>
      <c r="D41" s="29"/>
      <c r="E41" s="48"/>
      <c r="F41" s="29"/>
      <c r="G41" s="29"/>
      <c r="H41" s="29"/>
      <c r="I41" s="33"/>
      <c r="K41" s="120"/>
      <c r="N41" s="120"/>
    </row>
    <row r="42" spans="1:14" ht="50.1" customHeight="1" thickTop="1" x14ac:dyDescent="0.3">
      <c r="B42" s="701" t="s">
        <v>132</v>
      </c>
      <c r="C42" s="702"/>
      <c r="D42" s="702"/>
      <c r="E42" s="702"/>
      <c r="F42" s="702"/>
      <c r="G42" s="702"/>
      <c r="H42" s="223"/>
    </row>
    <row r="43" spans="1:14" s="10" customFormat="1" ht="57.6" customHeight="1" x14ac:dyDescent="0.25">
      <c r="A43" s="35"/>
      <c r="B43" s="710" t="s">
        <v>601</v>
      </c>
      <c r="C43" s="711"/>
      <c r="D43" s="711"/>
      <c r="E43" s="711"/>
      <c r="F43" s="711"/>
      <c r="G43" s="218" t="s">
        <v>957</v>
      </c>
      <c r="H43" s="157"/>
      <c r="I43" s="33"/>
      <c r="K43" s="120"/>
      <c r="N43" s="120"/>
    </row>
    <row r="44" spans="1:14" s="10" customFormat="1" ht="15" customHeight="1" x14ac:dyDescent="0.25">
      <c r="A44" s="35"/>
      <c r="B44" s="715"/>
      <c r="C44" s="716"/>
      <c r="D44" s="716"/>
      <c r="E44" s="716"/>
      <c r="F44" s="716"/>
      <c r="G44" s="716"/>
      <c r="H44" s="157"/>
      <c r="I44" s="33"/>
      <c r="K44" s="120"/>
      <c r="N44" s="120"/>
    </row>
    <row r="45" spans="1:14" s="10" customFormat="1" ht="57.6" customHeight="1" x14ac:dyDescent="0.25">
      <c r="A45" s="35"/>
      <c r="B45" s="710" t="s">
        <v>602</v>
      </c>
      <c r="C45" s="711"/>
      <c r="D45" s="711"/>
      <c r="E45" s="711"/>
      <c r="F45" s="711"/>
      <c r="G45" s="218" t="s">
        <v>957</v>
      </c>
      <c r="H45" s="157"/>
      <c r="I45" s="33"/>
      <c r="K45" s="120"/>
      <c r="N45" s="120"/>
    </row>
    <row r="46" spans="1:14" s="10" customFormat="1" ht="15" customHeight="1" thickBot="1" x14ac:dyDescent="0.3">
      <c r="A46" s="35"/>
      <c r="B46" s="712"/>
      <c r="C46" s="713"/>
      <c r="D46" s="713"/>
      <c r="E46" s="713"/>
      <c r="F46" s="713"/>
      <c r="G46" s="713"/>
      <c r="H46" s="153"/>
      <c r="I46" s="33"/>
      <c r="K46" s="120"/>
      <c r="N46" s="120"/>
    </row>
    <row r="47" spans="1:14" ht="42.6" customHeight="1" thickTop="1" thickBot="1" x14ac:dyDescent="0.35"/>
    <row r="48" spans="1:14" ht="50.1" customHeight="1" thickTop="1" x14ac:dyDescent="0.3">
      <c r="B48" s="701" t="s">
        <v>135</v>
      </c>
      <c r="C48" s="702"/>
      <c r="D48" s="702"/>
      <c r="E48" s="702"/>
      <c r="F48" s="702"/>
      <c r="G48" s="221" t="s">
        <v>603</v>
      </c>
      <c r="H48" s="212"/>
    </row>
    <row r="49" spans="1:14" s="10" customFormat="1" ht="45" customHeight="1" x14ac:dyDescent="0.25">
      <c r="A49" s="35"/>
      <c r="B49" s="708" t="s">
        <v>169</v>
      </c>
      <c r="C49" s="709"/>
      <c r="D49" s="158"/>
      <c r="E49" s="158"/>
      <c r="F49" s="158"/>
      <c r="G49" s="219" t="s">
        <v>168</v>
      </c>
      <c r="H49" s="73"/>
      <c r="I49" s="33"/>
      <c r="K49" s="120"/>
      <c r="N49" s="120"/>
    </row>
    <row r="50" spans="1:14" s="10" customFormat="1" ht="42.6" customHeight="1" x14ac:dyDescent="0.25">
      <c r="A50" s="35"/>
      <c r="B50" s="54" t="s">
        <v>137</v>
      </c>
      <c r="C50" s="711" t="s">
        <v>151</v>
      </c>
      <c r="D50" s="711"/>
      <c r="E50" s="711"/>
      <c r="F50" s="150"/>
      <c r="G50" s="229"/>
      <c r="H50" s="73"/>
      <c r="I50" s="33"/>
      <c r="K50" s="120"/>
      <c r="N50" s="120"/>
    </row>
    <row r="51" spans="1:14" s="10" customFormat="1" ht="42.6" customHeight="1" x14ac:dyDescent="0.25">
      <c r="A51" s="35"/>
      <c r="B51" s="54" t="s">
        <v>138</v>
      </c>
      <c r="C51" s="711" t="s">
        <v>152</v>
      </c>
      <c r="D51" s="711"/>
      <c r="E51" s="711"/>
      <c r="F51" s="150"/>
      <c r="G51" s="230"/>
      <c r="H51" s="73"/>
      <c r="I51" s="33"/>
      <c r="K51" s="120"/>
      <c r="N51" s="120"/>
    </row>
    <row r="52" spans="1:14" s="10" customFormat="1" ht="42.6" customHeight="1" x14ac:dyDescent="0.25">
      <c r="A52" s="35"/>
      <c r="B52" s="54" t="s">
        <v>141</v>
      </c>
      <c r="C52" s="711" t="s">
        <v>153</v>
      </c>
      <c r="D52" s="711"/>
      <c r="E52" s="711"/>
      <c r="F52" s="150"/>
      <c r="G52" s="231"/>
      <c r="H52" s="73"/>
      <c r="I52" s="33"/>
      <c r="K52" s="120"/>
      <c r="N52" s="120"/>
    </row>
    <row r="53" spans="1:14" s="10" customFormat="1" ht="15" customHeight="1" x14ac:dyDescent="0.25">
      <c r="A53" s="35"/>
      <c r="B53" s="49"/>
      <c r="C53" s="31"/>
      <c r="D53" s="31"/>
      <c r="E53" s="31"/>
      <c r="F53" s="31"/>
      <c r="G53" s="31"/>
      <c r="H53" s="40"/>
      <c r="I53" s="33"/>
      <c r="K53" s="120"/>
      <c r="N53" s="120"/>
    </row>
    <row r="54" spans="1:14" s="10" customFormat="1" ht="42.6" customHeight="1" x14ac:dyDescent="0.25">
      <c r="A54" s="35"/>
      <c r="B54" s="710" t="s">
        <v>365</v>
      </c>
      <c r="C54" s="711"/>
      <c r="D54" s="24"/>
      <c r="E54" s="24"/>
      <c r="F54" s="24"/>
      <c r="G54" s="219" t="s">
        <v>168</v>
      </c>
      <c r="H54" s="73"/>
      <c r="I54" s="33"/>
      <c r="K54" s="120"/>
      <c r="N54" s="120"/>
    </row>
    <row r="55" spans="1:14" s="10" customFormat="1" ht="42.6" customHeight="1" x14ac:dyDescent="0.25">
      <c r="A55" s="35"/>
      <c r="B55" s="54" t="s">
        <v>137</v>
      </c>
      <c r="C55" s="57" t="s">
        <v>957</v>
      </c>
      <c r="D55" s="110"/>
      <c r="E55" s="24"/>
      <c r="F55" s="150"/>
      <c r="G55" s="232"/>
      <c r="H55" s="73"/>
      <c r="I55" s="33"/>
      <c r="K55" s="120"/>
      <c r="N55" s="120"/>
    </row>
    <row r="56" spans="1:14" s="10" customFormat="1" ht="42.6" customHeight="1" x14ac:dyDescent="0.25">
      <c r="A56" s="35"/>
      <c r="B56" s="54" t="s">
        <v>138</v>
      </c>
      <c r="C56" s="58" t="s">
        <v>957</v>
      </c>
      <c r="D56" s="110"/>
      <c r="E56" s="24"/>
      <c r="F56" s="150"/>
      <c r="G56" s="231"/>
      <c r="H56" s="73"/>
      <c r="I56" s="33"/>
      <c r="K56" s="120"/>
      <c r="N56" s="120"/>
    </row>
    <row r="57" spans="1:14" s="10" customFormat="1" ht="15" customHeight="1" x14ac:dyDescent="0.25">
      <c r="A57" s="35"/>
      <c r="B57" s="51"/>
      <c r="C57" s="52"/>
      <c r="D57" s="52"/>
      <c r="E57" s="24"/>
      <c r="F57" s="150"/>
      <c r="G57" s="220"/>
      <c r="H57" s="74"/>
      <c r="I57" s="33"/>
      <c r="K57" s="120"/>
      <c r="N57" s="120"/>
    </row>
    <row r="58" spans="1:14" s="10" customFormat="1" ht="57.6" customHeight="1" thickBot="1" x14ac:dyDescent="0.3">
      <c r="A58" s="35"/>
      <c r="B58" s="706" t="s">
        <v>136</v>
      </c>
      <c r="C58" s="707"/>
      <c r="D58" s="707"/>
      <c r="E58" s="707"/>
      <c r="F58" s="707"/>
      <c r="G58" s="222">
        <f>SUM(G50:G52,G55:G56)</f>
        <v>0</v>
      </c>
      <c r="H58" s="206"/>
      <c r="I58" s="33"/>
      <c r="K58" s="120"/>
      <c r="N58" s="120"/>
    </row>
    <row r="59" spans="1:14" ht="20.25" thickTop="1" x14ac:dyDescent="0.3"/>
  </sheetData>
  <dataConsolidate/>
  <mergeCells count="32">
    <mergeCell ref="C19:D19"/>
    <mergeCell ref="B1:G1"/>
    <mergeCell ref="B2:G2"/>
    <mergeCell ref="B5:G5"/>
    <mergeCell ref="C7:D7"/>
    <mergeCell ref="C9:D9"/>
    <mergeCell ref="C11:D11"/>
    <mergeCell ref="C13:D13"/>
    <mergeCell ref="C15:D15"/>
    <mergeCell ref="C17:D17"/>
    <mergeCell ref="C3:G3"/>
    <mergeCell ref="B46:G46"/>
    <mergeCell ref="C21:D21"/>
    <mergeCell ref="C23:D23"/>
    <mergeCell ref="C25:D25"/>
    <mergeCell ref="C27:D27"/>
    <mergeCell ref="B34:G34"/>
    <mergeCell ref="C35:D35"/>
    <mergeCell ref="C37:D37"/>
    <mergeCell ref="B42:G42"/>
    <mergeCell ref="B43:F43"/>
    <mergeCell ref="B44:G44"/>
    <mergeCell ref="B45:F45"/>
    <mergeCell ref="C31:D31"/>
    <mergeCell ref="C39:D39"/>
    <mergeCell ref="B58:F58"/>
    <mergeCell ref="B49:C49"/>
    <mergeCell ref="B54:C54"/>
    <mergeCell ref="B48:F48"/>
    <mergeCell ref="C50:E50"/>
    <mergeCell ref="C51:E51"/>
    <mergeCell ref="C52:E52"/>
  </mergeCells>
  <conditionalFormatting sqref="D29">
    <cfRule type="expression" dxfId="60" priority="179">
      <formula>$E$29&gt;0</formula>
    </cfRule>
  </conditionalFormatting>
  <conditionalFormatting sqref="D55">
    <cfRule type="expression" dxfId="59" priority="240">
      <formula>+$C$55="OTHERS (PLEASE SPECIFY IN NEXT COLUMN) :"</formula>
    </cfRule>
  </conditionalFormatting>
  <conditionalFormatting sqref="D56">
    <cfRule type="expression" dxfId="58" priority="239">
      <formula>+$C$56="OTHERS (PLEASE SPECIFY IN NEXT COLUMN) :"</formula>
    </cfRule>
  </conditionalFormatting>
  <conditionalFormatting sqref="E7">
    <cfRule type="expression" dxfId="57" priority="238">
      <formula>SUM($E$7,$E$9,$E$11,$E$13,$E$15,$E$17,$E$19,$E$21,$E$23,$E$25,$E$27,$E$29) = 100</formula>
    </cfRule>
    <cfRule type="expression" dxfId="56" priority="221">
      <formula>SUM($E$7,$E$9,$E$11,$E$13,$E$15,$E$17,$E$19,$E$21,$E$23,$E$25,$E$27,$E$29)&lt;100</formula>
    </cfRule>
    <cfRule type="expression" dxfId="55" priority="220">
      <formula>SUM($E$7,$E$9,$E$11,$E$13,$E$15,$E$17,$E$19,$E$21,$E$23,$E$25,$E$27,$E$29)&gt;100</formula>
    </cfRule>
  </conditionalFormatting>
  <conditionalFormatting sqref="E9">
    <cfRule type="expression" dxfId="54" priority="75">
      <formula>SUM($E$7,$E$9,$E$11,$E$13,$E$15,$E$17,$E$19,$E$21,$E$23,$E$25,$E$27,$E$29) = 100</formula>
    </cfRule>
    <cfRule type="expression" dxfId="53" priority="74">
      <formula>SUM($E$7,$E$9,$E$11,$E$13,$E$15,$E$17,$E$19,$E$21,$E$23,$E$25,$E$27,$E$29)&lt;100</formula>
    </cfRule>
    <cfRule type="expression" dxfId="52" priority="73">
      <formula>SUM($E$7,$E$9,$E$11,$E$13,$E$15,$E$17,$E$19,$E$21,$E$23,$E$25,$E$27,$E$29)&gt;100</formula>
    </cfRule>
  </conditionalFormatting>
  <conditionalFormatting sqref="E11">
    <cfRule type="expression" dxfId="51" priority="72">
      <formula>SUM($E$7,$E$9,$E$11,$E$13,$E$15,$E$17,$E$19,$E$21,$E$23,$E$25,$E$27,$E$29) = 100</formula>
    </cfRule>
    <cfRule type="expression" dxfId="50" priority="70">
      <formula>SUM($E$7,$E$9,$E$11,$E$13,$E$15,$E$17,$E$19,$E$21,$E$23,$E$25,$E$27,$E$29)&gt;100</formula>
    </cfRule>
    <cfRule type="expression" dxfId="49" priority="71">
      <formula>SUM($E$7,$E$9,$E$11,$E$13,$E$15,$E$17,$E$19,$E$21,$E$23,$E$25,$E$27,$E$29)&lt;100</formula>
    </cfRule>
  </conditionalFormatting>
  <conditionalFormatting sqref="E13">
    <cfRule type="expression" dxfId="48" priority="69">
      <formula>SUM($E$7,$E$9,$E$11,$E$13,$E$15,$E$17,$E$19,$E$21,$E$23,$E$25,$E$27,$E$29) = 100</formula>
    </cfRule>
    <cfRule type="expression" dxfId="47" priority="68">
      <formula>SUM($E$7,$E$9,$E$11,$E$13,$E$15,$E$17,$E$19,$E$21,$E$23,$E$25,$E$27,$E$29)&lt;100</formula>
    </cfRule>
    <cfRule type="expression" dxfId="46" priority="67">
      <formula>SUM($E$7,$E$9,$E$11,$E$13,$E$15,$E$17,$E$19,$E$21,$E$23,$E$25,$E$27,$E$29)&gt;100</formula>
    </cfRule>
  </conditionalFormatting>
  <conditionalFormatting sqref="E15">
    <cfRule type="expression" dxfId="45" priority="66">
      <formula>SUM($E$7,$E$9,$E$11,$E$13,$E$15,$E$17,$E$19,$E$21,$E$23,$E$25,$E$27,$E$29) = 100</formula>
    </cfRule>
    <cfRule type="expression" dxfId="44" priority="64">
      <formula>SUM($E$7,$E$9,$E$11,$E$13,$E$15,$E$17,$E$19,$E$21,$E$23,$E$25,$E$27,$E$29)&gt;100</formula>
    </cfRule>
    <cfRule type="expression" dxfId="43" priority="65">
      <formula>SUM($E$7,$E$9,$E$11,$E$13,$E$15,$E$17,$E$19,$E$21,$E$23,$E$25,$E$27,$E$29)&lt;100</formula>
    </cfRule>
  </conditionalFormatting>
  <conditionalFormatting sqref="E17">
    <cfRule type="expression" dxfId="42" priority="63">
      <formula>SUM($E$7,$E$9,$E$11,$E$13,$E$15,$E$17,$E$19,$E$21,$E$23,$E$25,$E$27,$E$29) = 100</formula>
    </cfRule>
    <cfRule type="expression" dxfId="41" priority="62">
      <formula>SUM($E$7,$E$9,$E$11,$E$13,$E$15,$E$17,$E$19,$E$21,$E$23,$E$25,$E$27,$E$29)&lt;100</formula>
    </cfRule>
    <cfRule type="expression" dxfId="40" priority="61">
      <formula>SUM($E$7,$E$9,$E$11,$E$13,$E$15,$E$17,$E$19,$E$21,$E$23,$E$25,$E$27,$E$29)&gt;100</formula>
    </cfRule>
  </conditionalFormatting>
  <conditionalFormatting sqref="E19">
    <cfRule type="expression" dxfId="39" priority="60">
      <formula>SUM($E$7,$E$9,$E$11,$E$13,$E$15,$E$17,$E$19,$E$21,$E$23,$E$25,$E$27,$E$29) = 100</formula>
    </cfRule>
    <cfRule type="expression" dxfId="38" priority="58">
      <formula>SUM($E$7,$E$9,$E$11,$E$13,$E$15,$E$17,$E$19,$E$21,$E$23,$E$25,$E$27,$E$29)&gt;100</formula>
    </cfRule>
    <cfRule type="expression" dxfId="37" priority="59">
      <formula>SUM($E$7,$E$9,$E$11,$E$13,$E$15,$E$17,$E$19,$E$21,$E$23,$E$25,$E$27,$E$29)&lt;100</formula>
    </cfRule>
  </conditionalFormatting>
  <conditionalFormatting sqref="E21">
    <cfRule type="expression" dxfId="36" priority="55">
      <formula>SUM($E$7,$E$9,$E$11,$E$13,$E$15,$E$17,$E$19,$E$21,$E$23,$E$25,$E$27,$E$29)&gt;100</formula>
    </cfRule>
    <cfRule type="expression" dxfId="35" priority="57">
      <formula>SUM($E$7,$E$9,$E$11,$E$13,$E$15,$E$17,$E$19,$E$21,$E$23,$E$25,$E$27,$E$29) = 100</formula>
    </cfRule>
    <cfRule type="expression" dxfId="34" priority="56">
      <formula>SUM($E$7,$E$9,$E$11,$E$13,$E$15,$E$17,$E$19,$E$21,$E$23,$E$25,$E$27,$E$29)&lt;100</formula>
    </cfRule>
  </conditionalFormatting>
  <conditionalFormatting sqref="E23">
    <cfRule type="expression" dxfId="33" priority="54">
      <formula>SUM($E$7,$E$9,$E$11,$E$13,$E$15,$E$17,$E$19,$E$21,$E$23,$E$25,$E$27,$E$29) = 100</formula>
    </cfRule>
    <cfRule type="expression" dxfId="32" priority="53">
      <formula>SUM($E$7,$E$9,$E$11,$E$13,$E$15,$E$17,$E$19,$E$21,$E$23,$E$25,$E$27,$E$29)&lt;100</formula>
    </cfRule>
    <cfRule type="expression" dxfId="31" priority="52">
      <formula>SUM($E$7,$E$9,$E$11,$E$13,$E$15,$E$17,$E$19,$E$21,$E$23,$E$25,$E$27,$E$29)&gt;100</formula>
    </cfRule>
  </conditionalFormatting>
  <conditionalFormatting sqref="E25">
    <cfRule type="expression" dxfId="30" priority="51">
      <formula>SUM($E$7,$E$9,$E$11,$E$13,$E$15,$E$17,$E$19,$E$21,$E$23,$E$25,$E$27,$E$29) = 100</formula>
    </cfRule>
    <cfRule type="expression" dxfId="29" priority="50">
      <formula>SUM($E$7,$E$9,$E$11,$E$13,$E$15,$E$17,$E$19,$E$21,$E$23,$E$25,$E$27,$E$29)&lt;100</formula>
    </cfRule>
    <cfRule type="expression" dxfId="28" priority="49">
      <formula>SUM($E$7,$E$9,$E$11,$E$13,$E$15,$E$17,$E$19,$E$21,$E$23,$E$25,$E$27,$E$29)&gt;100</formula>
    </cfRule>
  </conditionalFormatting>
  <conditionalFormatting sqref="E27">
    <cfRule type="expression" dxfId="27" priority="48">
      <formula>SUM($E$7,$E$9,$E$11,$E$13,$E$15,$E$17,$E$19,$E$21,$E$23,$E$25,$E$27,$E$29) = 100</formula>
    </cfRule>
    <cfRule type="expression" dxfId="26" priority="47">
      <formula>SUM($E$7,$E$9,$E$11,$E$13,$E$15,$E$17,$E$19,$E$21,$E$23,$E$25,$E$27,$E$29)&lt;100</formula>
    </cfRule>
    <cfRule type="expression" dxfId="25" priority="46">
      <formula>SUM($E$7,$E$9,$E$11,$E$13,$E$15,$E$17,$E$19,$E$21,$E$23,$E$25,$E$27,$E$29)&gt;100</formula>
    </cfRule>
  </conditionalFormatting>
  <conditionalFormatting sqref="E29">
    <cfRule type="expression" dxfId="24" priority="45">
      <formula>SUM($E$7,$E$9,$E$11,$E$13,$E$15,$E$17,$E$19,$E$21,$E$23,$E$25,$E$27,$E$29) = 100</formula>
    </cfRule>
    <cfRule type="expression" dxfId="23" priority="43">
      <formula>SUM($E$7,$E$9,$E$11,$E$13,$E$15,$E$17,$E$19,$E$21,$E$23,$E$25,$E$27,$E$29)&gt;100</formula>
    </cfRule>
    <cfRule type="expression" dxfId="22" priority="44">
      <formula>SUM($E$7,$E$9,$E$11,$E$13,$E$15,$E$17,$E$19,$E$21,$E$23,$E$25,$E$27,$E$29)&lt;100</formula>
    </cfRule>
  </conditionalFormatting>
  <conditionalFormatting sqref="E31">
    <cfRule type="expression" dxfId="21" priority="7">
      <formula>SUM($E$7,$E$9,$E$11,$E$13,$E$15,$E$17,$E$19,$E$21,$E$23,$E$25,$E$27,$E$29)=100</formula>
    </cfRule>
  </conditionalFormatting>
  <conditionalFormatting sqref="E35">
    <cfRule type="expression" dxfId="20" priority="2">
      <formula>$E$39=100</formula>
    </cfRule>
  </conditionalFormatting>
  <conditionalFormatting sqref="E37">
    <cfRule type="expression" dxfId="19" priority="1">
      <formula>$E$39=100</formula>
    </cfRule>
  </conditionalFormatting>
  <conditionalFormatting sqref="E39">
    <cfRule type="expression" dxfId="18" priority="15">
      <formula>+$E$35+$E$37=100</formula>
    </cfRule>
  </conditionalFormatting>
  <dataValidations count="7">
    <dataValidation type="whole" errorStyle="warning" allowBlank="1" showInputMessage="1" showErrorMessage="1" errorTitle="Total PA %" error="Please note that the percentage should add up to 100%" sqref="E6" xr:uid="{123C55DA-959C-4D4B-8FE0-3E1D7D5743BA}">
      <formula1>100</formula1>
      <formula2>100</formula2>
    </dataValidation>
    <dataValidation type="whole" allowBlank="1" showInputMessage="1" showErrorMessage="1" sqref="E8 E10 E12 E14 E16 E18 E20 E22 E24 E26 E28 E32 E30 E36 E38" xr:uid="{0041D0BD-38B7-4676-B6D5-1A4B7F8FFA77}">
      <formula1>1</formula1>
      <formula2>100</formula2>
    </dataValidation>
    <dataValidation type="whole" errorStyle="warning" operator="greaterThan" allowBlank="1" showInputMessage="1" showErrorMessage="1" errorTitle="PA % " error="Please check that the percentage breakdown adds up to 100%" sqref="G28:H28 G10:H10 G12:H12 G14:H14 G16:H16 G18:H18 G20:H20 G22:H22 G24:H24 G26:H26 G8:H8 G32:H32 G30:H30 G36:H36 G38:H38" xr:uid="{0A5258A9-E855-47C5-A36E-424868EC3E03}">
      <formula1>100</formula1>
    </dataValidation>
    <dataValidation type="whole" errorStyle="warning" operator="notEqual" allowBlank="1" showInputMessage="1" showErrorMessage="1" errorTitle="PA % " error="Please check that the percentage breakdown adds up to 100%" sqref="G7:H7" xr:uid="{603EBFA8-B240-493E-B763-1DFA87875F89}">
      <formula1>100</formula1>
    </dataValidation>
    <dataValidation type="whole" errorStyle="information" showInputMessage="1" showErrorMessage="1" errorTitle="PA % Breakdown" error="Please note that the total PA % (2A - 2l) should add up to 100%" prompt="Please note that the total % (2A - 2l) should add up to 100%" sqref="E7 E25 E27 E9 E11 E13 E15 E17 E19 E21 E23 E29" xr:uid="{6C526453-B8DB-4689-B6EE-64746C1F6522}">
      <formula1>1</formula1>
      <formula2>100</formula2>
    </dataValidation>
    <dataValidation type="whole" errorStyle="information" showInputMessage="1" showErrorMessage="1" errorTitle="Main/Sub contract % Breakdown" error="Please note that the Main contract and Sub-contract total % should add up to 100%" prompt="Please note that the Main contract and Sub-contract % breakdown should add up to 100%" sqref="E39 E31" xr:uid="{3335B0D6-EA4D-41E7-895D-7FC702FBFA34}">
      <formula1>1</formula1>
      <formula2>100</formula2>
    </dataValidation>
    <dataValidation type="whole" errorStyle="information" showInputMessage="1" showErrorMessage="1" errorTitle="Main/ Sub contract % breakdown" error="Please note that the total Main contract and Sub-contract % breakdown should add up to 100%" prompt="Please note that the total Main contract and Sub-contract % should add up to 100%" sqref="E35 E37" xr:uid="{F0B97CF4-0D78-46D4-BDD4-3E437A88D884}">
      <formula1>1</formula1>
      <formula2>100</formula2>
    </dataValidation>
  </dataValidations>
  <pageMargins left="0.25" right="0.25" top="0.75" bottom="0.75" header="0.3" footer="0.3"/>
  <pageSetup paperSize="9" scale="65" orientation="landscape" r:id="rId1"/>
  <rowBreaks count="2" manualBreakCount="2">
    <brk id="17" max="15" man="1"/>
    <brk id="41" max="1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11D3AC1-1619-4A89-B5E1-55DEF61E73C4}">
          <x14:formula1>
            <xm:f>'Data Validation Fields'!$F$38:$F$53</xm:f>
          </x14:formula1>
          <xm:sqref>C55:C56</xm:sqref>
        </x14:dataValidation>
        <x14:dataValidation type="list" allowBlank="1" showInputMessage="1" showErrorMessage="1" xr:uid="{5CE01A51-7739-4227-BB70-871B832ADAE5}">
          <x14:formula1>
            <xm:f>'Data Validation Fields'!$F$34:$F$36</xm:f>
          </x14:formula1>
          <xm:sqref>G45 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86EC-35EF-4843-9FC1-61EB45D1C3B5}">
  <sheetPr codeName="Sheet6">
    <tabColor theme="7" tint="0.59999389629810485"/>
  </sheetPr>
  <dimension ref="B1:S44"/>
  <sheetViews>
    <sheetView showGridLines="0" zoomScale="70" zoomScaleNormal="70" workbookViewId="0"/>
  </sheetViews>
  <sheetFormatPr defaultColWidth="9.140625" defaultRowHeight="17.25" x14ac:dyDescent="0.3"/>
  <cols>
    <col min="1" max="1" width="9.140625" style="385"/>
    <col min="2" max="2" width="5.7109375" style="385" customWidth="1"/>
    <col min="3" max="3" width="75.7109375" style="385" customWidth="1"/>
    <col min="4" max="4" width="10.7109375" style="417" customWidth="1"/>
    <col min="5" max="5" width="20.5703125" style="386" customWidth="1"/>
    <col min="6" max="6" width="5.5703125" style="386" customWidth="1"/>
    <col min="7" max="7" width="20.5703125" style="386" customWidth="1"/>
    <col min="8" max="8" width="5.5703125" style="386" customWidth="1"/>
    <col min="9" max="9" width="20.5703125" style="386" customWidth="1"/>
    <col min="10" max="10" width="5.5703125" style="386" customWidth="1"/>
    <col min="11" max="11" width="20.5703125" style="386" customWidth="1"/>
    <col min="12" max="12" width="5.5703125" style="386" customWidth="1"/>
    <col min="13" max="13" width="20.7109375" style="386" customWidth="1"/>
    <col min="14" max="14" width="5.5703125" style="386" customWidth="1"/>
    <col min="15" max="15" width="20.7109375" style="386" customWidth="1"/>
    <col min="16" max="16" width="5.5703125" style="386" customWidth="1"/>
    <col min="17" max="17" width="20.7109375" style="386" customWidth="1"/>
    <col min="18" max="18" width="5.7109375" style="386" customWidth="1"/>
    <col min="19" max="19" width="8.7109375" style="386" customWidth="1"/>
    <col min="20" max="20" width="25.7109375" style="385" customWidth="1"/>
    <col min="21" max="21" width="5.7109375" style="385" customWidth="1"/>
    <col min="22" max="22" width="20.7109375" style="385" customWidth="1"/>
    <col min="23" max="27" width="18.28515625" style="385" customWidth="1"/>
    <col min="28" max="28" width="5.7109375" style="385" customWidth="1"/>
    <col min="29" max="29" width="30.7109375" style="385" customWidth="1"/>
    <col min="30" max="30" width="16.28515625" style="385" bestFit="1" customWidth="1"/>
    <col min="31" max="16384" width="9.140625" style="385"/>
  </cols>
  <sheetData>
    <row r="1" spans="2:19" s="492" customFormat="1" ht="45" customHeight="1" x14ac:dyDescent="0.25">
      <c r="B1" s="633" t="s">
        <v>701</v>
      </c>
      <c r="C1" s="634"/>
      <c r="D1" s="635"/>
      <c r="E1" s="636"/>
      <c r="F1" s="632"/>
      <c r="G1" s="632"/>
      <c r="H1" s="632"/>
      <c r="I1" s="632"/>
      <c r="J1" s="632"/>
      <c r="K1" s="632"/>
      <c r="L1" s="632"/>
      <c r="M1" s="632"/>
      <c r="N1" s="632"/>
      <c r="O1" s="632"/>
      <c r="P1" s="632"/>
      <c r="Q1" s="632"/>
      <c r="R1" s="632"/>
      <c r="S1" s="632"/>
    </row>
    <row r="2" spans="2:19" ht="9.9499999999999993" customHeight="1" x14ac:dyDescent="0.4">
      <c r="B2" s="437"/>
      <c r="C2" s="388"/>
      <c r="D2" s="418"/>
      <c r="E2" s="389"/>
      <c r="F2" s="389"/>
      <c r="G2" s="389"/>
      <c r="H2" s="389"/>
      <c r="I2" s="389"/>
      <c r="J2" s="389"/>
      <c r="K2" s="389"/>
      <c r="L2" s="389"/>
      <c r="M2" s="389"/>
      <c r="N2" s="389"/>
      <c r="O2" s="389"/>
      <c r="P2" s="389"/>
      <c r="Q2" s="389"/>
      <c r="R2" s="390"/>
    </row>
    <row r="3" spans="2:19" ht="17.25" customHeight="1" x14ac:dyDescent="0.3">
      <c r="B3" s="397"/>
      <c r="C3" s="181" t="s">
        <v>689</v>
      </c>
      <c r="D3" s="419"/>
      <c r="E3" s="392"/>
      <c r="F3" s="392"/>
      <c r="G3" s="392"/>
      <c r="H3" s="392"/>
      <c r="I3" s="392"/>
      <c r="J3" s="392"/>
      <c r="K3" s="392"/>
      <c r="L3" s="392"/>
      <c r="M3" s="392"/>
      <c r="N3" s="392"/>
      <c r="O3" s="392"/>
      <c r="P3" s="392"/>
      <c r="Q3" s="392"/>
      <c r="R3" s="393"/>
      <c r="S3" s="80"/>
    </row>
    <row r="4" spans="2:19" s="80" customFormat="1" ht="17.25" customHeight="1" x14ac:dyDescent="0.3">
      <c r="B4" s="391"/>
      <c r="C4" s="181"/>
      <c r="D4" s="419"/>
      <c r="E4" s="392"/>
      <c r="F4" s="392"/>
      <c r="G4" s="392"/>
      <c r="H4" s="392"/>
      <c r="I4" s="392"/>
      <c r="J4" s="392"/>
      <c r="K4" s="392"/>
      <c r="L4" s="392"/>
      <c r="M4" s="392"/>
      <c r="N4" s="392"/>
      <c r="O4" s="392"/>
      <c r="P4" s="392"/>
      <c r="Q4" s="392"/>
      <c r="R4" s="393"/>
    </row>
    <row r="5" spans="2:19" s="80" customFormat="1" ht="19.5" x14ac:dyDescent="0.3">
      <c r="B5" s="391"/>
      <c r="C5" s="181" t="s">
        <v>656</v>
      </c>
      <c r="D5" s="419"/>
      <c r="E5" s="392"/>
      <c r="F5" s="392"/>
      <c r="G5" s="392"/>
      <c r="H5" s="392"/>
      <c r="I5" s="392"/>
      <c r="J5" s="392"/>
      <c r="K5" s="392"/>
      <c r="L5" s="392"/>
      <c r="M5" s="392"/>
      <c r="N5" s="392"/>
      <c r="O5" s="392"/>
      <c r="P5" s="392"/>
      <c r="Q5" s="392"/>
      <c r="R5" s="393"/>
    </row>
    <row r="6" spans="2:19" s="80" customFormat="1" ht="19.5" x14ac:dyDescent="0.3">
      <c r="B6" s="391"/>
      <c r="C6" s="181" t="s">
        <v>658</v>
      </c>
      <c r="D6" s="419"/>
      <c r="E6" s="392"/>
      <c r="F6" s="392"/>
      <c r="G6" s="392"/>
      <c r="H6" s="392"/>
      <c r="I6" s="392"/>
      <c r="J6" s="392"/>
      <c r="K6" s="392"/>
      <c r="L6" s="392"/>
      <c r="M6" s="392"/>
      <c r="N6" s="392"/>
      <c r="O6" s="392"/>
      <c r="P6" s="392"/>
      <c r="Q6" s="392"/>
      <c r="R6" s="393"/>
    </row>
    <row r="7" spans="2:19" s="80" customFormat="1" ht="19.5" x14ac:dyDescent="0.3">
      <c r="B7" s="391"/>
      <c r="C7" s="385"/>
      <c r="D7" s="385"/>
      <c r="E7" s="385"/>
      <c r="F7" s="385"/>
      <c r="G7" s="385"/>
      <c r="H7" s="385"/>
      <c r="I7" s="385"/>
      <c r="J7" s="385"/>
      <c r="K7" s="385"/>
      <c r="L7" s="385"/>
      <c r="M7" s="385"/>
      <c r="N7" s="385"/>
      <c r="O7" s="385"/>
      <c r="P7" s="385"/>
      <c r="Q7" s="385"/>
      <c r="R7" s="438"/>
      <c r="S7" s="385"/>
    </row>
    <row r="8" spans="2:19" ht="19.5" x14ac:dyDescent="0.3">
      <c r="B8" s="397"/>
      <c r="C8" s="181" t="s">
        <v>690</v>
      </c>
      <c r="D8" s="385"/>
      <c r="E8" s="385"/>
      <c r="F8" s="385"/>
      <c r="G8" s="385"/>
      <c r="H8" s="385"/>
      <c r="I8" s="385"/>
      <c r="J8" s="385"/>
      <c r="K8" s="385"/>
      <c r="L8" s="385"/>
      <c r="M8" s="385"/>
      <c r="N8" s="385"/>
      <c r="O8" s="385"/>
      <c r="P8" s="385"/>
      <c r="Q8" s="385"/>
      <c r="R8" s="438"/>
      <c r="S8" s="385"/>
    </row>
    <row r="9" spans="2:19" x14ac:dyDescent="0.3">
      <c r="B9" s="397"/>
      <c r="D9" s="385"/>
      <c r="E9" s="439" t="s">
        <v>691</v>
      </c>
      <c r="F9" s="439"/>
      <c r="G9" s="439" t="s">
        <v>692</v>
      </c>
      <c r="H9" s="439"/>
      <c r="I9" s="439" t="s">
        <v>693</v>
      </c>
      <c r="J9" s="439"/>
      <c r="K9" s="439" t="s">
        <v>694</v>
      </c>
      <c r="L9" s="439"/>
      <c r="M9" s="439" t="s">
        <v>674</v>
      </c>
      <c r="N9" s="439"/>
      <c r="O9" s="439" t="s">
        <v>695</v>
      </c>
      <c r="P9" s="439"/>
      <c r="Q9" s="439" t="s">
        <v>696</v>
      </c>
      <c r="R9" s="438"/>
      <c r="S9" s="385"/>
    </row>
    <row r="10" spans="2:19" x14ac:dyDescent="0.3">
      <c r="B10" s="397"/>
      <c r="D10" s="385"/>
      <c r="E10" s="440" t="s">
        <v>675</v>
      </c>
      <c r="F10" s="440"/>
      <c r="G10" s="440" t="s">
        <v>675</v>
      </c>
      <c r="H10" s="440"/>
      <c r="I10" s="440" t="s">
        <v>675</v>
      </c>
      <c r="J10" s="440"/>
      <c r="K10" s="440" t="s">
        <v>675</v>
      </c>
      <c r="L10" s="440"/>
      <c r="M10" s="440"/>
      <c r="N10" s="440"/>
      <c r="O10" s="440"/>
      <c r="P10" s="440"/>
      <c r="Q10" s="440"/>
      <c r="R10" s="438"/>
      <c r="S10" s="385"/>
    </row>
    <row r="11" spans="2:19" x14ac:dyDescent="0.3">
      <c r="B11" s="397"/>
      <c r="C11" s="454">
        <v>2022</v>
      </c>
      <c r="D11" s="385"/>
      <c r="E11" s="440"/>
      <c r="F11" s="440"/>
      <c r="G11" s="440"/>
      <c r="H11" s="440"/>
      <c r="I11" s="440"/>
      <c r="J11" s="440"/>
      <c r="K11" s="440"/>
      <c r="L11" s="440"/>
      <c r="M11" s="440"/>
      <c r="N11" s="440"/>
      <c r="O11" s="440"/>
      <c r="P11" s="440"/>
      <c r="Q11" s="440"/>
      <c r="R11" s="438"/>
      <c r="S11" s="385"/>
    </row>
    <row r="12" spans="2:19" x14ac:dyDescent="0.3">
      <c r="B12" s="397"/>
      <c r="C12" s="406" t="s">
        <v>676</v>
      </c>
      <c r="D12" s="385"/>
      <c r="E12" s="398"/>
      <c r="F12" s="398"/>
      <c r="G12" s="398"/>
      <c r="H12" s="398"/>
      <c r="I12" s="398"/>
      <c r="J12" s="398"/>
      <c r="K12" s="398"/>
      <c r="L12" s="398"/>
      <c r="M12" s="398"/>
      <c r="N12" s="398"/>
      <c r="O12" s="398"/>
      <c r="P12" s="398"/>
      <c r="Q12" s="398"/>
      <c r="R12" s="438"/>
      <c r="S12" s="385"/>
    </row>
    <row r="13" spans="2:19" x14ac:dyDescent="0.3">
      <c r="B13" s="397"/>
      <c r="C13" s="385" t="s">
        <v>697</v>
      </c>
      <c r="D13" s="385"/>
      <c r="E13" s="398">
        <v>113304</v>
      </c>
      <c r="F13" s="398"/>
      <c r="G13" s="398">
        <v>45563</v>
      </c>
      <c r="H13" s="398"/>
      <c r="I13" s="398">
        <v>1082261</v>
      </c>
      <c r="J13" s="398"/>
      <c r="K13" s="398">
        <v>25000</v>
      </c>
      <c r="L13" s="398"/>
      <c r="M13" s="398">
        <v>410438</v>
      </c>
      <c r="N13" s="398"/>
      <c r="O13" s="398">
        <v>17702</v>
      </c>
      <c r="P13" s="398"/>
      <c r="Q13" s="398">
        <f>SUM(E13:O13)</f>
        <v>1694268</v>
      </c>
      <c r="R13" s="438"/>
      <c r="S13" s="385"/>
    </row>
    <row r="14" spans="2:19" x14ac:dyDescent="0.3">
      <c r="B14" s="397"/>
      <c r="C14" s="385" t="s">
        <v>678</v>
      </c>
      <c r="D14" s="385"/>
      <c r="E14" s="398">
        <v>8807</v>
      </c>
      <c r="F14" s="398"/>
      <c r="G14" s="398">
        <v>0</v>
      </c>
      <c r="H14" s="398"/>
      <c r="I14" s="398">
        <v>118800</v>
      </c>
      <c r="J14" s="398"/>
      <c r="K14" s="398">
        <v>0</v>
      </c>
      <c r="L14" s="398"/>
      <c r="M14" s="398">
        <v>0</v>
      </c>
      <c r="N14" s="398"/>
      <c r="O14" s="398">
        <v>0</v>
      </c>
      <c r="P14" s="398"/>
      <c r="Q14" s="426">
        <f>SUM(E14:O14)</f>
        <v>127607</v>
      </c>
      <c r="R14" s="438"/>
      <c r="S14" s="397" t="s">
        <v>964</v>
      </c>
    </row>
    <row r="15" spans="2:19" x14ac:dyDescent="0.3">
      <c r="B15" s="397"/>
      <c r="C15" s="385" t="s">
        <v>680</v>
      </c>
      <c r="D15" s="385"/>
      <c r="E15" s="452">
        <f>SUM(E13:E14)</f>
        <v>122111</v>
      </c>
      <c r="F15" s="447"/>
      <c r="G15" s="452">
        <f>SUM(G13:G14)</f>
        <v>45563</v>
      </c>
      <c r="H15" s="447"/>
      <c r="I15" s="452">
        <f>SUM(I13:I14)</f>
        <v>1201061</v>
      </c>
      <c r="J15" s="447"/>
      <c r="K15" s="452">
        <f>SUM(K13:K14)</f>
        <v>25000</v>
      </c>
      <c r="L15" s="447"/>
      <c r="M15" s="452">
        <f>SUM(M13:M14)</f>
        <v>410438</v>
      </c>
      <c r="N15" s="447"/>
      <c r="O15" s="452">
        <f>SUM(O13:O14)</f>
        <v>17702</v>
      </c>
      <c r="P15" s="447"/>
      <c r="Q15" s="452">
        <f>SUM(Q13:Q14)</f>
        <v>1821875</v>
      </c>
      <c r="R15" s="385"/>
      <c r="S15" s="397"/>
    </row>
    <row r="16" spans="2:19" x14ac:dyDescent="0.3">
      <c r="B16" s="397"/>
      <c r="D16" s="385"/>
      <c r="E16" s="447"/>
      <c r="F16" s="447"/>
      <c r="G16" s="447"/>
      <c r="H16" s="447"/>
      <c r="I16" s="447"/>
      <c r="J16" s="447"/>
      <c r="K16" s="447"/>
      <c r="L16" s="447"/>
      <c r="M16" s="447"/>
      <c r="N16" s="447"/>
      <c r="O16" s="447"/>
      <c r="P16" s="447"/>
      <c r="Q16" s="447"/>
      <c r="R16" s="385"/>
      <c r="S16" s="397"/>
    </row>
    <row r="17" spans="2:19" x14ac:dyDescent="0.3">
      <c r="B17" s="397"/>
      <c r="C17" s="406" t="s">
        <v>681</v>
      </c>
      <c r="D17" s="385"/>
      <c r="E17" s="447"/>
      <c r="F17" s="447"/>
      <c r="G17" s="447"/>
      <c r="H17" s="447"/>
      <c r="I17" s="447"/>
      <c r="J17" s="447"/>
      <c r="K17" s="447"/>
      <c r="L17" s="447"/>
      <c r="M17" s="447"/>
      <c r="N17" s="447"/>
      <c r="O17" s="447"/>
      <c r="P17" s="447"/>
      <c r="Q17" s="447"/>
      <c r="R17" s="385"/>
      <c r="S17" s="397"/>
    </row>
    <row r="18" spans="2:19" x14ac:dyDescent="0.3">
      <c r="B18" s="397"/>
      <c r="C18" s="385" t="s">
        <v>677</v>
      </c>
      <c r="D18" s="385"/>
      <c r="E18" s="447">
        <f>+E36</f>
        <v>108754</v>
      </c>
      <c r="F18" s="447"/>
      <c r="G18" s="447">
        <f>+G36</f>
        <v>44879</v>
      </c>
      <c r="H18" s="447"/>
      <c r="I18" s="447">
        <f>+I36</f>
        <v>1064711</v>
      </c>
      <c r="J18" s="447"/>
      <c r="K18" s="447">
        <f>+K36</f>
        <v>24998</v>
      </c>
      <c r="L18" s="447"/>
      <c r="M18" s="447">
        <f>+M36</f>
        <v>57416</v>
      </c>
      <c r="N18" s="447"/>
      <c r="O18" s="447">
        <f>+O36</f>
        <v>17701</v>
      </c>
      <c r="P18" s="447"/>
      <c r="Q18" s="398">
        <f>SUM(E18:O18)</f>
        <v>1318459</v>
      </c>
      <c r="R18" s="385"/>
      <c r="S18" s="397"/>
    </row>
    <row r="19" spans="2:19" x14ac:dyDescent="0.3">
      <c r="B19" s="397"/>
      <c r="C19" s="385" t="s">
        <v>698</v>
      </c>
      <c r="D19" s="385"/>
      <c r="E19" s="447">
        <v>4242</v>
      </c>
      <c r="F19" s="447"/>
      <c r="G19" s="447">
        <v>336</v>
      </c>
      <c r="H19" s="447"/>
      <c r="I19" s="447">
        <v>33963</v>
      </c>
      <c r="J19" s="447"/>
      <c r="K19" s="447">
        <v>0</v>
      </c>
      <c r="L19" s="447"/>
      <c r="M19" s="447">
        <v>1305</v>
      </c>
      <c r="N19" s="447"/>
      <c r="O19" s="447">
        <v>0</v>
      </c>
      <c r="P19" s="447"/>
      <c r="Q19" s="426">
        <f>SUM(E19:O19)</f>
        <v>39846</v>
      </c>
      <c r="R19" s="385"/>
      <c r="S19" s="397" t="s">
        <v>960</v>
      </c>
    </row>
    <row r="20" spans="2:19" x14ac:dyDescent="0.3">
      <c r="B20" s="397"/>
      <c r="C20" s="385" t="s">
        <v>680</v>
      </c>
      <c r="D20" s="385"/>
      <c r="E20" s="455">
        <f>SUM(E18:E19)</f>
        <v>112996</v>
      </c>
      <c r="F20" s="385"/>
      <c r="G20" s="455">
        <f>SUM(G18:G19)</f>
        <v>45215</v>
      </c>
      <c r="H20" s="385"/>
      <c r="I20" s="455">
        <f>SUM(I18:I19)</f>
        <v>1098674</v>
      </c>
      <c r="J20" s="385"/>
      <c r="K20" s="455">
        <f>SUM(K18:K19)</f>
        <v>24998</v>
      </c>
      <c r="L20" s="385"/>
      <c r="M20" s="455">
        <f>SUM(M18:M19)</f>
        <v>58721</v>
      </c>
      <c r="N20" s="453"/>
      <c r="O20" s="455">
        <f>SUM(O18:O19)</f>
        <v>17701</v>
      </c>
      <c r="P20" s="385"/>
      <c r="Q20" s="464">
        <f>SUM(Q18:Q19)</f>
        <v>1358305</v>
      </c>
      <c r="R20" s="385"/>
      <c r="S20" s="397" t="s">
        <v>961</v>
      </c>
    </row>
    <row r="21" spans="2:19" x14ac:dyDescent="0.3">
      <c r="B21" s="397"/>
      <c r="D21" s="385"/>
      <c r="E21" s="385"/>
      <c r="F21" s="385"/>
      <c r="G21" s="385"/>
      <c r="H21" s="385"/>
      <c r="I21" s="385"/>
      <c r="J21" s="385"/>
      <c r="K21" s="385"/>
      <c r="L21" s="385"/>
      <c r="M21" s="385"/>
      <c r="N21" s="385"/>
      <c r="O21" s="385"/>
      <c r="P21" s="385"/>
      <c r="Q21" s="385"/>
      <c r="R21" s="385"/>
      <c r="S21" s="397"/>
    </row>
    <row r="22" spans="2:19" x14ac:dyDescent="0.3">
      <c r="B22" s="397"/>
      <c r="C22" s="385" t="s">
        <v>682</v>
      </c>
      <c r="D22" s="385"/>
      <c r="E22" s="385"/>
      <c r="F22" s="385"/>
      <c r="G22" s="385"/>
      <c r="H22" s="385"/>
      <c r="I22" s="385"/>
      <c r="J22" s="385"/>
      <c r="K22" s="385"/>
      <c r="L22" s="385"/>
      <c r="M22" s="385"/>
      <c r="N22" s="385"/>
      <c r="O22" s="385"/>
      <c r="P22" s="385"/>
      <c r="Q22" s="385"/>
      <c r="R22" s="385"/>
      <c r="S22" s="397"/>
    </row>
    <row r="23" spans="2:19" x14ac:dyDescent="0.3">
      <c r="B23" s="397"/>
      <c r="C23" s="385" t="s">
        <v>680</v>
      </c>
      <c r="D23" s="385"/>
      <c r="E23" s="447">
        <v>9115</v>
      </c>
      <c r="F23" s="447"/>
      <c r="G23" s="447">
        <v>348</v>
      </c>
      <c r="H23" s="447"/>
      <c r="I23" s="447">
        <v>14387</v>
      </c>
      <c r="J23" s="447"/>
      <c r="K23" s="447">
        <v>2</v>
      </c>
      <c r="L23" s="447"/>
      <c r="M23" s="447">
        <v>351717</v>
      </c>
      <c r="N23" s="447"/>
      <c r="O23" s="447">
        <v>1</v>
      </c>
      <c r="P23" s="447"/>
      <c r="Q23" s="426">
        <v>375570</v>
      </c>
      <c r="R23" s="385"/>
      <c r="S23" s="397" t="s">
        <v>962</v>
      </c>
    </row>
    <row r="24" spans="2:19" ht="19.5" x14ac:dyDescent="0.3">
      <c r="B24" s="397"/>
      <c r="D24" s="80"/>
      <c r="E24" s="447"/>
      <c r="F24" s="447"/>
      <c r="G24" s="447"/>
      <c r="H24" s="447"/>
      <c r="I24" s="447"/>
      <c r="J24" s="447"/>
      <c r="K24" s="447"/>
      <c r="L24" s="447"/>
      <c r="M24" s="447"/>
      <c r="N24" s="447"/>
      <c r="O24" s="447"/>
      <c r="P24" s="447"/>
      <c r="Q24" s="447"/>
      <c r="R24" s="385"/>
      <c r="S24" s="397"/>
    </row>
    <row r="25" spans="2:19" x14ac:dyDescent="0.3">
      <c r="B25" s="397"/>
      <c r="C25" s="454">
        <v>2021</v>
      </c>
      <c r="D25" s="385"/>
      <c r="E25" s="440"/>
      <c r="F25" s="440"/>
      <c r="G25" s="440"/>
      <c r="H25" s="440"/>
      <c r="I25" s="440"/>
      <c r="J25" s="440"/>
      <c r="K25" s="440"/>
      <c r="L25" s="440"/>
      <c r="M25" s="440"/>
      <c r="N25" s="440"/>
      <c r="O25" s="440"/>
      <c r="P25" s="440"/>
      <c r="Q25" s="440"/>
      <c r="R25" s="438"/>
      <c r="S25" s="385"/>
    </row>
    <row r="26" spans="2:19" x14ac:dyDescent="0.3">
      <c r="B26" s="397"/>
      <c r="C26" s="406" t="s">
        <v>676</v>
      </c>
      <c r="D26" s="385"/>
      <c r="E26" s="398"/>
      <c r="F26" s="398"/>
      <c r="G26" s="398"/>
      <c r="H26" s="398"/>
      <c r="I26" s="398"/>
      <c r="J26" s="398"/>
      <c r="K26" s="398"/>
      <c r="L26" s="398"/>
      <c r="M26" s="398"/>
      <c r="N26" s="398"/>
      <c r="O26" s="398"/>
      <c r="P26" s="398"/>
      <c r="Q26" s="398"/>
      <c r="R26" s="438"/>
      <c r="S26" s="385"/>
    </row>
    <row r="27" spans="2:19" x14ac:dyDescent="0.3">
      <c r="B27" s="397"/>
      <c r="C27" s="385" t="s">
        <v>677</v>
      </c>
      <c r="D27" s="385"/>
      <c r="E27" s="398">
        <v>110504</v>
      </c>
      <c r="F27" s="398"/>
      <c r="G27" s="398">
        <v>45563</v>
      </c>
      <c r="H27" s="398"/>
      <c r="I27" s="398">
        <v>1062581</v>
      </c>
      <c r="J27" s="398"/>
      <c r="K27" s="398">
        <v>25000</v>
      </c>
      <c r="L27" s="398"/>
      <c r="M27" s="398">
        <v>611442</v>
      </c>
      <c r="N27" s="398"/>
      <c r="O27" s="398">
        <v>17702</v>
      </c>
      <c r="P27" s="398"/>
      <c r="Q27" s="398">
        <v>1872792</v>
      </c>
      <c r="R27" s="438"/>
      <c r="S27" s="385"/>
    </row>
    <row r="28" spans="2:19" x14ac:dyDescent="0.3">
      <c r="B28" s="397"/>
      <c r="C28" s="385" t="s">
        <v>678</v>
      </c>
      <c r="D28" s="385"/>
      <c r="E28" s="398">
        <v>2800</v>
      </c>
      <c r="F28" s="398"/>
      <c r="G28" s="398">
        <v>0</v>
      </c>
      <c r="H28" s="398"/>
      <c r="I28" s="398">
        <v>19680</v>
      </c>
      <c r="J28" s="398"/>
      <c r="K28" s="398">
        <v>0</v>
      </c>
      <c r="L28" s="398"/>
      <c r="M28" s="398"/>
      <c r="N28" s="398"/>
      <c r="O28" s="398">
        <v>0</v>
      </c>
      <c r="P28" s="398"/>
      <c r="Q28" s="398">
        <v>22480</v>
      </c>
      <c r="R28" s="438"/>
      <c r="S28" s="397"/>
    </row>
    <row r="29" spans="2:19" x14ac:dyDescent="0.3">
      <c r="B29" s="397"/>
      <c r="C29" s="385" t="s">
        <v>700</v>
      </c>
      <c r="D29" s="385"/>
      <c r="E29" s="398"/>
      <c r="F29" s="398"/>
      <c r="G29" s="398"/>
      <c r="H29" s="398"/>
      <c r="I29" s="398"/>
      <c r="J29" s="398"/>
      <c r="K29" s="398"/>
      <c r="L29" s="398"/>
      <c r="M29" s="398">
        <v>-201004</v>
      </c>
      <c r="N29" s="398"/>
      <c r="O29" s="398"/>
      <c r="P29" s="398"/>
      <c r="Q29" s="398">
        <v>-201004</v>
      </c>
      <c r="R29" s="385"/>
      <c r="S29" s="397"/>
    </row>
    <row r="30" spans="2:19" x14ac:dyDescent="0.3">
      <c r="B30" s="397"/>
      <c r="C30" s="385" t="s">
        <v>683</v>
      </c>
      <c r="D30" s="385"/>
      <c r="E30" s="452">
        <v>113304</v>
      </c>
      <c r="F30" s="447"/>
      <c r="G30" s="452">
        <v>45563</v>
      </c>
      <c r="H30" s="447"/>
      <c r="I30" s="452">
        <v>1082261</v>
      </c>
      <c r="J30" s="447"/>
      <c r="K30" s="452">
        <v>25000</v>
      </c>
      <c r="L30" s="447"/>
      <c r="M30" s="452">
        <v>410438</v>
      </c>
      <c r="N30" s="447"/>
      <c r="O30" s="452">
        <v>17702</v>
      </c>
      <c r="P30" s="447"/>
      <c r="Q30" s="452">
        <v>1694268</v>
      </c>
      <c r="R30" s="385"/>
      <c r="S30" s="397"/>
    </row>
    <row r="31" spans="2:19" x14ac:dyDescent="0.3">
      <c r="B31" s="397"/>
      <c r="D31" s="385"/>
      <c r="E31" s="447"/>
      <c r="F31" s="447"/>
      <c r="G31" s="447"/>
      <c r="H31" s="447"/>
      <c r="I31" s="447"/>
      <c r="J31" s="447"/>
      <c r="K31" s="447"/>
      <c r="L31" s="447"/>
      <c r="M31" s="447"/>
      <c r="N31" s="447"/>
      <c r="O31" s="447"/>
      <c r="P31" s="447"/>
      <c r="Q31" s="447"/>
      <c r="R31" s="385"/>
      <c r="S31" s="397"/>
    </row>
    <row r="32" spans="2:19" x14ac:dyDescent="0.3">
      <c r="B32" s="397"/>
      <c r="C32" s="406" t="s">
        <v>681</v>
      </c>
      <c r="D32" s="385"/>
      <c r="E32" s="447"/>
      <c r="F32" s="447"/>
      <c r="G32" s="447"/>
      <c r="H32" s="447"/>
      <c r="I32" s="447"/>
      <c r="J32" s="447"/>
      <c r="K32" s="447"/>
      <c r="L32" s="447"/>
      <c r="M32" s="447"/>
      <c r="N32" s="447"/>
      <c r="O32" s="447"/>
      <c r="P32" s="447"/>
      <c r="Q32" s="447"/>
      <c r="R32" s="385"/>
      <c r="S32" s="397"/>
    </row>
    <row r="33" spans="2:19" x14ac:dyDescent="0.3">
      <c r="B33" s="397"/>
      <c r="C33" s="385" t="s">
        <v>699</v>
      </c>
      <c r="D33" s="385"/>
      <c r="E33" s="447">
        <v>107000</v>
      </c>
      <c r="F33" s="447"/>
      <c r="G33" s="447">
        <v>44543</v>
      </c>
      <c r="H33" s="447"/>
      <c r="I33" s="447">
        <v>1060881</v>
      </c>
      <c r="J33" s="447"/>
      <c r="K33" s="447">
        <v>24998</v>
      </c>
      <c r="L33" s="447"/>
      <c r="M33" s="447">
        <v>134411</v>
      </c>
      <c r="N33" s="447"/>
      <c r="O33" s="447">
        <v>17701</v>
      </c>
      <c r="P33" s="447"/>
      <c r="Q33" s="398">
        <v>1389534</v>
      </c>
      <c r="R33" s="385"/>
      <c r="S33" s="397"/>
    </row>
    <row r="34" spans="2:19" x14ac:dyDescent="0.3">
      <c r="B34" s="397"/>
      <c r="C34" s="385" t="s">
        <v>700</v>
      </c>
      <c r="D34" s="385"/>
      <c r="E34" s="398"/>
      <c r="F34" s="398"/>
      <c r="G34" s="398"/>
      <c r="H34" s="398"/>
      <c r="I34" s="398"/>
      <c r="J34" s="398"/>
      <c r="K34" s="398"/>
      <c r="L34" s="398"/>
      <c r="M34" s="398">
        <v>-89883</v>
      </c>
      <c r="N34" s="398"/>
      <c r="O34" s="398"/>
      <c r="P34" s="398"/>
      <c r="Q34" s="398">
        <v>-89883</v>
      </c>
      <c r="R34" s="385"/>
      <c r="S34" s="397"/>
    </row>
    <row r="35" spans="2:19" x14ac:dyDescent="0.3">
      <c r="B35" s="397"/>
      <c r="C35" s="385" t="s">
        <v>698</v>
      </c>
      <c r="D35" s="385"/>
      <c r="E35" s="447">
        <v>1754</v>
      </c>
      <c r="F35" s="447"/>
      <c r="G35" s="447">
        <v>336</v>
      </c>
      <c r="H35" s="447"/>
      <c r="I35" s="447">
        <v>3830</v>
      </c>
      <c r="J35" s="447"/>
      <c r="K35" s="447">
        <v>0</v>
      </c>
      <c r="L35" s="447"/>
      <c r="M35" s="447">
        <v>12888</v>
      </c>
      <c r="N35" s="447"/>
      <c r="O35" s="447">
        <v>0</v>
      </c>
      <c r="P35" s="447"/>
      <c r="Q35" s="398">
        <v>18808</v>
      </c>
      <c r="R35" s="385"/>
      <c r="S35" s="397"/>
    </row>
    <row r="36" spans="2:19" x14ac:dyDescent="0.3">
      <c r="B36" s="397"/>
      <c r="C36" s="385" t="s">
        <v>683</v>
      </c>
      <c r="D36" s="385"/>
      <c r="E36" s="455">
        <v>108754</v>
      </c>
      <c r="F36" s="385"/>
      <c r="G36" s="455">
        <v>44879</v>
      </c>
      <c r="H36" s="385"/>
      <c r="I36" s="455">
        <v>1064711</v>
      </c>
      <c r="J36" s="385"/>
      <c r="K36" s="455">
        <v>24998</v>
      </c>
      <c r="L36" s="385"/>
      <c r="M36" s="455">
        <v>57416</v>
      </c>
      <c r="N36" s="453"/>
      <c r="O36" s="455">
        <v>17701</v>
      </c>
      <c r="P36" s="385"/>
      <c r="Q36" s="455">
        <v>1318459</v>
      </c>
      <c r="R36" s="385"/>
      <c r="S36" s="397"/>
    </row>
    <row r="37" spans="2:19" x14ac:dyDescent="0.3">
      <c r="B37" s="397"/>
      <c r="D37" s="385"/>
      <c r="E37" s="385"/>
      <c r="F37" s="385"/>
      <c r="G37" s="385"/>
      <c r="H37" s="385"/>
      <c r="I37" s="385"/>
      <c r="J37" s="385"/>
      <c r="K37" s="385"/>
      <c r="L37" s="385"/>
      <c r="M37" s="385"/>
      <c r="N37" s="385"/>
      <c r="O37" s="385"/>
      <c r="P37" s="385"/>
      <c r="Q37" s="385"/>
      <c r="R37" s="385"/>
      <c r="S37" s="397"/>
    </row>
    <row r="38" spans="2:19" x14ac:dyDescent="0.3">
      <c r="B38" s="397"/>
      <c r="C38" s="385" t="s">
        <v>682</v>
      </c>
      <c r="D38" s="385"/>
      <c r="E38" s="385"/>
      <c r="F38" s="385"/>
      <c r="G38" s="385"/>
      <c r="H38" s="385"/>
      <c r="I38" s="385"/>
      <c r="J38" s="385"/>
      <c r="K38" s="385"/>
      <c r="L38" s="385"/>
      <c r="M38" s="385"/>
      <c r="N38" s="385"/>
      <c r="O38" s="385"/>
      <c r="P38" s="385"/>
      <c r="Q38" s="385"/>
      <c r="R38" s="385"/>
      <c r="S38" s="397"/>
    </row>
    <row r="39" spans="2:19" x14ac:dyDescent="0.3">
      <c r="B39" s="397"/>
      <c r="C39" s="385" t="s">
        <v>683</v>
      </c>
      <c r="D39" s="385"/>
      <c r="E39" s="447">
        <v>4550</v>
      </c>
      <c r="F39" s="447"/>
      <c r="G39" s="447">
        <v>684</v>
      </c>
      <c r="H39" s="447"/>
      <c r="I39" s="447">
        <v>17550</v>
      </c>
      <c r="J39" s="447"/>
      <c r="K39" s="447">
        <v>2</v>
      </c>
      <c r="L39" s="447"/>
      <c r="M39" s="447">
        <v>353022</v>
      </c>
      <c r="N39" s="447"/>
      <c r="O39" s="447">
        <v>1</v>
      </c>
      <c r="P39" s="447"/>
      <c r="Q39" s="426">
        <v>375809</v>
      </c>
      <c r="R39" s="385"/>
      <c r="S39" s="397" t="s">
        <v>963</v>
      </c>
    </row>
    <row r="40" spans="2:19" x14ac:dyDescent="0.3">
      <c r="B40" s="413"/>
      <c r="C40" s="414"/>
      <c r="D40" s="427"/>
      <c r="E40" s="415"/>
      <c r="F40" s="415"/>
      <c r="G40" s="415"/>
      <c r="H40" s="415"/>
      <c r="I40" s="415"/>
      <c r="J40" s="415"/>
      <c r="K40" s="415"/>
      <c r="L40" s="415"/>
      <c r="M40" s="415"/>
      <c r="N40" s="415"/>
      <c r="O40" s="415"/>
      <c r="P40" s="415"/>
      <c r="Q40" s="415"/>
      <c r="R40" s="415"/>
      <c r="S40" s="441"/>
    </row>
    <row r="44" spans="2:19" ht="17.25" customHeight="1" x14ac:dyDescent="0.3"/>
  </sheetData>
  <sheetProtection algorithmName="SHA-512" hashValue="g0x33kFM5mKYUUf4MYvoKI+KqSKfN7qWpccihBlI3XQjenbQE4trWyOJDrMyoYiu8Sn2RTJopgp1wiqxWqYZ+w==" saltValue="06GZrSx3ZIaat0nxeCIWkw==" spinCount="100000" sheet="1" objects="1" scenario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8D8C-B5E8-4A14-8AB6-0043094386C8}">
  <sheetPr codeName="Sheet2">
    <tabColor rgb="FF99FFCC"/>
    <pageSetUpPr fitToPage="1"/>
  </sheetPr>
  <dimension ref="A1:M21"/>
  <sheetViews>
    <sheetView showGridLines="0" zoomScale="46" zoomScaleNormal="46" workbookViewId="0">
      <pane xSplit="2" ySplit="2" topLeftCell="C3" activePane="bottomRight" state="frozen"/>
      <selection activeCell="AG34" sqref="AG34"/>
      <selection pane="topRight" activeCell="AG34" sqref="AG34"/>
      <selection pane="bottomLeft" activeCell="AG34" sqref="AG34"/>
      <selection pane="bottomRight"/>
    </sheetView>
  </sheetViews>
  <sheetFormatPr defaultColWidth="9.140625" defaultRowHeight="15.75" x14ac:dyDescent="0.25"/>
  <cols>
    <col min="1" max="1" width="5.7109375" style="2" customWidth="1"/>
    <col min="2" max="2" width="75.7109375" style="11" customWidth="1"/>
    <col min="3" max="10" width="25.7109375" style="2" customWidth="1"/>
    <col min="11" max="11" width="23.28515625" style="2" customWidth="1"/>
    <col min="12" max="16384" width="9.140625" style="2"/>
  </cols>
  <sheetData>
    <row r="1" spans="1:13" ht="75" customHeight="1" x14ac:dyDescent="0.25">
      <c r="B1" s="720" t="s">
        <v>606</v>
      </c>
      <c r="C1" s="720"/>
      <c r="D1" s="720"/>
      <c r="E1" s="720"/>
      <c r="F1" s="720"/>
      <c r="G1" s="720"/>
      <c r="H1" s="720"/>
      <c r="I1" s="720"/>
      <c r="J1" s="720"/>
      <c r="K1" s="720"/>
    </row>
    <row r="2" spans="1:13" ht="125.1" customHeight="1" x14ac:dyDescent="0.3">
      <c r="B2" s="345"/>
      <c r="C2" s="107" t="s">
        <v>483</v>
      </c>
      <c r="D2" s="107" t="s">
        <v>487</v>
      </c>
      <c r="E2" s="108" t="s">
        <v>582</v>
      </c>
      <c r="F2" s="108" t="s">
        <v>493</v>
      </c>
      <c r="G2" s="107" t="s">
        <v>492</v>
      </c>
      <c r="H2" s="108" t="s">
        <v>491</v>
      </c>
      <c r="I2" s="108" t="s">
        <v>490</v>
      </c>
      <c r="J2" s="107" t="s">
        <v>489</v>
      </c>
      <c r="K2" s="108" t="s">
        <v>474</v>
      </c>
    </row>
    <row r="3" spans="1:13" s="10" customFormat="1" ht="47.45" customHeight="1" x14ac:dyDescent="0.25">
      <c r="A3" s="35">
        <v>1</v>
      </c>
      <c r="B3" s="442" t="s">
        <v>0</v>
      </c>
      <c r="C3" s="167"/>
      <c r="D3" s="167"/>
      <c r="E3" s="167"/>
      <c r="F3" s="167"/>
      <c r="G3" s="167"/>
      <c r="H3" s="167"/>
      <c r="I3" s="167"/>
      <c r="J3" s="167"/>
      <c r="K3" s="204">
        <f t="shared" ref="K3:K10" si="0">SUM(C3:J3)</f>
        <v>0</v>
      </c>
    </row>
    <row r="4" spans="1:13" s="10" customFormat="1" ht="47.45" customHeight="1" x14ac:dyDescent="0.25">
      <c r="A4" s="35">
        <v>2</v>
      </c>
      <c r="B4" s="344" t="s">
        <v>366</v>
      </c>
      <c r="C4" s="168"/>
      <c r="D4" s="168"/>
      <c r="E4" s="168"/>
      <c r="F4" s="168"/>
      <c r="G4" s="168"/>
      <c r="H4" s="168"/>
      <c r="I4" s="168"/>
      <c r="J4" s="168"/>
      <c r="K4" s="204">
        <f t="shared" si="0"/>
        <v>0</v>
      </c>
    </row>
    <row r="5" spans="1:13" s="10" customFormat="1" ht="47.45" customHeight="1" x14ac:dyDescent="0.25">
      <c r="A5" s="35">
        <v>3</v>
      </c>
      <c r="B5" s="451" t="s">
        <v>1</v>
      </c>
      <c r="C5" s="169"/>
      <c r="D5" s="169"/>
      <c r="E5" s="169"/>
      <c r="F5" s="169"/>
      <c r="G5" s="168"/>
      <c r="H5" s="169"/>
      <c r="I5" s="169"/>
      <c r="J5" s="169"/>
      <c r="K5" s="204">
        <f t="shared" si="0"/>
        <v>0</v>
      </c>
      <c r="M5" s="351"/>
    </row>
    <row r="6" spans="1:13" s="10" customFormat="1" ht="47.45" customHeight="1" x14ac:dyDescent="0.25">
      <c r="A6" s="35">
        <v>4</v>
      </c>
      <c r="B6" s="344" t="s">
        <v>367</v>
      </c>
      <c r="C6" s="168"/>
      <c r="D6" s="168"/>
      <c r="E6" s="168"/>
      <c r="F6" s="168"/>
      <c r="G6" s="168"/>
      <c r="H6" s="168"/>
      <c r="I6" s="168"/>
      <c r="J6" s="168"/>
      <c r="K6" s="204">
        <f t="shared" si="0"/>
        <v>0</v>
      </c>
    </row>
    <row r="7" spans="1:13" s="10" customFormat="1" ht="47.45" customHeight="1" x14ac:dyDescent="0.25">
      <c r="A7" s="35">
        <v>5</v>
      </c>
      <c r="B7" s="443" t="s">
        <v>684</v>
      </c>
      <c r="C7" s="169"/>
      <c r="D7" s="169"/>
      <c r="E7" s="169"/>
      <c r="F7" s="169"/>
      <c r="G7" s="168"/>
      <c r="H7" s="169"/>
      <c r="I7" s="169"/>
      <c r="J7" s="169"/>
      <c r="K7" s="204">
        <f t="shared" si="0"/>
        <v>0</v>
      </c>
      <c r="M7" s="351"/>
    </row>
    <row r="8" spans="1:13" s="10" customFormat="1" ht="47.45" customHeight="1" x14ac:dyDescent="0.25">
      <c r="A8" s="35">
        <v>6</v>
      </c>
      <c r="B8" s="343" t="s">
        <v>2</v>
      </c>
      <c r="C8" s="169"/>
      <c r="D8" s="169"/>
      <c r="E8" s="169"/>
      <c r="F8" s="169"/>
      <c r="G8" s="169"/>
      <c r="H8" s="168"/>
      <c r="I8" s="168"/>
      <c r="J8" s="168"/>
      <c r="K8" s="204">
        <f t="shared" si="0"/>
        <v>0</v>
      </c>
      <c r="M8" s="351"/>
    </row>
    <row r="9" spans="1:13" s="10" customFormat="1" ht="47.45" customHeight="1" x14ac:dyDescent="0.25">
      <c r="A9" s="35">
        <v>7</v>
      </c>
      <c r="B9" s="451" t="s">
        <v>470</v>
      </c>
      <c r="C9" s="205">
        <f t="shared" ref="C9:J9" si="1">+C3+C4+C6+C5-C7-C8</f>
        <v>0</v>
      </c>
      <c r="D9" s="205">
        <f t="shared" si="1"/>
        <v>0</v>
      </c>
      <c r="E9" s="205">
        <f t="shared" si="1"/>
        <v>0</v>
      </c>
      <c r="F9" s="205">
        <f t="shared" si="1"/>
        <v>0</v>
      </c>
      <c r="G9" s="205">
        <f t="shared" si="1"/>
        <v>0</v>
      </c>
      <c r="H9" s="205">
        <f t="shared" si="1"/>
        <v>0</v>
      </c>
      <c r="I9" s="205">
        <f t="shared" si="1"/>
        <v>0</v>
      </c>
      <c r="J9" s="205">
        <f t="shared" si="1"/>
        <v>0</v>
      </c>
      <c r="K9" s="204">
        <f t="shared" si="0"/>
        <v>0</v>
      </c>
    </row>
    <row r="10" spans="1:13" s="10" customFormat="1" ht="47.45" customHeight="1" x14ac:dyDescent="0.25">
      <c r="A10" s="35">
        <v>8</v>
      </c>
      <c r="B10" s="443" t="s">
        <v>714</v>
      </c>
      <c r="C10" s="170"/>
      <c r="D10" s="170"/>
      <c r="E10" s="170"/>
      <c r="F10" s="170"/>
      <c r="G10" s="170"/>
      <c r="H10" s="170"/>
      <c r="I10" s="170"/>
      <c r="J10" s="170"/>
      <c r="K10" s="204">
        <f t="shared" si="0"/>
        <v>0</v>
      </c>
    </row>
    <row r="11" spans="1:13" ht="42.6" customHeight="1" x14ac:dyDescent="0.25">
      <c r="B11" s="724" t="s">
        <v>486</v>
      </c>
      <c r="C11" s="724"/>
      <c r="D11" s="724"/>
      <c r="E11" s="724"/>
      <c r="J11" s="342"/>
    </row>
    <row r="12" spans="1:13" ht="42.6" customHeight="1" thickBot="1" x14ac:dyDescent="0.3">
      <c r="B12" s="341"/>
      <c r="C12" s="341"/>
      <c r="D12" s="341"/>
      <c r="E12" s="341"/>
      <c r="J12" s="341"/>
    </row>
    <row r="13" spans="1:13" s="3" customFormat="1" ht="35.1" customHeight="1" thickTop="1" x14ac:dyDescent="0.25">
      <c r="B13" s="721" t="s">
        <v>475</v>
      </c>
      <c r="C13" s="722"/>
      <c r="D13" s="723"/>
      <c r="G13" s="2"/>
    </row>
    <row r="14" spans="1:13" s="338" customFormat="1" ht="30" customHeight="1" x14ac:dyDescent="0.25">
      <c r="B14" s="669" t="s">
        <v>978</v>
      </c>
      <c r="C14" s="340" t="s">
        <v>118</v>
      </c>
      <c r="D14" s="339"/>
    </row>
    <row r="15" spans="1:13" s="338" customFormat="1" ht="27.6" customHeight="1" x14ac:dyDescent="0.25">
      <c r="B15" s="264" t="s">
        <v>476</v>
      </c>
      <c r="C15" s="671"/>
      <c r="D15" s="339"/>
    </row>
    <row r="16" spans="1:13" s="338" customFormat="1" ht="9.9499999999999993" customHeight="1" x14ac:dyDescent="0.25">
      <c r="B16" s="264"/>
      <c r="C16" s="676"/>
      <c r="D16" s="339"/>
    </row>
    <row r="17" spans="2:4" s="338" customFormat="1" ht="27.6" customHeight="1" x14ac:dyDescent="0.25">
      <c r="B17" s="264" t="s">
        <v>477</v>
      </c>
      <c r="C17" s="671"/>
      <c r="D17" s="339"/>
    </row>
    <row r="18" spans="2:4" s="338" customFormat="1" ht="9.9499999999999993" customHeight="1" x14ac:dyDescent="0.25">
      <c r="B18" s="264"/>
      <c r="C18" s="676"/>
      <c r="D18" s="339"/>
    </row>
    <row r="19" spans="2:4" s="338" customFormat="1" ht="27.6" customHeight="1" x14ac:dyDescent="0.25">
      <c r="B19" s="670" t="s">
        <v>979</v>
      </c>
      <c r="C19" s="672">
        <f>SUM(C15:C17)</f>
        <v>0</v>
      </c>
      <c r="D19" s="339"/>
    </row>
    <row r="20" spans="2:4" s="3" customFormat="1" ht="9.9499999999999993" customHeight="1" thickBot="1" x14ac:dyDescent="0.3">
      <c r="B20" s="337"/>
      <c r="C20" s="336"/>
      <c r="D20" s="335"/>
    </row>
    <row r="21" spans="2:4" ht="16.5" thickTop="1" x14ac:dyDescent="0.25"/>
  </sheetData>
  <mergeCells count="3">
    <mergeCell ref="B1:K1"/>
    <mergeCell ref="B13:D13"/>
    <mergeCell ref="B11:E11"/>
  </mergeCells>
  <conditionalFormatting sqref="C19">
    <cfRule type="expression" dxfId="17" priority="1">
      <formula>$C$19=100</formula>
    </cfRule>
  </conditionalFormatting>
  <hyperlinks>
    <hyperlink ref="B3" location="'Ref Section C'!Q39" tooltip="Please click here to see where you can find the opening NBV figure in the financial report" display="Net book value as at beginning of the reporting period_x0009_" xr:uid="{2692DDBD-3E47-4A2F-8BE0-6C868BAAA080}"/>
    <hyperlink ref="B7" location="'Ref Section C'!Q19" tooltip="Please click here to see where you find the ROU depreciation figure in the financial report" display="Depreciation for the reporting period" xr:uid="{BFFBDC8C-B9E3-4ECC-BEDA-559A39F12039}"/>
    <hyperlink ref="B5" location="'Ref Section C'!Q14" tooltip="Please click here to see where you can find the ROU addition figure in the financial report" display="Additions (include major repairs) during the reporting period_x0009_" xr:uid="{4A7EA58A-6BAA-4D14-9417-91C876F94A45}"/>
    <hyperlink ref="B10" location="'Ref Section C'!Q20" tooltip="Please click here to see where you find the accumulated depreciation figure in the financial report" display="Accumulated depreciation as at end of the reporting period" xr:uid="{0128D39C-999A-4F89-A8FC-BAF3ECC5FD37}"/>
    <hyperlink ref="B9" location="'Ref Section C'!Q23" tooltip="Please click here to see where you can find the closing net book value figure in the financial report" display="'Ref Section C'!Q23" xr:uid="{19E53852-E751-4BF0-8DE3-C06C62D50229}"/>
  </hyperlinks>
  <pageMargins left="0.25" right="0.25" top="0.75" bottom="0.75" header="0.3" footer="0.3"/>
  <pageSetup paperSize="9" scale="45" orientation="landscape" r:id="rId1"/>
  <ignoredErrors>
    <ignoredError sqref="C19"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9284-8859-4F4E-A304-5CA4792AD320}">
  <sheetPr codeName="Sheet13">
    <tabColor theme="7" tint="0.59999389629810485"/>
  </sheetPr>
  <dimension ref="B1:W97"/>
  <sheetViews>
    <sheetView showGridLines="0" zoomScale="70" zoomScaleNormal="70" workbookViewId="0"/>
  </sheetViews>
  <sheetFormatPr defaultColWidth="9.140625" defaultRowHeight="17.25" x14ac:dyDescent="0.3"/>
  <cols>
    <col min="1" max="1" width="9.140625" style="385"/>
    <col min="2" max="2" width="5.7109375" style="385" customWidth="1"/>
    <col min="3" max="3" width="75.7109375" style="385" customWidth="1"/>
    <col min="4" max="4" width="10.7109375" style="417" customWidth="1"/>
    <col min="5" max="6" width="20.7109375" style="386" customWidth="1"/>
    <col min="7" max="7" width="5.7109375" style="386" customWidth="1"/>
    <col min="8" max="8" width="13.140625" style="386" customWidth="1"/>
    <col min="9" max="9" width="25.7109375" style="385" customWidth="1"/>
    <col min="10" max="10" width="5.7109375" style="385" customWidth="1"/>
    <col min="11" max="11" width="20.7109375" style="385" customWidth="1"/>
    <col min="12" max="16" width="18.28515625" style="385" customWidth="1"/>
    <col min="17" max="17" width="5.7109375" style="385" customWidth="1"/>
    <col min="18" max="18" width="30.7109375" style="385" customWidth="1"/>
    <col min="19" max="19" width="16.28515625" style="385" bestFit="1" customWidth="1"/>
    <col min="20" max="16384" width="9.140625" style="385"/>
  </cols>
  <sheetData>
    <row r="1" spans="2:8" s="492" customFormat="1" ht="45" customHeight="1" x14ac:dyDescent="0.25">
      <c r="B1" s="633" t="s">
        <v>688</v>
      </c>
      <c r="C1" s="637"/>
      <c r="D1" s="638"/>
      <c r="E1" s="639"/>
      <c r="F1" s="639"/>
      <c r="G1" s="639"/>
      <c r="H1" s="632"/>
    </row>
    <row r="2" spans="2:8" ht="15" customHeight="1" x14ac:dyDescent="0.4">
      <c r="B2" s="437"/>
      <c r="C2" s="388"/>
      <c r="D2" s="418"/>
      <c r="E2" s="389"/>
      <c r="F2" s="389"/>
      <c r="G2" s="390"/>
    </row>
    <row r="3" spans="2:8" ht="17.25" customHeight="1" x14ac:dyDescent="0.3">
      <c r="B3" s="397"/>
      <c r="C3" s="181" t="s">
        <v>689</v>
      </c>
      <c r="D3" s="419"/>
      <c r="E3" s="392"/>
      <c r="F3" s="392"/>
      <c r="G3" s="393"/>
      <c r="H3" s="80"/>
    </row>
    <row r="4" spans="2:8" s="80" customFormat="1" ht="17.25" customHeight="1" x14ac:dyDescent="0.3">
      <c r="B4" s="391"/>
      <c r="C4" s="181"/>
      <c r="D4" s="419"/>
      <c r="E4" s="392"/>
      <c r="F4" s="392"/>
      <c r="G4" s="393"/>
    </row>
    <row r="5" spans="2:8" s="80" customFormat="1" ht="19.5" x14ac:dyDescent="0.3">
      <c r="B5" s="391"/>
      <c r="C5" s="181" t="s">
        <v>656</v>
      </c>
      <c r="D5" s="419"/>
      <c r="E5" s="392"/>
      <c r="F5" s="392"/>
      <c r="G5" s="393"/>
    </row>
    <row r="6" spans="2:8" s="80" customFormat="1" ht="19.5" x14ac:dyDescent="0.3">
      <c r="B6" s="391"/>
      <c r="C6" s="181" t="s">
        <v>658</v>
      </c>
      <c r="D6" s="419"/>
      <c r="E6" s="392"/>
      <c r="F6" s="392"/>
      <c r="G6" s="393"/>
    </row>
    <row r="7" spans="2:8" s="80" customFormat="1" ht="19.5" x14ac:dyDescent="0.3">
      <c r="B7" s="391"/>
      <c r="C7" s="385"/>
      <c r="D7" s="385"/>
      <c r="E7" s="385"/>
      <c r="F7" s="385"/>
      <c r="G7" s="438"/>
      <c r="H7" s="385"/>
    </row>
    <row r="8" spans="2:8" ht="19.5" x14ac:dyDescent="0.3">
      <c r="B8" s="397"/>
      <c r="C8" s="181" t="s">
        <v>673</v>
      </c>
      <c r="D8" s="385"/>
      <c r="E8" s="385"/>
      <c r="F8" s="385"/>
      <c r="G8" s="438"/>
      <c r="H8" s="385"/>
    </row>
    <row r="9" spans="2:8" x14ac:dyDescent="0.3">
      <c r="B9" s="397"/>
      <c r="D9" s="385"/>
      <c r="E9" s="385"/>
      <c r="F9" s="439" t="s">
        <v>674</v>
      </c>
      <c r="G9" s="438"/>
      <c r="H9" s="385"/>
    </row>
    <row r="10" spans="2:8" x14ac:dyDescent="0.3">
      <c r="B10" s="397"/>
      <c r="D10" s="385"/>
      <c r="E10" s="385"/>
      <c r="F10" s="440" t="s">
        <v>675</v>
      </c>
      <c r="G10" s="438"/>
      <c r="H10" s="385"/>
    </row>
    <row r="11" spans="2:8" x14ac:dyDescent="0.3">
      <c r="B11" s="397"/>
      <c r="C11" s="406" t="s">
        <v>676</v>
      </c>
      <c r="D11" s="385"/>
      <c r="E11" s="385"/>
      <c r="F11" s="398"/>
      <c r="G11" s="438"/>
      <c r="H11" s="385"/>
    </row>
    <row r="12" spans="2:8" x14ac:dyDescent="0.3">
      <c r="B12" s="397"/>
      <c r="C12" s="385" t="s">
        <v>677</v>
      </c>
      <c r="D12" s="385"/>
      <c r="E12" s="385"/>
      <c r="F12" s="398">
        <v>209504</v>
      </c>
      <c r="G12" s="438"/>
      <c r="H12" s="385"/>
    </row>
    <row r="13" spans="2:8" x14ac:dyDescent="0.3">
      <c r="B13" s="397"/>
      <c r="C13" s="385" t="s">
        <v>678</v>
      </c>
      <c r="D13" s="385"/>
      <c r="E13" s="385"/>
      <c r="F13" s="398">
        <v>0</v>
      </c>
      <c r="G13" s="438"/>
      <c r="H13" s="385"/>
    </row>
    <row r="14" spans="2:8" x14ac:dyDescent="0.3">
      <c r="B14" s="397"/>
      <c r="D14" s="385"/>
      <c r="E14" s="385"/>
      <c r="F14" s="389"/>
      <c r="G14" s="438"/>
      <c r="H14" s="385"/>
    </row>
    <row r="15" spans="2:8" x14ac:dyDescent="0.3">
      <c r="B15" s="397"/>
      <c r="C15" s="385" t="s">
        <v>679</v>
      </c>
      <c r="D15" s="385"/>
      <c r="E15" s="385"/>
      <c r="F15" s="398">
        <v>209504</v>
      </c>
      <c r="G15" s="385"/>
      <c r="H15" s="397"/>
    </row>
    <row r="16" spans="2:8" x14ac:dyDescent="0.3">
      <c r="B16" s="397"/>
      <c r="C16" s="424" t="s">
        <v>678</v>
      </c>
      <c r="D16" s="385"/>
      <c r="E16" s="385"/>
      <c r="F16" s="426">
        <v>6000</v>
      </c>
      <c r="G16" s="385"/>
      <c r="H16" s="397" t="s">
        <v>968</v>
      </c>
    </row>
    <row r="17" spans="2:8" x14ac:dyDescent="0.3">
      <c r="B17" s="397"/>
      <c r="D17" s="385"/>
      <c r="E17" s="385"/>
      <c r="F17" s="398"/>
      <c r="G17" s="385"/>
      <c r="H17" s="397"/>
    </row>
    <row r="18" spans="2:8" x14ac:dyDescent="0.3">
      <c r="B18" s="397"/>
      <c r="C18" s="385" t="s">
        <v>680</v>
      </c>
      <c r="D18" s="385"/>
      <c r="E18" s="385"/>
      <c r="F18" s="409">
        <v>215504</v>
      </c>
      <c r="G18" s="385"/>
      <c r="H18" s="397"/>
    </row>
    <row r="19" spans="2:8" x14ac:dyDescent="0.3">
      <c r="B19" s="397"/>
      <c r="D19" s="385"/>
      <c r="E19" s="385"/>
      <c r="F19" s="398"/>
      <c r="G19" s="385"/>
      <c r="H19" s="397"/>
    </row>
    <row r="20" spans="2:8" x14ac:dyDescent="0.3">
      <c r="B20" s="397"/>
      <c r="C20" s="406" t="s">
        <v>681</v>
      </c>
      <c r="D20" s="385"/>
      <c r="E20" s="385"/>
      <c r="F20" s="398"/>
      <c r="G20" s="385"/>
      <c r="H20" s="397"/>
    </row>
    <row r="21" spans="2:8" x14ac:dyDescent="0.3">
      <c r="B21" s="397"/>
      <c r="C21" s="385" t="s">
        <v>677</v>
      </c>
      <c r="D21" s="385"/>
      <c r="E21" s="385"/>
      <c r="F21" s="398">
        <v>89883</v>
      </c>
      <c r="G21" s="385"/>
      <c r="H21" s="397"/>
    </row>
    <row r="22" spans="2:8" x14ac:dyDescent="0.3">
      <c r="B22" s="397"/>
      <c r="C22" s="385" t="s">
        <v>959</v>
      </c>
      <c r="D22" s="385"/>
      <c r="E22" s="385"/>
      <c r="F22" s="398">
        <v>22601</v>
      </c>
      <c r="G22" s="385"/>
      <c r="H22" s="397"/>
    </row>
    <row r="23" spans="2:8" x14ac:dyDescent="0.3">
      <c r="B23" s="397"/>
      <c r="D23" s="385"/>
      <c r="E23" s="385"/>
      <c r="F23" s="389"/>
      <c r="G23" s="385"/>
      <c r="H23" s="397"/>
    </row>
    <row r="24" spans="2:8" x14ac:dyDescent="0.3">
      <c r="B24" s="397"/>
      <c r="C24" s="385" t="s">
        <v>679</v>
      </c>
      <c r="D24" s="385"/>
      <c r="E24" s="385"/>
      <c r="F24" s="398">
        <v>112484</v>
      </c>
      <c r="G24" s="385"/>
      <c r="H24" s="397"/>
    </row>
    <row r="25" spans="2:8" x14ac:dyDescent="0.3">
      <c r="B25" s="397"/>
      <c r="C25" s="424" t="s">
        <v>959</v>
      </c>
      <c r="D25" s="385"/>
      <c r="E25" s="385"/>
      <c r="F25" s="424">
        <v>22636</v>
      </c>
      <c r="G25" s="385"/>
      <c r="H25" s="397" t="s">
        <v>969</v>
      </c>
    </row>
    <row r="26" spans="2:8" x14ac:dyDescent="0.3">
      <c r="B26" s="397"/>
      <c r="D26" s="385"/>
      <c r="E26" s="385"/>
      <c r="F26" s="385"/>
      <c r="G26" s="385"/>
      <c r="H26" s="397"/>
    </row>
    <row r="27" spans="2:8" x14ac:dyDescent="0.3">
      <c r="B27" s="397"/>
      <c r="C27" s="424" t="s">
        <v>680</v>
      </c>
      <c r="D27" s="385"/>
      <c r="E27" s="385"/>
      <c r="F27" s="434">
        <v>135120</v>
      </c>
      <c r="G27" s="385"/>
      <c r="H27" s="397" t="s">
        <v>965</v>
      </c>
    </row>
    <row r="28" spans="2:8" x14ac:dyDescent="0.3">
      <c r="B28" s="397"/>
      <c r="D28" s="385"/>
      <c r="E28" s="385"/>
      <c r="F28" s="385"/>
      <c r="G28" s="385"/>
      <c r="H28" s="397"/>
    </row>
    <row r="29" spans="2:8" x14ac:dyDescent="0.3">
      <c r="B29" s="397"/>
      <c r="C29" s="385" t="s">
        <v>682</v>
      </c>
      <c r="D29" s="385"/>
      <c r="E29" s="385"/>
      <c r="F29" s="385"/>
      <c r="G29" s="385"/>
      <c r="H29" s="397"/>
    </row>
    <row r="30" spans="2:8" x14ac:dyDescent="0.3">
      <c r="B30" s="397"/>
      <c r="C30" s="424" t="s">
        <v>683</v>
      </c>
      <c r="D30" s="385"/>
      <c r="E30" s="385"/>
      <c r="F30" s="426">
        <v>88520</v>
      </c>
      <c r="G30" s="385"/>
      <c r="H30" s="397" t="s">
        <v>966</v>
      </c>
    </row>
    <row r="31" spans="2:8" ht="19.5" x14ac:dyDescent="0.3">
      <c r="B31" s="397"/>
      <c r="C31" s="424" t="s">
        <v>680</v>
      </c>
      <c r="D31" s="80"/>
      <c r="E31" s="385"/>
      <c r="F31" s="426">
        <v>65919</v>
      </c>
      <c r="G31" s="385"/>
      <c r="H31" s="397" t="s">
        <v>967</v>
      </c>
    </row>
    <row r="32" spans="2:8" x14ac:dyDescent="0.3">
      <c r="B32" s="413"/>
      <c r="C32" s="414"/>
      <c r="D32" s="427"/>
      <c r="E32" s="415"/>
      <c r="F32" s="415"/>
      <c r="G32" s="415"/>
      <c r="H32" s="441"/>
    </row>
    <row r="36" spans="2:23" ht="32.25" x14ac:dyDescent="0.5">
      <c r="B36" s="624" t="s">
        <v>687</v>
      </c>
      <c r="C36" s="625"/>
      <c r="D36" s="626"/>
      <c r="E36" s="627"/>
      <c r="F36" s="627"/>
      <c r="G36" s="627"/>
      <c r="H36" s="627"/>
    </row>
    <row r="37" spans="2:23" ht="9.9499999999999993" customHeight="1" x14ac:dyDescent="0.3">
      <c r="B37" s="387"/>
      <c r="C37" s="388"/>
      <c r="D37" s="418"/>
      <c r="E37" s="389"/>
      <c r="F37" s="389"/>
      <c r="G37" s="390"/>
      <c r="J37" s="387"/>
      <c r="K37" s="388"/>
      <c r="L37" s="418"/>
      <c r="M37" s="389"/>
      <c r="N37" s="389"/>
      <c r="O37" s="389"/>
      <c r="P37" s="388"/>
      <c r="Q37" s="444"/>
    </row>
    <row r="38" spans="2:23" s="80" customFormat="1" ht="19.5" x14ac:dyDescent="0.3">
      <c r="B38" s="391"/>
      <c r="C38" s="181" t="s">
        <v>689</v>
      </c>
      <c r="D38" s="419"/>
      <c r="E38" s="392"/>
      <c r="F38" s="392"/>
      <c r="G38" s="393"/>
      <c r="H38" s="394"/>
      <c r="J38" s="391"/>
      <c r="K38" s="181" t="s">
        <v>689</v>
      </c>
      <c r="L38" s="419"/>
      <c r="M38" s="392"/>
      <c r="N38" s="392"/>
      <c r="O38" s="392"/>
      <c r="Q38" s="445"/>
    </row>
    <row r="39" spans="2:23" s="80" customFormat="1" ht="19.5" x14ac:dyDescent="0.3">
      <c r="B39" s="391"/>
      <c r="C39" s="181"/>
      <c r="D39" s="419"/>
      <c r="E39" s="392"/>
      <c r="F39" s="392"/>
      <c r="G39" s="393"/>
      <c r="H39" s="394"/>
      <c r="J39" s="391"/>
      <c r="K39" s="181"/>
      <c r="L39" s="419"/>
      <c r="M39" s="392"/>
      <c r="N39" s="392"/>
      <c r="O39" s="392"/>
      <c r="Q39" s="445"/>
    </row>
    <row r="40" spans="2:23" s="80" customFormat="1" ht="19.5" x14ac:dyDescent="0.3">
      <c r="B40" s="391"/>
      <c r="C40" s="181" t="s">
        <v>613</v>
      </c>
      <c r="D40" s="419"/>
      <c r="E40" s="392"/>
      <c r="F40" s="392"/>
      <c r="G40" s="393"/>
      <c r="H40" s="394"/>
      <c r="J40" s="391"/>
      <c r="K40" s="181" t="s">
        <v>656</v>
      </c>
      <c r="L40" s="419"/>
      <c r="M40" s="392"/>
      <c r="N40" s="392"/>
      <c r="O40" s="392"/>
      <c r="Q40" s="445"/>
    </row>
    <row r="41" spans="2:23" s="80" customFormat="1" ht="19.5" x14ac:dyDescent="0.3">
      <c r="B41" s="391"/>
      <c r="C41" s="395" t="s">
        <v>657</v>
      </c>
      <c r="D41" s="420"/>
      <c r="E41" s="396"/>
      <c r="F41" s="396"/>
      <c r="G41" s="393"/>
      <c r="H41" s="392"/>
      <c r="J41" s="391"/>
      <c r="K41" s="181" t="s">
        <v>658</v>
      </c>
      <c r="L41" s="419"/>
      <c r="M41" s="392"/>
      <c r="N41" s="392"/>
      <c r="O41" s="392"/>
      <c r="Q41" s="445"/>
    </row>
    <row r="42" spans="2:23" x14ac:dyDescent="0.3">
      <c r="B42" s="397"/>
      <c r="E42" s="398"/>
      <c r="F42" s="398"/>
      <c r="G42" s="399"/>
      <c r="J42" s="397"/>
      <c r="L42" s="417"/>
      <c r="M42" s="398"/>
      <c r="N42" s="398"/>
      <c r="O42" s="398"/>
      <c r="Q42" s="438"/>
    </row>
    <row r="43" spans="2:23" s="80" customFormat="1" ht="19.5" x14ac:dyDescent="0.3">
      <c r="B43" s="391"/>
      <c r="D43" s="421" t="s">
        <v>655</v>
      </c>
      <c r="E43" s="400" t="s">
        <v>614</v>
      </c>
      <c r="F43" s="400" t="s">
        <v>615</v>
      </c>
      <c r="G43" s="401"/>
      <c r="H43" s="402"/>
      <c r="J43" s="391"/>
      <c r="K43" s="181" t="s">
        <v>659</v>
      </c>
      <c r="L43" s="385"/>
      <c r="M43" s="385"/>
      <c r="N43" s="385"/>
      <c r="O43" s="385"/>
      <c r="P43" s="385"/>
      <c r="Q43" s="438"/>
      <c r="R43" s="385"/>
      <c r="S43" s="385"/>
      <c r="T43" s="385"/>
      <c r="U43" s="385"/>
      <c r="V43" s="385"/>
      <c r="W43" s="385"/>
    </row>
    <row r="44" spans="2:23" x14ac:dyDescent="0.3">
      <c r="B44" s="397"/>
      <c r="D44" s="422"/>
      <c r="E44" s="403" t="s">
        <v>616</v>
      </c>
      <c r="F44" s="403" t="s">
        <v>616</v>
      </c>
      <c r="G44" s="404"/>
      <c r="H44" s="405"/>
      <c r="J44" s="397"/>
      <c r="K44" s="385" t="s">
        <v>660</v>
      </c>
      <c r="Q44" s="438"/>
    </row>
    <row r="45" spans="2:23" x14ac:dyDescent="0.3">
      <c r="B45" s="397"/>
      <c r="E45" s="398"/>
      <c r="F45" s="398"/>
      <c r="G45" s="399"/>
      <c r="J45" s="397"/>
      <c r="Q45" s="438"/>
    </row>
    <row r="46" spans="2:23" x14ac:dyDescent="0.3">
      <c r="B46" s="397"/>
      <c r="C46" s="406" t="s">
        <v>617</v>
      </c>
      <c r="E46" s="398"/>
      <c r="F46" s="398"/>
      <c r="G46" s="399"/>
      <c r="J46" s="397"/>
      <c r="N46" s="726" t="s">
        <v>661</v>
      </c>
      <c r="O46" s="727"/>
      <c r="Q46" s="438"/>
    </row>
    <row r="47" spans="2:23" ht="34.5" x14ac:dyDescent="0.3">
      <c r="B47" s="397"/>
      <c r="C47" s="385" t="s">
        <v>618</v>
      </c>
      <c r="E47" s="398">
        <v>373866</v>
      </c>
      <c r="F47" s="398">
        <v>382103</v>
      </c>
      <c r="G47" s="399"/>
      <c r="J47" s="397"/>
      <c r="L47" s="428" t="s">
        <v>662</v>
      </c>
      <c r="M47" s="436" t="s">
        <v>663</v>
      </c>
      <c r="N47" s="429" t="s">
        <v>664</v>
      </c>
      <c r="O47" s="430" t="s">
        <v>665</v>
      </c>
      <c r="P47" s="428" t="s">
        <v>666</v>
      </c>
      <c r="Q47" s="438"/>
    </row>
    <row r="48" spans="2:23" x14ac:dyDescent="0.3">
      <c r="B48" s="397"/>
      <c r="C48" s="385" t="s">
        <v>619</v>
      </c>
      <c r="E48" s="398">
        <v>825</v>
      </c>
      <c r="F48" s="398">
        <v>540</v>
      </c>
      <c r="G48" s="399"/>
      <c r="J48" s="397"/>
      <c r="K48" s="385" t="s">
        <v>667</v>
      </c>
      <c r="L48" s="398"/>
      <c r="M48" s="398"/>
      <c r="N48" s="398"/>
      <c r="O48" s="398"/>
      <c r="P48" s="398"/>
      <c r="Q48" s="438"/>
    </row>
    <row r="49" spans="2:19" x14ac:dyDescent="0.3">
      <c r="B49" s="397"/>
      <c r="C49" s="385" t="s">
        <v>620</v>
      </c>
      <c r="E49" s="398">
        <v>26472</v>
      </c>
      <c r="F49" s="398">
        <v>90276</v>
      </c>
      <c r="G49" s="399"/>
      <c r="J49" s="397"/>
      <c r="K49" s="385" t="s">
        <v>668</v>
      </c>
      <c r="L49" s="398"/>
      <c r="M49" s="398"/>
      <c r="N49" s="398"/>
      <c r="O49" s="398"/>
      <c r="P49" s="398"/>
      <c r="Q49" s="438"/>
    </row>
    <row r="50" spans="2:19" x14ac:dyDescent="0.3">
      <c r="B50" s="397"/>
      <c r="C50" s="385" t="s">
        <v>621</v>
      </c>
      <c r="E50" s="398">
        <v>13789</v>
      </c>
      <c r="F50" s="398">
        <v>26186</v>
      </c>
      <c r="G50" s="399"/>
      <c r="J50" s="397"/>
      <c r="K50" s="446" t="s">
        <v>669</v>
      </c>
      <c r="L50" s="398">
        <v>43622</v>
      </c>
      <c r="M50" s="447">
        <v>-48383</v>
      </c>
      <c r="N50" s="398">
        <v>4081</v>
      </c>
      <c r="O50" s="398">
        <v>30529</v>
      </c>
      <c r="P50" s="398">
        <v>29849</v>
      </c>
      <c r="Q50" s="438"/>
    </row>
    <row r="51" spans="2:19" x14ac:dyDescent="0.3">
      <c r="B51" s="397"/>
      <c r="C51" s="385" t="s">
        <v>622</v>
      </c>
      <c r="E51" s="398">
        <v>23426</v>
      </c>
      <c r="F51" s="398">
        <v>21845</v>
      </c>
      <c r="G51" s="399"/>
      <c r="J51" s="397"/>
      <c r="K51" s="446" t="s">
        <v>670</v>
      </c>
      <c r="L51" s="398">
        <v>30529</v>
      </c>
      <c r="M51" s="447">
        <v>0</v>
      </c>
      <c r="N51" s="398">
        <v>0</v>
      </c>
      <c r="O51" s="398">
        <v>-30529</v>
      </c>
      <c r="P51" s="398">
        <v>0</v>
      </c>
      <c r="Q51" s="438"/>
      <c r="S51" s="407"/>
    </row>
    <row r="52" spans="2:19" ht="18" thickBot="1" x14ac:dyDescent="0.35">
      <c r="B52" s="397"/>
      <c r="C52" s="385" t="s">
        <v>623</v>
      </c>
      <c r="E52" s="398">
        <v>-85717</v>
      </c>
      <c r="F52" s="398">
        <v>23141</v>
      </c>
      <c r="G52" s="399"/>
      <c r="J52" s="397"/>
      <c r="L52" s="431">
        <v>74151</v>
      </c>
      <c r="M52" s="435">
        <v>-48383</v>
      </c>
      <c r="N52" s="431">
        <v>4081</v>
      </c>
      <c r="O52" s="431">
        <v>0</v>
      </c>
      <c r="P52" s="431">
        <v>29849</v>
      </c>
      <c r="Q52" s="438"/>
    </row>
    <row r="53" spans="2:19" x14ac:dyDescent="0.3">
      <c r="B53" s="397"/>
      <c r="C53" s="385" t="s">
        <v>624</v>
      </c>
      <c r="E53" s="398">
        <v>23243</v>
      </c>
      <c r="F53" s="398">
        <v>24875</v>
      </c>
      <c r="G53" s="399"/>
      <c r="I53" s="661"/>
      <c r="J53" s="448"/>
      <c r="Q53" s="438"/>
    </row>
    <row r="54" spans="2:19" x14ac:dyDescent="0.3">
      <c r="B54" s="397"/>
      <c r="C54" s="385" t="s">
        <v>625</v>
      </c>
      <c r="E54" s="398">
        <v>361</v>
      </c>
      <c r="F54" s="398">
        <v>98</v>
      </c>
      <c r="G54" s="399"/>
      <c r="I54" s="661"/>
      <c r="J54" s="448"/>
      <c r="Q54" s="438"/>
      <c r="S54" s="407"/>
    </row>
    <row r="55" spans="2:19" x14ac:dyDescent="0.3">
      <c r="B55" s="397"/>
      <c r="E55" s="398"/>
      <c r="F55" s="398"/>
      <c r="G55" s="399"/>
      <c r="I55" s="661"/>
      <c r="J55" s="448"/>
      <c r="N55" s="726" t="s">
        <v>661</v>
      </c>
      <c r="O55" s="727"/>
      <c r="Q55" s="438"/>
      <c r="S55" s="407"/>
    </row>
    <row r="56" spans="2:19" ht="34.5" x14ac:dyDescent="0.3">
      <c r="B56" s="397"/>
      <c r="C56" s="406" t="s">
        <v>626</v>
      </c>
      <c r="E56" s="389">
        <v>375440</v>
      </c>
      <c r="F56" s="389">
        <v>568524</v>
      </c>
      <c r="G56" s="399"/>
      <c r="H56" s="398"/>
      <c r="J56" s="397"/>
      <c r="L56" s="428" t="s">
        <v>671</v>
      </c>
      <c r="M56" s="432" t="s">
        <v>663</v>
      </c>
      <c r="N56" s="429" t="s">
        <v>664</v>
      </c>
      <c r="O56" s="430" t="s">
        <v>665</v>
      </c>
      <c r="P56" s="428" t="s">
        <v>672</v>
      </c>
      <c r="Q56" s="438"/>
      <c r="S56" s="407"/>
    </row>
    <row r="57" spans="2:19" x14ac:dyDescent="0.3">
      <c r="B57" s="397"/>
      <c r="E57" s="398"/>
      <c r="F57" s="398"/>
      <c r="G57" s="399"/>
      <c r="J57" s="397"/>
      <c r="K57" s="385" t="s">
        <v>667</v>
      </c>
      <c r="L57" s="398"/>
      <c r="M57" s="447"/>
      <c r="N57" s="398"/>
      <c r="O57" s="398"/>
      <c r="P57" s="398"/>
      <c r="Q57" s="438"/>
    </row>
    <row r="58" spans="2:19" x14ac:dyDescent="0.3">
      <c r="B58" s="397"/>
      <c r="C58" s="408" t="s">
        <v>627</v>
      </c>
      <c r="E58" s="398"/>
      <c r="F58" s="398"/>
      <c r="G58" s="399"/>
      <c r="J58" s="397"/>
      <c r="K58" s="385" t="s">
        <v>668</v>
      </c>
      <c r="L58" s="398"/>
      <c r="M58" s="447"/>
      <c r="N58" s="398"/>
      <c r="O58" s="398"/>
      <c r="P58" s="398"/>
      <c r="Q58" s="438"/>
    </row>
    <row r="59" spans="2:19" x14ac:dyDescent="0.3">
      <c r="B59" s="397"/>
      <c r="C59" s="385" t="s">
        <v>628</v>
      </c>
      <c r="E59" s="398">
        <v>825</v>
      </c>
      <c r="F59" s="398">
        <v>540</v>
      </c>
      <c r="G59" s="399"/>
      <c r="J59" s="397"/>
      <c r="K59" s="446" t="s">
        <v>669</v>
      </c>
      <c r="L59" s="398">
        <v>44644</v>
      </c>
      <c r="M59" s="447">
        <v>-49994</v>
      </c>
      <c r="N59" s="398">
        <v>4965</v>
      </c>
      <c r="O59" s="398">
        <v>43622</v>
      </c>
      <c r="P59" s="398">
        <v>43237</v>
      </c>
      <c r="Q59" s="438"/>
    </row>
    <row r="60" spans="2:19" x14ac:dyDescent="0.3">
      <c r="B60" s="397"/>
      <c r="C60" s="385" t="s">
        <v>629</v>
      </c>
      <c r="E60" s="398">
        <v>825</v>
      </c>
      <c r="F60" s="398">
        <v>540</v>
      </c>
      <c r="G60" s="399"/>
      <c r="J60" s="397"/>
      <c r="K60" s="446" t="s">
        <v>670</v>
      </c>
      <c r="L60" s="398">
        <v>74151</v>
      </c>
      <c r="M60" s="447">
        <v>0</v>
      </c>
      <c r="N60" s="398">
        <v>0</v>
      </c>
      <c r="O60" s="398">
        <v>-43622</v>
      </c>
      <c r="P60" s="398">
        <v>30529</v>
      </c>
      <c r="Q60" s="438"/>
    </row>
    <row r="61" spans="2:19" ht="18" thickBot="1" x14ac:dyDescent="0.35">
      <c r="B61" s="397"/>
      <c r="C61" s="385" t="s">
        <v>630</v>
      </c>
      <c r="E61" s="398">
        <v>46347</v>
      </c>
      <c r="F61" s="398">
        <v>573545</v>
      </c>
      <c r="G61" s="399"/>
      <c r="J61" s="397"/>
      <c r="L61" s="431">
        <v>118795</v>
      </c>
      <c r="M61" s="433">
        <v>-49994</v>
      </c>
      <c r="N61" s="431">
        <v>4965</v>
      </c>
      <c r="O61" s="431">
        <v>0</v>
      </c>
      <c r="P61" s="431">
        <v>73766</v>
      </c>
      <c r="Q61" s="438"/>
    </row>
    <row r="62" spans="2:19" x14ac:dyDescent="0.3">
      <c r="B62" s="397"/>
      <c r="C62" s="385" t="s">
        <v>631</v>
      </c>
      <c r="E62" s="398">
        <v>825</v>
      </c>
      <c r="F62" s="398">
        <v>540</v>
      </c>
      <c r="G62" s="399"/>
      <c r="J62" s="413"/>
      <c r="K62" s="414"/>
      <c r="L62" s="414"/>
      <c r="M62" s="414"/>
      <c r="N62" s="414"/>
      <c r="O62" s="414"/>
      <c r="P62" s="414"/>
      <c r="Q62" s="449"/>
    </row>
    <row r="63" spans="2:19" x14ac:dyDescent="0.3">
      <c r="B63" s="397"/>
      <c r="C63" s="385" t="s">
        <v>632</v>
      </c>
      <c r="E63" s="398">
        <v>-445352</v>
      </c>
      <c r="F63" s="398">
        <v>289631</v>
      </c>
      <c r="G63" s="399"/>
    </row>
    <row r="64" spans="2:19" x14ac:dyDescent="0.3">
      <c r="B64" s="397"/>
      <c r="C64" s="385" t="s">
        <v>633</v>
      </c>
      <c r="E64" s="398">
        <v>825</v>
      </c>
      <c r="F64" s="398">
        <v>540</v>
      </c>
      <c r="G64" s="399"/>
    </row>
    <row r="65" spans="2:8" x14ac:dyDescent="0.3">
      <c r="B65" s="397"/>
      <c r="E65" s="398"/>
      <c r="F65" s="398"/>
      <c r="G65" s="399"/>
    </row>
    <row r="66" spans="2:8" x14ac:dyDescent="0.3">
      <c r="B66" s="397"/>
      <c r="C66" s="385" t="s">
        <v>634</v>
      </c>
      <c r="E66" s="389">
        <v>-20265</v>
      </c>
      <c r="F66" s="389">
        <v>1433860</v>
      </c>
      <c r="G66" s="399"/>
      <c r="H66" s="398"/>
    </row>
    <row r="67" spans="2:8" x14ac:dyDescent="0.3">
      <c r="B67" s="397"/>
      <c r="E67" s="398"/>
      <c r="F67" s="398"/>
      <c r="G67" s="399"/>
    </row>
    <row r="68" spans="2:8" x14ac:dyDescent="0.3">
      <c r="B68" s="397"/>
      <c r="C68" s="406" t="s">
        <v>635</v>
      </c>
      <c r="E68" s="398"/>
      <c r="F68" s="398"/>
      <c r="G68" s="399"/>
    </row>
    <row r="69" spans="2:8" x14ac:dyDescent="0.3">
      <c r="B69" s="397"/>
      <c r="C69" s="385" t="s">
        <v>636</v>
      </c>
      <c r="E69" s="398">
        <v>825</v>
      </c>
      <c r="F69" s="398">
        <v>540</v>
      </c>
      <c r="G69" s="399"/>
    </row>
    <row r="70" spans="2:8" x14ac:dyDescent="0.3">
      <c r="B70" s="397"/>
      <c r="C70" s="385" t="s">
        <v>637</v>
      </c>
      <c r="E70" s="398">
        <v>825</v>
      </c>
      <c r="F70" s="398">
        <v>540</v>
      </c>
      <c r="G70" s="399"/>
    </row>
    <row r="71" spans="2:8" x14ac:dyDescent="0.3">
      <c r="B71" s="397"/>
      <c r="C71" s="385" t="s">
        <v>638</v>
      </c>
      <c r="E71" s="398">
        <v>825</v>
      </c>
      <c r="F71" s="398">
        <v>-81076</v>
      </c>
      <c r="G71" s="399"/>
    </row>
    <row r="72" spans="2:8" x14ac:dyDescent="0.3">
      <c r="B72" s="397"/>
      <c r="E72" s="398"/>
      <c r="F72" s="398"/>
      <c r="G72" s="399"/>
    </row>
    <row r="73" spans="2:8" x14ac:dyDescent="0.3">
      <c r="B73" s="397"/>
      <c r="C73" s="406" t="s">
        <v>639</v>
      </c>
      <c r="E73" s="409">
        <v>-17790</v>
      </c>
      <c r="F73" s="409">
        <v>1353864</v>
      </c>
      <c r="G73" s="399"/>
      <c r="H73" s="398"/>
    </row>
    <row r="74" spans="2:8" x14ac:dyDescent="0.3">
      <c r="B74" s="397"/>
      <c r="E74" s="398"/>
      <c r="F74" s="398"/>
      <c r="G74" s="399"/>
    </row>
    <row r="75" spans="2:8" x14ac:dyDescent="0.3">
      <c r="B75" s="397"/>
      <c r="C75" s="406" t="s">
        <v>640</v>
      </c>
      <c r="E75" s="398"/>
      <c r="F75" s="398"/>
      <c r="G75" s="399"/>
    </row>
    <row r="76" spans="2:8" x14ac:dyDescent="0.3">
      <c r="B76" s="397"/>
      <c r="C76" s="385" t="s">
        <v>641</v>
      </c>
      <c r="E76" s="398">
        <v>-7982</v>
      </c>
      <c r="F76" s="398">
        <v>540</v>
      </c>
      <c r="G76" s="399"/>
    </row>
    <row r="77" spans="2:8" x14ac:dyDescent="0.3">
      <c r="B77" s="397"/>
      <c r="C77" s="385" t="s">
        <v>642</v>
      </c>
      <c r="E77" s="398">
        <v>1289</v>
      </c>
      <c r="F77" s="398">
        <v>982</v>
      </c>
      <c r="G77" s="399"/>
    </row>
    <row r="78" spans="2:8" x14ac:dyDescent="0.3">
      <c r="B78" s="397"/>
      <c r="E78" s="398"/>
      <c r="F78" s="398"/>
      <c r="G78" s="399"/>
    </row>
    <row r="79" spans="2:8" x14ac:dyDescent="0.3">
      <c r="B79" s="397"/>
      <c r="C79" s="406" t="s">
        <v>643</v>
      </c>
      <c r="E79" s="409">
        <v>-6693</v>
      </c>
      <c r="F79" s="409">
        <v>1522</v>
      </c>
      <c r="G79" s="399"/>
      <c r="H79" s="398"/>
    </row>
    <row r="80" spans="2:8" x14ac:dyDescent="0.3">
      <c r="B80" s="397"/>
      <c r="E80" s="398"/>
      <c r="F80" s="398"/>
      <c r="G80" s="399"/>
    </row>
    <row r="81" spans="2:10" x14ac:dyDescent="0.3">
      <c r="B81" s="397"/>
      <c r="C81" s="406" t="s">
        <v>644</v>
      </c>
      <c r="E81" s="398"/>
      <c r="F81" s="398"/>
      <c r="G81" s="399"/>
    </row>
    <row r="82" spans="2:10" ht="17.25" customHeight="1" x14ac:dyDescent="0.3">
      <c r="B82" s="397"/>
      <c r="C82" s="385" t="s">
        <v>645</v>
      </c>
      <c r="E82" s="398">
        <v>-17513</v>
      </c>
      <c r="F82" s="398">
        <v>-18830</v>
      </c>
      <c r="G82" s="399"/>
      <c r="I82" s="725" t="s">
        <v>646</v>
      </c>
      <c r="J82" s="423"/>
    </row>
    <row r="83" spans="2:10" ht="17.25" customHeight="1" x14ac:dyDescent="0.3">
      <c r="B83" s="397"/>
      <c r="C83" s="424" t="s">
        <v>647</v>
      </c>
      <c r="D83" s="425"/>
      <c r="E83" s="426">
        <v>-48383</v>
      </c>
      <c r="F83" s="447">
        <v>-49994</v>
      </c>
      <c r="G83" s="410"/>
      <c r="H83" s="411"/>
      <c r="I83" s="725"/>
      <c r="J83" s="423"/>
    </row>
    <row r="84" spans="2:10" x14ac:dyDescent="0.3">
      <c r="B84" s="397"/>
      <c r="C84" s="385" t="s">
        <v>648</v>
      </c>
      <c r="E84" s="398">
        <v>825</v>
      </c>
      <c r="F84" s="398">
        <v>229661</v>
      </c>
      <c r="G84" s="399"/>
      <c r="I84" s="725"/>
      <c r="J84" s="423"/>
    </row>
    <row r="85" spans="2:10" x14ac:dyDescent="0.3">
      <c r="B85" s="397"/>
      <c r="C85" s="385" t="s">
        <v>649</v>
      </c>
      <c r="E85" s="398">
        <v>825</v>
      </c>
      <c r="F85" s="398">
        <v>5540</v>
      </c>
      <c r="G85" s="399"/>
    </row>
    <row r="86" spans="2:10" x14ac:dyDescent="0.3">
      <c r="B86" s="397"/>
      <c r="C86" s="385" t="s">
        <v>650</v>
      </c>
      <c r="E86" s="398">
        <v>-100054</v>
      </c>
      <c r="F86" s="398">
        <v>89926</v>
      </c>
      <c r="G86" s="399"/>
    </row>
    <row r="87" spans="2:10" x14ac:dyDescent="0.3">
      <c r="B87" s="397"/>
      <c r="E87" s="398"/>
      <c r="F87" s="398"/>
      <c r="G87" s="399"/>
    </row>
    <row r="88" spans="2:10" x14ac:dyDescent="0.3">
      <c r="B88" s="397"/>
      <c r="C88" s="406" t="s">
        <v>651</v>
      </c>
      <c r="E88" s="409">
        <v>-68187</v>
      </c>
      <c r="F88" s="409">
        <v>355906</v>
      </c>
      <c r="G88" s="399"/>
      <c r="H88" s="398"/>
    </row>
    <row r="89" spans="2:10" x14ac:dyDescent="0.3">
      <c r="B89" s="397"/>
      <c r="E89" s="398"/>
      <c r="F89" s="398"/>
      <c r="G89" s="399"/>
    </row>
    <row r="90" spans="2:10" x14ac:dyDescent="0.3">
      <c r="B90" s="397"/>
      <c r="C90" s="385" t="s">
        <v>652</v>
      </c>
      <c r="E90" s="398">
        <v>-205428</v>
      </c>
      <c r="F90" s="398">
        <v>1416962</v>
      </c>
      <c r="G90" s="399"/>
    </row>
    <row r="91" spans="2:10" x14ac:dyDescent="0.3">
      <c r="B91" s="397"/>
      <c r="C91" s="385" t="s">
        <v>653</v>
      </c>
      <c r="E91" s="398">
        <v>3454416</v>
      </c>
      <c r="F91" s="398">
        <v>2037709</v>
      </c>
      <c r="G91" s="399"/>
    </row>
    <row r="92" spans="2:10" ht="18.75" customHeight="1" x14ac:dyDescent="0.3">
      <c r="B92" s="397"/>
      <c r="E92" s="398"/>
      <c r="F92" s="398"/>
      <c r="G92" s="399"/>
    </row>
    <row r="93" spans="2:10" ht="18" thickBot="1" x14ac:dyDescent="0.35">
      <c r="B93" s="397"/>
      <c r="C93" s="406" t="s">
        <v>654</v>
      </c>
      <c r="E93" s="412">
        <v>3248988</v>
      </c>
      <c r="F93" s="412">
        <v>3454671</v>
      </c>
      <c r="G93" s="399"/>
    </row>
    <row r="94" spans="2:10" ht="9.9499999999999993" customHeight="1" thickTop="1" x14ac:dyDescent="0.3">
      <c r="B94" s="413"/>
      <c r="C94" s="414"/>
      <c r="D94" s="427"/>
      <c r="E94" s="415"/>
      <c r="F94" s="415"/>
      <c r="G94" s="416"/>
    </row>
    <row r="97" ht="17.25" customHeight="1" x14ac:dyDescent="0.3"/>
  </sheetData>
  <sheetProtection algorithmName="SHA-512" hashValue="CUmGQptdotgF33iC7G4iqrYKi15Vz44Z2deKkn+m4CKdPeNFnzxEBA/OhI+8jvR1AcxKgQ3Nx0xfqIetJPbNQg==" saltValue="gfXW0Yj1aEsWMu9xC/dNbA==" spinCount="100000" sheet="1" objects="1" scenarios="1"/>
  <mergeCells count="3">
    <mergeCell ref="I82:I84"/>
    <mergeCell ref="N46:O46"/>
    <mergeCell ref="N55:O5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971C5-D89D-4699-AC6E-299C43819635}">
  <sheetPr codeName="Sheet7">
    <tabColor rgb="FF99FFCC"/>
    <pageSetUpPr fitToPage="1"/>
  </sheetPr>
  <dimension ref="A1:I30"/>
  <sheetViews>
    <sheetView showGridLines="0" zoomScale="65" zoomScaleNormal="65" workbookViewId="0">
      <pane xSplit="2" ySplit="3" topLeftCell="C4" activePane="bottomRight" state="frozen"/>
      <selection activeCell="AG34" sqref="AG34"/>
      <selection pane="topRight" activeCell="AG34" sqref="AG34"/>
      <selection pane="bottomLeft" activeCell="AG34" sqref="AG34"/>
      <selection pane="bottomRight"/>
    </sheetView>
  </sheetViews>
  <sheetFormatPr defaultColWidth="9.140625" defaultRowHeight="15.75" x14ac:dyDescent="0.25"/>
  <cols>
    <col min="1" max="1" width="5.7109375" style="2" customWidth="1"/>
    <col min="2" max="2" width="83.85546875" style="11" customWidth="1"/>
    <col min="3" max="5" width="25.7109375" style="2" customWidth="1"/>
    <col min="6" max="6" width="29.85546875" style="2" customWidth="1"/>
    <col min="7" max="7" width="23.28515625" style="2" customWidth="1"/>
    <col min="8" max="8" width="25.7109375" style="2" customWidth="1"/>
    <col min="9" max="16384" width="9.140625" style="2"/>
  </cols>
  <sheetData>
    <row r="1" spans="1:9" s="1" customFormat="1" ht="60" customHeight="1" x14ac:dyDescent="0.25">
      <c r="B1" s="728" t="s">
        <v>604</v>
      </c>
      <c r="C1" s="728"/>
      <c r="D1" s="728"/>
      <c r="E1" s="728"/>
      <c r="F1" s="728"/>
      <c r="G1" s="728"/>
    </row>
    <row r="2" spans="1:9" ht="16.5" thickBot="1" x14ac:dyDescent="0.3"/>
    <row r="3" spans="1:9" ht="75" customHeight="1" thickTop="1" x14ac:dyDescent="0.25">
      <c r="B3" s="731" t="s">
        <v>702</v>
      </c>
      <c r="C3" s="732"/>
      <c r="D3" s="732"/>
      <c r="E3" s="732"/>
      <c r="F3" s="732"/>
      <c r="G3" s="733"/>
    </row>
    <row r="4" spans="1:9" ht="99.95" customHeight="1" x14ac:dyDescent="0.3">
      <c r="B4" s="288"/>
      <c r="C4" s="107" t="s">
        <v>575</v>
      </c>
      <c r="D4" s="107" t="s">
        <v>574</v>
      </c>
      <c r="E4" s="108" t="s">
        <v>705</v>
      </c>
      <c r="F4" s="107" t="s">
        <v>577</v>
      </c>
      <c r="G4" s="289" t="s">
        <v>576</v>
      </c>
    </row>
    <row r="5" spans="1:9" s="10" customFormat="1" ht="47.45" customHeight="1" x14ac:dyDescent="0.25">
      <c r="A5" s="35">
        <v>1</v>
      </c>
      <c r="B5" s="442" t="s">
        <v>0</v>
      </c>
      <c r="C5" s="167"/>
      <c r="D5" s="167"/>
      <c r="E5" s="167"/>
      <c r="F5" s="167"/>
      <c r="G5" s="290">
        <f>SUM(C5:F5)</f>
        <v>0</v>
      </c>
    </row>
    <row r="6" spans="1:9" s="10" customFormat="1" ht="47.45" customHeight="1" x14ac:dyDescent="0.25">
      <c r="A6" s="35">
        <v>2</v>
      </c>
      <c r="B6" s="332" t="s">
        <v>366</v>
      </c>
      <c r="C6" s="168"/>
      <c r="D6" s="168"/>
      <c r="E6" s="168"/>
      <c r="F6" s="168"/>
      <c r="G6" s="290">
        <f t="shared" ref="G6:G11" si="0">SUM(C6:F6)</f>
        <v>0</v>
      </c>
    </row>
    <row r="7" spans="1:9" s="10" customFormat="1" ht="47.45" customHeight="1" x14ac:dyDescent="0.25">
      <c r="A7" s="35">
        <v>3</v>
      </c>
      <c r="B7" s="451" t="s">
        <v>1</v>
      </c>
      <c r="C7" s="169"/>
      <c r="D7" s="169"/>
      <c r="E7" s="169"/>
      <c r="F7" s="169"/>
      <c r="G7" s="290">
        <f t="shared" si="0"/>
        <v>0</v>
      </c>
    </row>
    <row r="8" spans="1:9" s="10" customFormat="1" ht="47.45" customHeight="1" x14ac:dyDescent="0.25">
      <c r="A8" s="35">
        <v>4</v>
      </c>
      <c r="B8" s="443" t="s">
        <v>684</v>
      </c>
      <c r="C8" s="169"/>
      <c r="D8" s="169"/>
      <c r="E8" s="169"/>
      <c r="F8" s="169"/>
      <c r="G8" s="290">
        <f t="shared" si="0"/>
        <v>0</v>
      </c>
      <c r="I8" s="351"/>
    </row>
    <row r="9" spans="1:9" s="10" customFormat="1" ht="47.45" customHeight="1" x14ac:dyDescent="0.25">
      <c r="A9" s="35">
        <v>5</v>
      </c>
      <c r="B9" s="332" t="s">
        <v>471</v>
      </c>
      <c r="C9" s="169"/>
      <c r="D9" s="169"/>
      <c r="E9" s="169"/>
      <c r="F9" s="169"/>
      <c r="G9" s="290">
        <f t="shared" si="0"/>
        <v>0</v>
      </c>
    </row>
    <row r="10" spans="1:9" s="10" customFormat="1" ht="47.45" customHeight="1" x14ac:dyDescent="0.25">
      <c r="A10" s="35">
        <v>6</v>
      </c>
      <c r="B10" s="451" t="s">
        <v>472</v>
      </c>
      <c r="C10" s="205">
        <f>+C5+C6+C7-C8-C9</f>
        <v>0</v>
      </c>
      <c r="D10" s="205">
        <f>+D5+D6+D7-D8-D9</f>
        <v>0</v>
      </c>
      <c r="E10" s="205">
        <f t="shared" ref="E10" si="1">+E5+E6+E7-E8-E9</f>
        <v>0</v>
      </c>
      <c r="F10" s="205">
        <f>+F5+F6+F7-F8-F9</f>
        <v>0</v>
      </c>
      <c r="G10" s="290">
        <f>SUM(C10:F10)</f>
        <v>0</v>
      </c>
    </row>
    <row r="11" spans="1:9" s="10" customFormat="1" ht="47.45" customHeight="1" thickBot="1" x14ac:dyDescent="0.3">
      <c r="A11" s="35">
        <v>7</v>
      </c>
      <c r="B11" s="443" t="s">
        <v>714</v>
      </c>
      <c r="C11" s="291"/>
      <c r="D11" s="291"/>
      <c r="E11" s="291"/>
      <c r="F11" s="291"/>
      <c r="G11" s="292">
        <f t="shared" si="0"/>
        <v>0</v>
      </c>
    </row>
    <row r="12" spans="1:9" ht="42.6" customHeight="1" thickTop="1" thickBot="1" x14ac:dyDescent="0.3">
      <c r="B12" s="740" t="s">
        <v>488</v>
      </c>
      <c r="C12" s="740"/>
      <c r="D12" s="740"/>
      <c r="E12" s="740"/>
      <c r="F12" s="740"/>
    </row>
    <row r="13" spans="1:9" ht="150" customHeight="1" thickTop="1" thickBot="1" x14ac:dyDescent="0.3">
      <c r="B13" s="734" t="s">
        <v>958</v>
      </c>
      <c r="C13" s="735"/>
      <c r="D13" s="735"/>
      <c r="E13" s="735"/>
      <c r="F13" s="741" t="s">
        <v>957</v>
      </c>
      <c r="G13" s="742"/>
    </row>
    <row r="14" spans="1:9" ht="47.45" customHeight="1" thickTop="1" thickBot="1" x14ac:dyDescent="0.3"/>
    <row r="15" spans="1:9" ht="87.6" customHeight="1" thickTop="1" x14ac:dyDescent="0.25">
      <c r="B15" s="738" t="s">
        <v>715</v>
      </c>
      <c r="C15" s="739"/>
      <c r="D15" s="739"/>
      <c r="E15" s="739"/>
    </row>
    <row r="16" spans="1:9" ht="15" x14ac:dyDescent="0.25">
      <c r="B16" s="265"/>
      <c r="C16" s="266"/>
      <c r="D16" s="266"/>
      <c r="E16" s="267"/>
    </row>
    <row r="17" spans="2:5" ht="45" customHeight="1" x14ac:dyDescent="0.25">
      <c r="B17" s="265"/>
      <c r="C17" s="266"/>
      <c r="D17" s="273" t="s">
        <v>411</v>
      </c>
      <c r="E17" s="267"/>
    </row>
    <row r="18" spans="2:5" ht="45" customHeight="1" x14ac:dyDescent="0.25">
      <c r="B18" s="736" t="s">
        <v>390</v>
      </c>
      <c r="C18" s="737"/>
      <c r="D18" s="274"/>
      <c r="E18" s="267"/>
    </row>
    <row r="19" spans="2:5" x14ac:dyDescent="0.25">
      <c r="B19" s="268"/>
      <c r="C19" s="269"/>
      <c r="D19" s="269"/>
      <c r="E19" s="267"/>
    </row>
    <row r="20" spans="2:5" ht="45" customHeight="1" x14ac:dyDescent="0.25">
      <c r="B20" s="697" t="s">
        <v>391</v>
      </c>
      <c r="C20" s="698"/>
      <c r="D20" s="334" t="s">
        <v>118</v>
      </c>
      <c r="E20" s="267"/>
    </row>
    <row r="21" spans="2:5" ht="45" customHeight="1" x14ac:dyDescent="0.25">
      <c r="B21" s="730" t="s">
        <v>386</v>
      </c>
      <c r="C21" s="714"/>
      <c r="D21" s="673"/>
      <c r="E21" s="267"/>
    </row>
    <row r="22" spans="2:5" ht="45" customHeight="1" x14ac:dyDescent="0.25">
      <c r="B22" s="730" t="s">
        <v>387</v>
      </c>
      <c r="C22" s="714"/>
      <c r="D22" s="673"/>
      <c r="E22" s="267"/>
    </row>
    <row r="23" spans="2:5" ht="45" customHeight="1" x14ac:dyDescent="0.25">
      <c r="B23" s="730" t="s">
        <v>388</v>
      </c>
      <c r="C23" s="714"/>
      <c r="D23" s="673"/>
      <c r="E23" s="267"/>
    </row>
    <row r="24" spans="2:5" ht="45" customHeight="1" x14ac:dyDescent="0.25">
      <c r="B24" s="730" t="s">
        <v>389</v>
      </c>
      <c r="C24" s="714"/>
      <c r="D24" s="673"/>
      <c r="E24" s="267"/>
    </row>
    <row r="25" spans="2:5" ht="45" customHeight="1" x14ac:dyDescent="0.25">
      <c r="B25" s="729" t="s">
        <v>685</v>
      </c>
      <c r="C25" s="717"/>
      <c r="D25" s="674">
        <f>SUM(D21:D24)</f>
        <v>0</v>
      </c>
      <c r="E25" s="267"/>
    </row>
    <row r="26" spans="2:5" ht="16.5" thickBot="1" x14ac:dyDescent="0.3">
      <c r="B26" s="270"/>
      <c r="C26" s="271"/>
      <c r="D26" s="271"/>
      <c r="E26" s="272"/>
    </row>
    <row r="27" spans="2:5" ht="16.5" thickTop="1" x14ac:dyDescent="0.25"/>
    <row r="30" spans="2:5" x14ac:dyDescent="0.25">
      <c r="C30" s="463"/>
    </row>
  </sheetData>
  <mergeCells count="13">
    <mergeCell ref="B1:G1"/>
    <mergeCell ref="B25:C25"/>
    <mergeCell ref="B24:C24"/>
    <mergeCell ref="B3:G3"/>
    <mergeCell ref="B13:E13"/>
    <mergeCell ref="B18:C18"/>
    <mergeCell ref="B20:C20"/>
    <mergeCell ref="B21:C21"/>
    <mergeCell ref="B22:C22"/>
    <mergeCell ref="B23:C23"/>
    <mergeCell ref="B15:E15"/>
    <mergeCell ref="B12:F12"/>
    <mergeCell ref="F13:G13"/>
  </mergeCells>
  <conditionalFormatting sqref="D25">
    <cfRule type="expression" dxfId="16" priority="1">
      <formula>$D$25=100</formula>
    </cfRule>
  </conditionalFormatting>
  <dataValidations count="3">
    <dataValidation errorStyle="information" allowBlank="1" showInputMessage="1" showErrorMessage="1" error="Please note that " sqref="E20" xr:uid="{3B755813-291D-40AA-AD7A-A9C7085597A4}"/>
    <dataValidation type="custom" errorStyle="warning" operator="equal" allowBlank="1" showInputMessage="1" showErrorMessage="1" errorTitle="% ROU principal repayment" error="Please note that the total principal repayment % should add up to 100%" sqref="D25" xr:uid="{5BF1762E-ECCA-49E5-B498-D5C4DCB30C51}">
      <formula1>1</formula1>
    </dataValidation>
    <dataValidation type="whole" errorStyle="information" operator="lessThan" allowBlank="1" showInputMessage="1" error="Please note that the total % of ROU principal repayment should add up to 100%" prompt="Please note the the total % ROU principal repayment should add up to 100%" sqref="D21:D24" xr:uid="{AB6C6DDE-0C80-4163-9190-D3C432DA7E62}">
      <formula1>100</formula1>
    </dataValidation>
  </dataValidations>
  <hyperlinks>
    <hyperlink ref="B8" location="'Ref Section D'!F25" tooltip="Please click here to see where you find the ROU depreciation figure in the financial report" display="Depreciation for the reporting period" xr:uid="{66D00BE4-4CC8-4DE6-97E6-4FA4696756EA}"/>
    <hyperlink ref="B5" location="'Ref Section D'!F30" tooltip="Please click here to see where you find the opening NBV figure in the financial report" display="Net book value as at beginning of the reporting period_x0009_" xr:uid="{00AFCF82-D545-4E01-9C5A-2BCF50F6A0DF}"/>
    <hyperlink ref="B18:C18" location="'Ref Section D'!E83" tooltip="Please click here to see where you find the ROU figure in the financial report" display="Principal repayment for right-of-use lease liabilities" xr:uid="{82B05F4B-B10F-429E-82B4-8366EA433F78}"/>
    <hyperlink ref="B7" location="'Ref Section D'!F16" tooltip="Please click here to see where you can find the ROU addition figure in the financial report" display="Additions (include major repairs) during the reporting period_x0009_" xr:uid="{76BD240C-FA8C-4043-8FC1-FCF945F059E1}"/>
    <hyperlink ref="B11" location="'Ref Section D'!F27" tooltip="Please click here to see where you find the accumulated depreciation figure in the financial report" display="Accumulated depreciation as at end of the reporting period" xr:uid="{A0CFD4B7-C3AE-450B-9B63-582B71C00FAD}"/>
    <hyperlink ref="B10" location="'Ref Section D'!F31" tooltip="Please click here to see where you can find the closing net book value figure in the financial report" display="'Ref Section D'!F31" xr:uid="{73C6C5AD-6589-4539-BA43-7D60FE8AF712}"/>
  </hyperlinks>
  <pageMargins left="0.25" right="0.25" top="0.75" bottom="0.75" header="0.3" footer="0.3"/>
  <pageSetup paperSize="9" scale="3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7165A09-52E4-4473-8230-650A6A74E13D}">
          <x14:formula1>
            <xm:f>'Data Validation Fields'!$F$57:$F$60</xm:f>
          </x14:formula1>
          <xm:sqref>F13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17639AD6AEA04EB40617FCE219EE7B" ma:contentTypeVersion="4" ma:contentTypeDescription="Create a new document." ma:contentTypeScope="" ma:versionID="bc0fe9304726ab812a1e1debe94aca25">
  <xsd:schema xmlns:xsd="http://www.w3.org/2001/XMLSchema" xmlns:xs="http://www.w3.org/2001/XMLSchema" xmlns:p="http://schemas.microsoft.com/office/2006/metadata/properties" xmlns:ns2="3f1c8279-c901-413e-a2a2-8ece8ab6290a" targetNamespace="http://schemas.microsoft.com/office/2006/metadata/properties" ma:root="true" ma:fieldsID="b179dedb5f2305c2f2a6ebdd7219a894" ns2:_="">
    <xsd:import namespace="3f1c8279-c901-413e-a2a2-8ece8ab6290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c8279-c901-413e-a2a2-8ece8ab629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DF48DB-99F8-4D83-BD14-AA37651187D1}">
  <ds:schemaRefs>
    <ds:schemaRef ds:uri="http://schemas.microsoft.com/sharepoint/v3/contenttype/forms"/>
  </ds:schemaRefs>
</ds:datastoreItem>
</file>

<file path=customXml/itemProps2.xml><?xml version="1.0" encoding="utf-8"?>
<ds:datastoreItem xmlns:ds="http://schemas.openxmlformats.org/officeDocument/2006/customXml" ds:itemID="{875F9436-0E02-4781-B525-982FDDBBFF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9580373-6CB6-4407-AB11-ABFEB558B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c8279-c901-413e-a2a2-8ece8ab62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Data Validation Fields</vt:lpstr>
      <vt:lpstr>Cover Page</vt:lpstr>
      <vt:lpstr>Consent &amp; General Instructions</vt:lpstr>
      <vt:lpstr>Section A</vt:lpstr>
      <vt:lpstr>Section B</vt:lpstr>
      <vt:lpstr>Ref Section C</vt:lpstr>
      <vt:lpstr>Section C</vt:lpstr>
      <vt:lpstr>Ref Section D</vt:lpstr>
      <vt:lpstr>Section D</vt:lpstr>
      <vt:lpstr>Ref Section E, F &amp; G</vt:lpstr>
      <vt:lpstr>Section E</vt:lpstr>
      <vt:lpstr>Section F</vt:lpstr>
      <vt:lpstr>Section G</vt:lpstr>
      <vt:lpstr>Section H</vt:lpstr>
      <vt:lpstr>Declaration</vt:lpstr>
      <vt:lpstr>For Admin Only</vt:lpstr>
      <vt:lpstr>'Cover Page'!Print_Area</vt:lpstr>
      <vt:lpstr>Declaration!Print_Area</vt:lpstr>
      <vt:lpstr>'Section A'!Print_Area</vt:lpstr>
      <vt:lpstr>'Section B'!Print_Area</vt:lpstr>
      <vt:lpstr>'Section E'!Print_Area</vt:lpstr>
      <vt:lpstr>'Section F'!Print_Area</vt:lpstr>
      <vt:lpstr>'Section G'!Print_Area</vt:lpstr>
      <vt:lpstr>'Section H'!Print_Area</vt:lpstr>
      <vt:lpstr>'Section 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Anndriana YUNOS (BCA)</dc:creator>
  <cp:lastModifiedBy>Sunil VISVAMBARAM (SINGSTAT)</cp:lastModifiedBy>
  <cp:lastPrinted>2023-08-25T08:48:39Z</cp:lastPrinted>
  <dcterms:created xsi:type="dcterms:W3CDTF">2021-06-29T07:27:35Z</dcterms:created>
  <dcterms:modified xsi:type="dcterms:W3CDTF">2024-04-16T06:35:23Z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0x0101008A17639AD6AEA04EB40617FCE219EE7B</vt:lpwstr>
  </property>
  <property fmtid="{D5CDD505-2E9C-101B-9397-08002B2CF9AE}" pid="3" name="MSIP_Label_153db910-0838-4c35-bb3a-1ee21aa199ac_Enabled">
    <vt:lpwstr>true</vt:lpwstr>
  </property>
  <property fmtid="{D5CDD505-2E9C-101B-9397-08002B2CF9AE}" pid="4" name="MSIP_Label_153db910-0838-4c35-bb3a-1ee21aa199ac_SetDate">
    <vt:lpwstr>2023-11-15T17:10:01Z</vt:lpwstr>
  </property>
  <property fmtid="{D5CDD505-2E9C-101B-9397-08002B2CF9AE}" pid="5" name="MSIP_Label_153db910-0838-4c35-bb3a-1ee21aa199ac_Method">
    <vt:lpwstr>Privileged</vt:lpwstr>
  </property>
  <property fmtid="{D5CDD505-2E9C-101B-9397-08002B2CF9AE}" pid="6" name="MSIP_Label_153db910-0838-4c35-bb3a-1ee21aa199ac_Name">
    <vt:lpwstr>Sensitive Normal</vt:lpwstr>
  </property>
  <property fmtid="{D5CDD505-2E9C-101B-9397-08002B2CF9AE}" pid="7" name="MSIP_Label_153db910-0838-4c35-bb3a-1ee21aa199ac_SiteId">
    <vt:lpwstr>0b11c524-9a1c-4e1b-84cb-6336aefc2243</vt:lpwstr>
  </property>
  <property fmtid="{D5CDD505-2E9C-101B-9397-08002B2CF9AE}" pid="8" name="MSIP_Label_153db910-0838-4c35-bb3a-1ee21aa199ac_ActionId">
    <vt:lpwstr>301b5134-ff74-47ff-890f-21508a659fb4</vt:lpwstr>
  </property>
  <property fmtid="{D5CDD505-2E9C-101B-9397-08002B2CF9AE}" pid="9" name="MSIP_Label_153db910-0838-4c35-bb3a-1ee21aa199ac_ContentBits">
    <vt:lpwstr>0</vt:lpwstr>
  </property>
</Properties>
</file>