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filterPrivacy="1" codeName="ThisWorkbook"/>
  <xr:revisionPtr revIDLastSave="0" documentId="13_ncr:1_{322E3A15-CCA0-42CB-A67F-BBD253B3F81F}" xr6:coauthVersionLast="47" xr6:coauthVersionMax="47" xr10:uidLastSave="{00000000-0000-0000-0000-000000000000}"/>
  <workbookProtection workbookAlgorithmName="SHA-512" workbookHashValue="19C9fnqOYtdtySl8mMm8sGx3kOSEffpAKmr6cXy8259B5noJyU+ymI44DRrjfEL821CU9Ja9uGq0sf6jbEoHsA==" workbookSaltValue="Ir8M9YRL111+QKD2KbYvqw==" workbookSpinCount="100000" lockStructure="1"/>
  <bookViews>
    <workbookView xWindow="-110" yWindow="-110" windowWidth="19420" windowHeight="11620" tabRatio="789" xr2:uid="{00000000-000D-0000-FFFF-FFFF00000000}"/>
  </bookViews>
  <sheets>
    <sheet name="Calculator" sheetId="49" r:id="rId1"/>
    <sheet name="Content" sheetId="1" r:id="rId2"/>
    <sheet name="Notes" sheetId="44" r:id="rId3"/>
    <sheet name="2003" sheetId="2" r:id="rId4"/>
    <sheet name="2003M" sheetId="3" r:id="rId5"/>
    <sheet name="2003F" sheetId="4" r:id="rId6"/>
    <sheet name="2004" sheetId="5" r:id="rId7"/>
    <sheet name="2004M" sheetId="6" r:id="rId8"/>
    <sheet name="2004F" sheetId="7" r:id="rId9"/>
    <sheet name="2005" sheetId="8" r:id="rId10"/>
    <sheet name="2005M" sheetId="9" r:id="rId11"/>
    <sheet name="2005F" sheetId="10" r:id="rId12"/>
    <sheet name="2006" sheetId="11" r:id="rId13"/>
    <sheet name="2006M" sheetId="12" r:id="rId14"/>
    <sheet name="2006F" sheetId="13" r:id="rId15"/>
    <sheet name="2007" sheetId="14" r:id="rId16"/>
    <sheet name="2007M" sheetId="15" r:id="rId17"/>
    <sheet name="2007F" sheetId="16" r:id="rId18"/>
    <sheet name="2008" sheetId="17" r:id="rId19"/>
    <sheet name="2008M" sheetId="18" r:id="rId20"/>
    <sheet name="2008F" sheetId="19" r:id="rId21"/>
    <sheet name="2009" sheetId="20" r:id="rId22"/>
    <sheet name="2009M" sheetId="21" r:id="rId23"/>
    <sheet name="2009F" sheetId="22" r:id="rId24"/>
    <sheet name="2010" sheetId="23" r:id="rId25"/>
    <sheet name="2010M" sheetId="24" r:id="rId26"/>
    <sheet name="2010F" sheetId="25" r:id="rId27"/>
    <sheet name="2011" sheetId="26" r:id="rId28"/>
    <sheet name="2011M" sheetId="27" r:id="rId29"/>
    <sheet name="2011F" sheetId="28" r:id="rId30"/>
    <sheet name="2012" sheetId="29" r:id="rId31"/>
    <sheet name="2012M" sheetId="30" r:id="rId32"/>
    <sheet name="2012F" sheetId="31" r:id="rId33"/>
    <sheet name="2013" sheetId="32" r:id="rId34"/>
    <sheet name="2013M" sheetId="33" r:id="rId35"/>
    <sheet name="2013F" sheetId="34" r:id="rId36"/>
    <sheet name="2014" sheetId="35" r:id="rId37"/>
    <sheet name="2014M" sheetId="36" r:id="rId38"/>
    <sheet name="2014F" sheetId="37" r:id="rId39"/>
    <sheet name="2015" sheetId="38" r:id="rId40"/>
    <sheet name="2015M" sheetId="39" r:id="rId41"/>
    <sheet name="2015F" sheetId="40" r:id="rId42"/>
    <sheet name="2016" sheetId="41" r:id="rId43"/>
    <sheet name="2016M" sheetId="42" r:id="rId44"/>
    <sheet name="2016F" sheetId="43" r:id="rId45"/>
    <sheet name="2017" sheetId="50" r:id="rId46"/>
    <sheet name="2017M" sheetId="51" r:id="rId47"/>
    <sheet name="2017F" sheetId="52" r:id="rId48"/>
    <sheet name="2018" sheetId="56" r:id="rId49"/>
    <sheet name="2018M" sheetId="57" r:id="rId50"/>
    <sheet name="2018F" sheetId="58" r:id="rId51"/>
    <sheet name="2019" sheetId="65" r:id="rId52"/>
    <sheet name="2019M" sheetId="66" r:id="rId53"/>
    <sheet name="2019F" sheetId="67" r:id="rId54"/>
    <sheet name="2020" sheetId="71" r:id="rId55"/>
    <sheet name="2020M" sheetId="72" r:id="rId56"/>
    <sheet name="2020F" sheetId="73" r:id="rId57"/>
    <sheet name="2021" sheetId="77" r:id="rId58"/>
    <sheet name="2021M" sheetId="78" r:id="rId59"/>
    <sheet name="2021F" sheetId="79" r:id="rId60"/>
    <sheet name="2022" sheetId="80" r:id="rId61"/>
    <sheet name="2022M" sheetId="81" r:id="rId62"/>
    <sheet name="2022F" sheetId="82" r:id="rId63"/>
    <sheet name="2023" sheetId="83" r:id="rId64"/>
    <sheet name="2023M" sheetId="84" r:id="rId65"/>
    <sheet name="2023F" sheetId="85" r:id="rId66"/>
    <sheet name="2024 (Preliminary)" sheetId="86" r:id="rId67"/>
    <sheet name="2024M (Preliminary)" sheetId="87" r:id="rId68"/>
    <sheet name="2024F (Preliminary)" sheetId="88" r:id="rId69"/>
  </sheets>
  <externalReferences>
    <externalReference r:id="rId70"/>
  </externalReferences>
  <definedNames>
    <definedName name="__123Graph_A" hidden="1">'[1]E(0)-Ethnic'!$B$6:$B$17</definedName>
    <definedName name="__123Graph_B" hidden="1">'[1]E(0)-Ethnic'!$G$6:$G$17</definedName>
    <definedName name="__123Graph_C" hidden="1">'[1]E(0)-Ethnic'!$L$6:$L$17</definedName>
    <definedName name="__123Graph_D" hidden="1">'[1]E(0)-Ethnic'!$Q$6:$Q$17</definedName>
    <definedName name="__123Graph_X" hidden="1">'[1]E(0)-Ethnic'!$A$6:$A$17</definedName>
    <definedName name="_Fill" hidden="1">#REF!</definedName>
    <definedName name="ChartValues">OFFSET(Calculator!$F$44,,,COUNTIF(Calculator!$F$44:$F$144,"&lt;&gt;0"))</definedName>
    <definedName name="ChartYear">OFFSET(Calculator!$B$44,,,COUNTIF(Calculator!$F$44:$F$144,"&lt;&gt;0"))</definedName>
    <definedName name="h" hidden="1">#REF!</definedName>
    <definedName name="MarkerValues">OFFSET(Calculator!$I$44,,,COUNTIF(Calculator!$F$44:$F$144,"&lt;&gt;0"))</definedName>
    <definedName name="MarkerYear">OFFSET(Calculator!$H$44,,,COUNTIF(Calculator!$F$44:$F$144,"&lt;&gt;0"))</definedName>
    <definedName name="_xlnm.Print_Area">#REF!</definedName>
    <definedName name="PRINT_AREA_MI">#REF!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33" i="49" l="1"/>
  <c r="A35" i="49"/>
  <c r="A32" i="49" l="1"/>
  <c r="A41" i="49"/>
  <c r="K47" i="49"/>
  <c r="B40" i="49"/>
  <c r="A40" i="49"/>
  <c r="A43" i="49" s="1"/>
  <c r="A25" i="49"/>
  <c r="D8" i="49"/>
  <c r="A42" i="49"/>
  <c r="K51" i="49" l="1"/>
  <c r="K50" i="49"/>
  <c r="K49" i="49"/>
  <c r="K42" i="49"/>
  <c r="A44" i="49"/>
  <c r="A45" i="49" s="1"/>
  <c r="A46" i="49" s="1"/>
  <c r="A47" i="49" s="1"/>
  <c r="A48" i="49" s="1"/>
  <c r="A49" i="49" s="1"/>
  <c r="A50" i="49" s="1"/>
  <c r="A51" i="49" s="1"/>
  <c r="A52" i="49" s="1"/>
  <c r="A53" i="49" s="1"/>
  <c r="A54" i="49" s="1"/>
  <c r="A55" i="49" s="1"/>
  <c r="A56" i="49" s="1"/>
  <c r="A57" i="49" s="1"/>
  <c r="A58" i="49" s="1"/>
  <c r="A59" i="49" s="1"/>
  <c r="A60" i="49" s="1"/>
  <c r="A61" i="49" s="1"/>
  <c r="A62" i="49" s="1"/>
  <c r="A63" i="49" s="1"/>
  <c r="A64" i="49" s="1"/>
  <c r="A65" i="49" s="1"/>
  <c r="A66" i="49" s="1"/>
  <c r="A67" i="49" s="1"/>
  <c r="A68" i="49" s="1"/>
  <c r="A69" i="49" s="1"/>
  <c r="A70" i="49" s="1"/>
  <c r="A71" i="49" s="1"/>
  <c r="A72" i="49" s="1"/>
  <c r="A73" i="49" s="1"/>
  <c r="A74" i="49" s="1"/>
  <c r="A75" i="49" s="1"/>
  <c r="A76" i="49" s="1"/>
  <c r="A77" i="49" s="1"/>
  <c r="A78" i="49" s="1"/>
  <c r="A79" i="49" s="1"/>
  <c r="A80" i="49" s="1"/>
  <c r="A81" i="49" s="1"/>
  <c r="A82" i="49" s="1"/>
  <c r="A83" i="49" s="1"/>
  <c r="A84" i="49" s="1"/>
  <c r="A85" i="49" s="1"/>
  <c r="A86" i="49" s="1"/>
  <c r="A87" i="49" s="1"/>
  <c r="A88" i="49" s="1"/>
  <c r="A89" i="49" s="1"/>
  <c r="A90" i="49" s="1"/>
  <c r="A91" i="49" s="1"/>
  <c r="A92" i="49" s="1"/>
  <c r="A93" i="49" s="1"/>
  <c r="A94" i="49" s="1"/>
  <c r="A95" i="49" s="1"/>
  <c r="A96" i="49" s="1"/>
  <c r="A97" i="49" s="1"/>
  <c r="A98" i="49" s="1"/>
  <c r="A99" i="49" s="1"/>
  <c r="A100" i="49" s="1"/>
  <c r="A101" i="49" s="1"/>
  <c r="A102" i="49" s="1"/>
  <c r="A103" i="49" s="1"/>
  <c r="A104" i="49" s="1"/>
  <c r="A105" i="49" s="1"/>
  <c r="A106" i="49" s="1"/>
  <c r="A107" i="49" s="1"/>
  <c r="A108" i="49" s="1"/>
  <c r="A109" i="49" s="1"/>
  <c r="A110" i="49" s="1"/>
  <c r="A111" i="49" s="1"/>
  <c r="A112" i="49" s="1"/>
  <c r="A113" i="49" s="1"/>
  <c r="A114" i="49" s="1"/>
  <c r="A115" i="49" s="1"/>
  <c r="A116" i="49" s="1"/>
  <c r="A117" i="49" s="1"/>
  <c r="A118" i="49" s="1"/>
  <c r="A119" i="49" s="1"/>
  <c r="A120" i="49" s="1"/>
  <c r="A121" i="49" s="1"/>
  <c r="A122" i="49" s="1"/>
  <c r="A123" i="49" s="1"/>
  <c r="A124" i="49" s="1"/>
  <c r="A125" i="49" s="1"/>
  <c r="A126" i="49" s="1"/>
  <c r="A127" i="49" s="1"/>
  <c r="A128" i="49" s="1"/>
  <c r="A129" i="49" s="1"/>
  <c r="A130" i="49" s="1"/>
  <c r="A131" i="49" s="1"/>
  <c r="A132" i="49" s="1"/>
  <c r="A133" i="49" s="1"/>
  <c r="A134" i="49" s="1"/>
  <c r="A135" i="49" s="1"/>
  <c r="A136" i="49" s="1"/>
  <c r="A137" i="49" s="1"/>
  <c r="A138" i="49" s="1"/>
  <c r="A139" i="49" s="1"/>
  <c r="A140" i="49" s="1"/>
  <c r="A141" i="49" s="1"/>
  <c r="A142" i="49" s="1"/>
  <c r="A143" i="49" s="1"/>
  <c r="A144" i="49" s="1"/>
  <c r="A10" i="49"/>
  <c r="Q41" i="49" l="1"/>
  <c r="B82" i="49"/>
  <c r="D90" i="49"/>
  <c r="D71" i="49"/>
  <c r="D104" i="49"/>
  <c r="D105" i="49"/>
  <c r="C70" i="49"/>
  <c r="D140" i="49"/>
  <c r="D58" i="49"/>
  <c r="D143" i="49"/>
  <c r="B79" i="49"/>
  <c r="D110" i="49"/>
  <c r="B108" i="49"/>
  <c r="C48" i="49"/>
  <c r="D131" i="49"/>
  <c r="B128" i="49"/>
  <c r="C51" i="49"/>
  <c r="C112" i="49"/>
  <c r="C87" i="49"/>
  <c r="D137" i="49"/>
  <c r="D95" i="49"/>
  <c r="B73" i="49"/>
  <c r="B111" i="49"/>
  <c r="D83" i="49"/>
  <c r="B94" i="49"/>
  <c r="C89" i="49"/>
  <c r="B57" i="49"/>
  <c r="D85" i="49"/>
  <c r="C129" i="49"/>
  <c r="D126" i="49"/>
  <c r="B77" i="49"/>
  <c r="B121" i="49"/>
  <c r="D125" i="49"/>
  <c r="D100" i="49"/>
  <c r="C139" i="49"/>
  <c r="C63" i="49"/>
  <c r="D118" i="49"/>
  <c r="D51" i="49"/>
  <c r="C98" i="49"/>
  <c r="C50" i="49"/>
  <c r="D61" i="49"/>
  <c r="B68" i="49"/>
  <c r="B98" i="49"/>
  <c r="B97" i="49"/>
  <c r="B92" i="49"/>
  <c r="D50" i="49"/>
  <c r="D115" i="49"/>
  <c r="B130" i="49"/>
  <c r="C76" i="49"/>
  <c r="C123" i="49"/>
  <c r="D80" i="49"/>
  <c r="B104" i="49"/>
  <c r="D128" i="49"/>
  <c r="D139" i="49"/>
  <c r="D113" i="49"/>
  <c r="B143" i="49"/>
  <c r="B50" i="49"/>
  <c r="B115" i="49"/>
  <c r="B59" i="49"/>
  <c r="B75" i="49"/>
  <c r="D102" i="49"/>
  <c r="B46" i="49"/>
  <c r="B63" i="49"/>
  <c r="C74" i="49"/>
  <c r="B124" i="49"/>
  <c r="D112" i="49"/>
  <c r="C104" i="49"/>
  <c r="D49" i="49"/>
  <c r="D129" i="49"/>
  <c r="B55" i="49"/>
  <c r="B96" i="49"/>
  <c r="B106" i="49"/>
  <c r="D53" i="49"/>
  <c r="B62" i="49"/>
  <c r="D62" i="49"/>
  <c r="C58" i="49"/>
  <c r="D68" i="49"/>
  <c r="C131" i="49"/>
  <c r="C75" i="49"/>
  <c r="B135" i="49"/>
  <c r="C107" i="49"/>
  <c r="D109" i="49"/>
  <c r="D63" i="49"/>
  <c r="B136" i="49"/>
  <c r="D65" i="49"/>
  <c r="C143" i="49"/>
  <c r="D70" i="49"/>
  <c r="C81" i="49"/>
  <c r="D76" i="49"/>
  <c r="B118" i="49"/>
  <c r="D86" i="49"/>
  <c r="B133" i="49"/>
  <c r="D135" i="49"/>
  <c r="C79" i="49"/>
  <c r="B93" i="49"/>
  <c r="C114" i="49"/>
  <c r="C80" i="49"/>
  <c r="B74" i="49"/>
  <c r="C136" i="49"/>
  <c r="C78" i="49"/>
  <c r="B102" i="49"/>
  <c r="C137" i="49"/>
  <c r="B61" i="49"/>
  <c r="B53" i="49"/>
  <c r="C109" i="49"/>
  <c r="C44" i="49"/>
  <c r="D98" i="49"/>
  <c r="D141" i="49"/>
  <c r="B127" i="49"/>
  <c r="B120" i="49"/>
  <c r="B56" i="49"/>
  <c r="C73" i="49"/>
  <c r="B141" i="49"/>
  <c r="B138" i="49"/>
  <c r="D56" i="49"/>
  <c r="C59" i="49"/>
  <c r="C121" i="49"/>
  <c r="D74" i="49"/>
  <c r="D117" i="49"/>
  <c r="B58" i="49"/>
  <c r="C47" i="49"/>
  <c r="B51" i="49"/>
  <c r="B126" i="49"/>
  <c r="B125" i="49"/>
  <c r="D54" i="49"/>
  <c r="C67" i="49"/>
  <c r="C53" i="49"/>
  <c r="C120" i="49"/>
  <c r="C126" i="49"/>
  <c r="D44" i="49"/>
  <c r="D108" i="49"/>
  <c r="C106" i="49"/>
  <c r="C132" i="49"/>
  <c r="C61" i="49"/>
  <c r="D84" i="49"/>
  <c r="B86" i="49"/>
  <c r="C45" i="49"/>
  <c r="B76" i="49"/>
  <c r="B119" i="49"/>
  <c r="C138" i="49"/>
  <c r="B91" i="49"/>
  <c r="D94" i="49"/>
  <c r="B122" i="49"/>
  <c r="C60" i="49"/>
  <c r="D101" i="49"/>
  <c r="D97" i="49"/>
  <c r="C135" i="49"/>
  <c r="D124" i="49"/>
  <c r="D69" i="49"/>
  <c r="D60" i="49"/>
  <c r="C54" i="49"/>
  <c r="B64" i="49"/>
  <c r="B134" i="49"/>
  <c r="C116" i="49"/>
  <c r="C110" i="49"/>
  <c r="B60" i="49"/>
  <c r="D111" i="49"/>
  <c r="D114" i="49"/>
  <c r="B90" i="49"/>
  <c r="C111" i="49"/>
  <c r="C108" i="49"/>
  <c r="D138" i="49"/>
  <c r="C52" i="49"/>
  <c r="B87" i="49"/>
  <c r="B45" i="49"/>
  <c r="C49" i="49"/>
  <c r="B66" i="49"/>
  <c r="D107" i="49"/>
  <c r="D55" i="49"/>
  <c r="D66" i="49"/>
  <c r="B129" i="49"/>
  <c r="D88" i="49"/>
  <c r="C68" i="49"/>
  <c r="D75" i="49"/>
  <c r="C142" i="49"/>
  <c r="B144" i="49"/>
  <c r="B44" i="49"/>
  <c r="B107" i="49"/>
  <c r="D120" i="49"/>
  <c r="C113" i="49"/>
  <c r="C55" i="49"/>
  <c r="C97" i="49"/>
  <c r="D92" i="49"/>
  <c r="D77" i="49"/>
  <c r="D52" i="49"/>
  <c r="C103" i="49"/>
  <c r="D123" i="49"/>
  <c r="C64" i="49"/>
  <c r="B72" i="49"/>
  <c r="C85" i="49"/>
  <c r="B65" i="49"/>
  <c r="B114" i="49"/>
  <c r="B137" i="49"/>
  <c r="B69" i="49"/>
  <c r="B47" i="49"/>
  <c r="D116" i="49"/>
  <c r="D57" i="49"/>
  <c r="D47" i="49"/>
  <c r="D122" i="49"/>
  <c r="C133" i="49"/>
  <c r="C115" i="49"/>
  <c r="B100" i="49"/>
  <c r="B85" i="49"/>
  <c r="C124" i="49"/>
  <c r="B78" i="49"/>
  <c r="B113" i="49"/>
  <c r="C62" i="49"/>
  <c r="D64" i="49"/>
  <c r="C141" i="49"/>
  <c r="C94" i="49"/>
  <c r="D132" i="49"/>
  <c r="D119" i="49"/>
  <c r="C125" i="49"/>
  <c r="C118" i="49"/>
  <c r="B89" i="49"/>
  <c r="C90" i="49"/>
  <c r="B105" i="49"/>
  <c r="B112" i="49"/>
  <c r="D93" i="49"/>
  <c r="B142" i="49"/>
  <c r="D127" i="49"/>
  <c r="D144" i="49"/>
  <c r="D87" i="49"/>
  <c r="B80" i="49"/>
  <c r="D142" i="49"/>
  <c r="C84" i="49"/>
  <c r="B139" i="49"/>
  <c r="C100" i="49"/>
  <c r="B83" i="49"/>
  <c r="C91" i="49"/>
  <c r="D136" i="49"/>
  <c r="C66" i="49"/>
  <c r="D82" i="49"/>
  <c r="C95" i="49"/>
  <c r="F118" i="49" l="1"/>
  <c r="H90" i="49"/>
  <c r="I90" i="49"/>
  <c r="E108" i="49"/>
  <c r="F108" i="49"/>
  <c r="F85" i="49"/>
  <c r="H96" i="49"/>
  <c r="I96" i="49"/>
  <c r="F68" i="49"/>
  <c r="F78" i="49"/>
  <c r="E78" i="49"/>
  <c r="H45" i="49"/>
  <c r="H89" i="49"/>
  <c r="H72" i="49"/>
  <c r="I72" i="49"/>
  <c r="E47" i="49"/>
  <c r="F47" i="49"/>
  <c r="H56" i="49"/>
  <c r="I56" i="49"/>
  <c r="E63" i="49"/>
  <c r="F63" i="49"/>
  <c r="I63" i="49" s="1"/>
  <c r="H8" i="49"/>
  <c r="F70" i="49"/>
  <c r="H105" i="49"/>
  <c r="I105" i="49"/>
  <c r="E138" i="49"/>
  <c r="F138" i="49"/>
  <c r="E106" i="49"/>
  <c r="F106" i="49"/>
  <c r="H78" i="49"/>
  <c r="I78" i="49"/>
  <c r="H119" i="49"/>
  <c r="I130" i="49"/>
  <c r="H130" i="49"/>
  <c r="I94" i="49"/>
  <c r="H94" i="49"/>
  <c r="H74" i="49"/>
  <c r="H47" i="49"/>
  <c r="I47" i="49"/>
  <c r="F87" i="49"/>
  <c r="H65" i="49"/>
  <c r="I65" i="49"/>
  <c r="F135" i="49"/>
  <c r="E135" i="49"/>
  <c r="F98" i="49"/>
  <c r="H137" i="49"/>
  <c r="I137" i="49"/>
  <c r="F95" i="49"/>
  <c r="E84" i="49"/>
  <c r="F84" i="49"/>
  <c r="F75" i="49"/>
  <c r="E75" i="49"/>
  <c r="F104" i="49"/>
  <c r="I104" i="49" s="1"/>
  <c r="F61" i="49"/>
  <c r="E61" i="49"/>
  <c r="I139" i="49"/>
  <c r="H139" i="49"/>
  <c r="H69" i="49"/>
  <c r="I69" i="49"/>
  <c r="F116" i="49"/>
  <c r="I92" i="49"/>
  <c r="H92" i="49"/>
  <c r="H63" i="49"/>
  <c r="I66" i="49"/>
  <c r="H66" i="49"/>
  <c r="I91" i="49"/>
  <c r="H91" i="49"/>
  <c r="F79" i="49"/>
  <c r="I79" i="49" s="1"/>
  <c r="E79" i="49"/>
  <c r="E80" i="49"/>
  <c r="F80" i="49"/>
  <c r="F48" i="49"/>
  <c r="E48" i="49"/>
  <c r="F107" i="49"/>
  <c r="E107" i="49"/>
  <c r="F90" i="49"/>
  <c r="E90" i="49"/>
  <c r="F55" i="49"/>
  <c r="I60" i="49"/>
  <c r="H60" i="49"/>
  <c r="I112" i="49"/>
  <c r="H112" i="49"/>
  <c r="H77" i="49"/>
  <c r="I77" i="49"/>
  <c r="H129" i="49"/>
  <c r="F112" i="49"/>
  <c r="E112" i="49"/>
  <c r="I111" i="49"/>
  <c r="H111" i="49"/>
  <c r="I51" i="49"/>
  <c r="H51" i="49"/>
  <c r="E52" i="49"/>
  <c r="F52" i="49"/>
  <c r="I138" i="49"/>
  <c r="H138" i="49"/>
  <c r="E114" i="49"/>
  <c r="F114" i="49"/>
  <c r="F129" i="49"/>
  <c r="I129" i="49" s="1"/>
  <c r="I135" i="49"/>
  <c r="H135" i="49"/>
  <c r="F109" i="49"/>
  <c r="E109" i="49"/>
  <c r="F60" i="49"/>
  <c r="E60" i="49"/>
  <c r="I73" i="49"/>
  <c r="H73" i="49"/>
  <c r="H124" i="49"/>
  <c r="I124" i="49"/>
  <c r="H142" i="49"/>
  <c r="I142" i="49"/>
  <c r="E142" i="49"/>
  <c r="F142" i="49"/>
  <c r="F113" i="49"/>
  <c r="E113" i="49"/>
  <c r="F73" i="49"/>
  <c r="E73" i="49"/>
  <c r="F126" i="49"/>
  <c r="H44" i="49"/>
  <c r="I44" i="49"/>
  <c r="E50" i="49"/>
  <c r="F50" i="49"/>
  <c r="H79" i="49"/>
  <c r="F67" i="49"/>
  <c r="E67" i="49"/>
  <c r="F125" i="49"/>
  <c r="E125" i="49"/>
  <c r="H102" i="49"/>
  <c r="I102" i="49"/>
  <c r="H143" i="49"/>
  <c r="I143" i="49"/>
  <c r="E132" i="49"/>
  <c r="F132" i="49"/>
  <c r="H64" i="49"/>
  <c r="H104" i="49"/>
  <c r="I100" i="49"/>
  <c r="H100" i="49"/>
  <c r="E131" i="49"/>
  <c r="F131" i="49"/>
  <c r="H82" i="49"/>
  <c r="I82" i="49"/>
  <c r="F137" i="49"/>
  <c r="E137" i="49"/>
  <c r="H55" i="49"/>
  <c r="I55" i="49"/>
  <c r="F89" i="49"/>
  <c r="I89" i="49" s="1"/>
  <c r="E89" i="49"/>
  <c r="H87" i="49"/>
  <c r="I87" i="49"/>
  <c r="E49" i="49"/>
  <c r="F49" i="49"/>
  <c r="F66" i="49"/>
  <c r="E66" i="49"/>
  <c r="E51" i="49"/>
  <c r="F51" i="49"/>
  <c r="I125" i="49"/>
  <c r="H125" i="49"/>
  <c r="I97" i="49"/>
  <c r="H97" i="49"/>
  <c r="F81" i="49"/>
  <c r="H61" i="49"/>
  <c r="I61" i="49"/>
  <c r="E120" i="49"/>
  <c r="F120" i="49"/>
  <c r="I76" i="49"/>
  <c r="H76" i="49"/>
  <c r="I50" i="49"/>
  <c r="H50" i="49"/>
  <c r="F133" i="49"/>
  <c r="I86" i="49"/>
  <c r="H86" i="49"/>
  <c r="H108" i="49"/>
  <c r="I108" i="49"/>
  <c r="I120" i="49"/>
  <c r="H120" i="49"/>
  <c r="H126" i="49"/>
  <c r="I126" i="49"/>
  <c r="H46" i="49"/>
  <c r="I46" i="49"/>
  <c r="I134" i="49"/>
  <c r="H134" i="49"/>
  <c r="E54" i="49"/>
  <c r="F54" i="49"/>
  <c r="F141" i="49"/>
  <c r="E141" i="49"/>
  <c r="I133" i="49"/>
  <c r="H133" i="49"/>
  <c r="F53" i="49"/>
  <c r="E53" i="49"/>
  <c r="F45" i="49"/>
  <c r="I45" i="49" s="1"/>
  <c r="H113" i="49"/>
  <c r="I113" i="49"/>
  <c r="F100" i="49"/>
  <c r="H62" i="49"/>
  <c r="I62" i="49"/>
  <c r="H144" i="49"/>
  <c r="I75" i="49"/>
  <c r="H75" i="49"/>
  <c r="I136" i="49"/>
  <c r="H136" i="49"/>
  <c r="I98" i="49"/>
  <c r="H98" i="49"/>
  <c r="E124" i="49"/>
  <c r="F124" i="49"/>
  <c r="E74" i="49"/>
  <c r="F74" i="49"/>
  <c r="I74" i="49" s="1"/>
  <c r="I57" i="49"/>
  <c r="H57" i="49"/>
  <c r="F139" i="49"/>
  <c r="F143" i="49"/>
  <c r="H93" i="49"/>
  <c r="I93" i="49"/>
  <c r="I127" i="49"/>
  <c r="H127" i="49"/>
  <c r="F110" i="49"/>
  <c r="E110" i="49"/>
  <c r="F62" i="49"/>
  <c r="E62" i="49"/>
  <c r="E123" i="49"/>
  <c r="F123" i="49"/>
  <c r="H128" i="49"/>
  <c r="I128" i="49"/>
  <c r="F64" i="49"/>
  <c r="I64" i="49" s="1"/>
  <c r="F94" i="49"/>
  <c r="E94" i="49"/>
  <c r="F97" i="49"/>
  <c r="E97" i="49"/>
  <c r="H107" i="49"/>
  <c r="I107" i="49"/>
  <c r="H59" i="49"/>
  <c r="F136" i="49"/>
  <c r="E136" i="49"/>
  <c r="H58" i="49"/>
  <c r="I58" i="49"/>
  <c r="H80" i="49"/>
  <c r="I80" i="49"/>
  <c r="F44" i="49"/>
  <c r="E44" i="49"/>
  <c r="H122" i="49"/>
  <c r="I122" i="49"/>
  <c r="I114" i="49"/>
  <c r="H114" i="49"/>
  <c r="I68" i="49"/>
  <c r="H68" i="49"/>
  <c r="I121" i="49"/>
  <c r="H121" i="49"/>
  <c r="H106" i="49"/>
  <c r="I106" i="49"/>
  <c r="F91" i="49"/>
  <c r="H53" i="49"/>
  <c r="I53" i="49"/>
  <c r="H115" i="49"/>
  <c r="I115" i="49"/>
  <c r="F121" i="49"/>
  <c r="I83" i="49"/>
  <c r="H83" i="49"/>
  <c r="I85" i="49"/>
  <c r="H85" i="49"/>
  <c r="E59" i="49"/>
  <c r="F59" i="49"/>
  <c r="I59" i="49" s="1"/>
  <c r="F76" i="49"/>
  <c r="H141" i="49"/>
  <c r="I141" i="49"/>
  <c r="E58" i="49"/>
  <c r="F58" i="49"/>
  <c r="I118" i="49"/>
  <c r="H118" i="49"/>
  <c r="F111" i="49"/>
  <c r="E111" i="49"/>
  <c r="F103" i="49"/>
  <c r="E103" i="49"/>
  <c r="E115" i="49"/>
  <c r="F115" i="49"/>
  <c r="D78" i="49"/>
  <c r="C105" i="49"/>
  <c r="B54" i="49"/>
  <c r="B109" i="49"/>
  <c r="D45" i="49"/>
  <c r="B88" i="49"/>
  <c r="B103" i="49"/>
  <c r="C101" i="49"/>
  <c r="C96" i="49"/>
  <c r="C93" i="49"/>
  <c r="C46" i="49"/>
  <c r="C102" i="49"/>
  <c r="C56" i="49"/>
  <c r="C82" i="49"/>
  <c r="D72" i="49"/>
  <c r="C88" i="49"/>
  <c r="B110" i="49"/>
  <c r="C99" i="49"/>
  <c r="B132" i="49"/>
  <c r="D81" i="49"/>
  <c r="C57" i="49"/>
  <c r="C128" i="49"/>
  <c r="B116" i="49"/>
  <c r="C144" i="49"/>
  <c r="C122" i="49"/>
  <c r="D130" i="49"/>
  <c r="C72" i="49"/>
  <c r="D103" i="49"/>
  <c r="D121" i="49"/>
  <c r="D134" i="49"/>
  <c r="C77" i="49"/>
  <c r="D67" i="49"/>
  <c r="C134" i="49"/>
  <c r="B81" i="49"/>
  <c r="B49" i="49"/>
  <c r="B84" i="49"/>
  <c r="D133" i="49"/>
  <c r="D46" i="49"/>
  <c r="C92" i="49"/>
  <c r="B131" i="49"/>
  <c r="B101" i="49"/>
  <c r="B70" i="49"/>
  <c r="D91" i="49"/>
  <c r="C117" i="49"/>
  <c r="D89" i="49"/>
  <c r="D96" i="49"/>
  <c r="D59" i="49"/>
  <c r="D48" i="49"/>
  <c r="B67" i="49"/>
  <c r="B99" i="49"/>
  <c r="C83" i="49"/>
  <c r="D73" i="49"/>
  <c r="C127" i="49"/>
  <c r="B117" i="49"/>
  <c r="B48" i="49"/>
  <c r="D106" i="49"/>
  <c r="B52" i="49"/>
  <c r="C71" i="49"/>
  <c r="D99" i="49"/>
  <c r="C69" i="49"/>
  <c r="B140" i="49"/>
  <c r="C86" i="49"/>
  <c r="B71" i="49"/>
  <c r="B95" i="49"/>
  <c r="D79" i="49"/>
  <c r="C140" i="49"/>
  <c r="B123" i="49"/>
  <c r="C130" i="49"/>
  <c r="C119" i="49"/>
  <c r="C65" i="49"/>
  <c r="Q49" i="49" l="1"/>
  <c r="R49" i="49" s="1"/>
  <c r="A26" i="49" s="1"/>
  <c r="F57" i="49"/>
  <c r="E57" i="49"/>
  <c r="I67" i="49"/>
  <c r="H67" i="49"/>
  <c r="H117" i="49"/>
  <c r="I117" i="49"/>
  <c r="I71" i="49"/>
  <c r="H71" i="49"/>
  <c r="E128" i="49"/>
  <c r="F128" i="49"/>
  <c r="E102" i="49"/>
  <c r="F102" i="49"/>
  <c r="E83" i="49"/>
  <c r="F83" i="49"/>
  <c r="I110" i="49"/>
  <c r="H110" i="49"/>
  <c r="H49" i="49"/>
  <c r="E76" i="49"/>
  <c r="F77" i="49"/>
  <c r="E77" i="49"/>
  <c r="E139" i="49"/>
  <c r="F140" i="49"/>
  <c r="E140" i="49"/>
  <c r="E100" i="49"/>
  <c r="F101" i="49"/>
  <c r="E101" i="49"/>
  <c r="F71" i="49"/>
  <c r="E71" i="49"/>
  <c r="E70" i="49"/>
  <c r="H131" i="49"/>
  <c r="I131" i="49"/>
  <c r="E119" i="49"/>
  <c r="E118" i="49"/>
  <c r="F119" i="49"/>
  <c r="I119" i="49" s="1"/>
  <c r="H81" i="49"/>
  <c r="I81" i="49"/>
  <c r="F93" i="49"/>
  <c r="E93" i="49"/>
  <c r="E99" i="49"/>
  <c r="E98" i="49"/>
  <c r="F99" i="49"/>
  <c r="H70" i="49"/>
  <c r="I70" i="49"/>
  <c r="F117" i="49"/>
  <c r="E116" i="49"/>
  <c r="E117" i="49"/>
  <c r="F46" i="49"/>
  <c r="E45" i="49"/>
  <c r="E46" i="49"/>
  <c r="H95" i="49"/>
  <c r="I95" i="49"/>
  <c r="H54" i="49"/>
  <c r="E129" i="49"/>
  <c r="F130" i="49"/>
  <c r="E130" i="49"/>
  <c r="I123" i="49"/>
  <c r="H123" i="49"/>
  <c r="E143" i="49"/>
  <c r="F144" i="49"/>
  <c r="I144" i="49" s="1"/>
  <c r="E144" i="49"/>
  <c r="H52" i="49"/>
  <c r="I52" i="49"/>
  <c r="E82" i="49"/>
  <c r="F82" i="49"/>
  <c r="E81" i="49"/>
  <c r="I116" i="49"/>
  <c r="H116" i="49"/>
  <c r="E92" i="49"/>
  <c r="E91" i="49"/>
  <c r="F92" i="49"/>
  <c r="I99" i="49"/>
  <c r="H99" i="49"/>
  <c r="E55" i="49"/>
  <c r="F56" i="49"/>
  <c r="E56" i="49"/>
  <c r="E64" i="49"/>
  <c r="F65" i="49"/>
  <c r="E65" i="49"/>
  <c r="E104" i="49"/>
  <c r="E105" i="49"/>
  <c r="F105" i="49"/>
  <c r="E72" i="49"/>
  <c r="F72" i="49"/>
  <c r="H88" i="49"/>
  <c r="I88" i="49"/>
  <c r="I140" i="49"/>
  <c r="H140" i="49"/>
  <c r="F134" i="49"/>
  <c r="E133" i="49"/>
  <c r="E134" i="49"/>
  <c r="I103" i="49"/>
  <c r="H103" i="49"/>
  <c r="E68" i="49"/>
  <c r="E69" i="49"/>
  <c r="F69" i="49"/>
  <c r="E85" i="49"/>
  <c r="E86" i="49"/>
  <c r="F86" i="49"/>
  <c r="H84" i="49"/>
  <c r="I132" i="49"/>
  <c r="H132" i="49"/>
  <c r="I101" i="49"/>
  <c r="H101" i="49"/>
  <c r="E126" i="49"/>
  <c r="E127" i="49"/>
  <c r="F127" i="49"/>
  <c r="H48" i="49"/>
  <c r="Q50" i="49"/>
  <c r="R50" i="49" s="1"/>
  <c r="Q51" i="49"/>
  <c r="R51" i="49" s="1"/>
  <c r="B28" i="49" s="1"/>
  <c r="I48" i="49"/>
  <c r="F122" i="49"/>
  <c r="E122" i="49"/>
  <c r="E121" i="49"/>
  <c r="E88" i="49"/>
  <c r="E87" i="49"/>
  <c r="F88" i="49"/>
  <c r="E95" i="49"/>
  <c r="E96" i="49"/>
  <c r="F96" i="49"/>
  <c r="H109" i="49"/>
  <c r="I49" i="49"/>
  <c r="I109" i="49"/>
  <c r="I54" i="49"/>
  <c r="I84" i="49"/>
  <c r="A27" i="49" l="1"/>
  <c r="B27" i="49"/>
  <c r="B26" i="49"/>
  <c r="Q44" i="49"/>
  <c r="A28" i="49"/>
  <c r="K44" i="49"/>
  <c r="K45" i="49"/>
  <c r="Q42" i="49"/>
  <c r="Q43" i="49" s="1"/>
  <c r="Q45" i="49"/>
  <c r="Q47" i="49" l="1"/>
</calcChain>
</file>

<file path=xl/sharedStrings.xml><?xml version="1.0" encoding="utf-8"?>
<sst xmlns="http://schemas.openxmlformats.org/spreadsheetml/2006/main" count="8751" uniqueCount="288">
  <si>
    <t>Contents</t>
  </si>
  <si>
    <t>Table</t>
  </si>
  <si>
    <t>Complete Life Table for Singapore Resident Population, 2003</t>
  </si>
  <si>
    <t>Complete Life Table for Singapore Male Residents, 2003</t>
  </si>
  <si>
    <t>Complete Life Table for Singapore Female Residents, 2003</t>
  </si>
  <si>
    <t>Complete Life Table for Singapore Resident Population, 2004</t>
  </si>
  <si>
    <t>Complete Life Table for Singapore Male Residents, 2004</t>
  </si>
  <si>
    <t>Complete Life Table for Singapore Female Residents, 2004</t>
  </si>
  <si>
    <t>Complete Life Table for Singapore Resident Population, 2005</t>
  </si>
  <si>
    <t>Complete Life Table for Singapore Male Residents, 2005</t>
  </si>
  <si>
    <t>Complete Life Table for Singapore Female Residents, 2005</t>
  </si>
  <si>
    <t>Complete Life Table for Singapore Resident Population, 2006</t>
  </si>
  <si>
    <t>Complete Life Table for Singapore Male Residents, 2006</t>
  </si>
  <si>
    <t>Complete Life Table for Singapore Female Residents, 2006</t>
  </si>
  <si>
    <t>Complete Life Table for Singapore Resident Population, 2007</t>
  </si>
  <si>
    <t>Complete Life Table for Singapore Male Residents, 2007</t>
  </si>
  <si>
    <t>Complete Life Table for Singapore Female Residents, 2007</t>
  </si>
  <si>
    <t>Complete Life Table for Singapore Resident Population, 2008</t>
  </si>
  <si>
    <t>Complete Life Table for Singapore Male Residents, 2008</t>
  </si>
  <si>
    <t>Complete Life Table for Singapore Female Residents, 2008</t>
  </si>
  <si>
    <t xml:space="preserve">Complete Life Table for Singapore Resident Population, 2009 </t>
  </si>
  <si>
    <t>Complete Life Table for Singapore Male Residents, 2009</t>
  </si>
  <si>
    <t>Complete Life Table for Singapore Female Residents, 2009</t>
  </si>
  <si>
    <t>Complete Life Table for Singapore Resident Population, 2010</t>
  </si>
  <si>
    <t>Complete Life Table for Singapore Male Residents, 2010</t>
  </si>
  <si>
    <t>Complete Life Table for Singapore Female Residents, 2010</t>
  </si>
  <si>
    <t>Complete Life Table for Singapore Resident Population, 2011</t>
  </si>
  <si>
    <t>Complete Life Table for Singapore Male Residents, 2011</t>
  </si>
  <si>
    <t>Complete Life Table for Singapore Female Residents, 2011</t>
  </si>
  <si>
    <t>Complete Life Table for Singapore Resident Population, 2012</t>
  </si>
  <si>
    <t>Complete Life Table for Singapore Male Residents, 2012</t>
  </si>
  <si>
    <t>Complete Life Table for Singapore Female Residents, 2012</t>
  </si>
  <si>
    <t xml:space="preserve">Complete Life Table for Singapore Resident Population, 2013 </t>
  </si>
  <si>
    <t xml:space="preserve">Complete Life Table for Singapore Male Residents, 2013 </t>
  </si>
  <si>
    <t xml:space="preserve">Complete Life Table for Singapore Female Residents, 2013 </t>
  </si>
  <si>
    <t>Complete Life Table for Singapore Resident Population, 2014</t>
  </si>
  <si>
    <t>Complete Life Table for Singapore Male Residents, 2014</t>
  </si>
  <si>
    <t>Complete Life Table for Singapore Female Residents, 2014</t>
  </si>
  <si>
    <t>Complete Life Table for Singapore Resident Population, 2015</t>
  </si>
  <si>
    <t>Complete Life Table for Singapore Male Residents, 2015</t>
  </si>
  <si>
    <t>Complete Life Table for Singapore Female Residents, 2015</t>
  </si>
  <si>
    <t>Table 1 Complete Life Table for Singapore Resident Population, 2003</t>
  </si>
  <si>
    <t>Age x</t>
  </si>
  <si>
    <t>Probability of</t>
  </si>
  <si>
    <t>Number of</t>
  </si>
  <si>
    <t xml:space="preserve">Number of years </t>
  </si>
  <si>
    <t>Total number of</t>
  </si>
  <si>
    <t>Expectation</t>
  </si>
  <si>
    <t>(Years)</t>
  </si>
  <si>
    <t>dying between</t>
  </si>
  <si>
    <t>survivors at</t>
  </si>
  <si>
    <t xml:space="preserve">deaths between </t>
  </si>
  <si>
    <t>lived between</t>
  </si>
  <si>
    <t>years lived</t>
  </si>
  <si>
    <t>of life at</t>
  </si>
  <si>
    <t>exact age x and x+1</t>
  </si>
  <si>
    <t>exact age x</t>
  </si>
  <si>
    <t>after exact age x</t>
  </si>
  <si>
    <r>
      <t>q</t>
    </r>
    <r>
      <rPr>
        <vertAlign val="subscript"/>
        <sz val="8"/>
        <rFont val="Arial"/>
        <family val="2"/>
      </rPr>
      <t>x</t>
    </r>
  </si>
  <si>
    <r>
      <t>l</t>
    </r>
    <r>
      <rPr>
        <vertAlign val="subscript"/>
        <sz val="8"/>
        <rFont val="Arial"/>
        <family val="2"/>
      </rPr>
      <t>x</t>
    </r>
  </si>
  <si>
    <r>
      <t>d</t>
    </r>
    <r>
      <rPr>
        <vertAlign val="subscript"/>
        <sz val="8"/>
        <rFont val="Arial"/>
        <family val="2"/>
      </rPr>
      <t>x</t>
    </r>
  </si>
  <si>
    <r>
      <t>L</t>
    </r>
    <r>
      <rPr>
        <vertAlign val="subscript"/>
        <sz val="8"/>
        <rFont val="Arial"/>
        <family val="2"/>
      </rPr>
      <t>x</t>
    </r>
  </si>
  <si>
    <r>
      <t>T</t>
    </r>
    <r>
      <rPr>
        <vertAlign val="subscript"/>
        <sz val="8"/>
        <rFont val="Arial"/>
        <family val="2"/>
      </rPr>
      <t>x</t>
    </r>
  </si>
  <si>
    <r>
      <t>e</t>
    </r>
    <r>
      <rPr>
        <vertAlign val="subscript"/>
        <sz val="8"/>
        <rFont val="Arial"/>
        <family val="2"/>
      </rPr>
      <t>x</t>
    </r>
  </si>
  <si>
    <t xml:space="preserve"> 0</t>
  </si>
  <si>
    <t xml:space="preserve"> 1</t>
  </si>
  <si>
    <t xml:space="preserve"> 2</t>
  </si>
  <si>
    <t xml:space="preserve"> 3</t>
  </si>
  <si>
    <t xml:space="preserve"> 4</t>
  </si>
  <si>
    <t xml:space="preserve"> 5</t>
  </si>
  <si>
    <t xml:space="preserve"> 6</t>
  </si>
  <si>
    <t xml:space="preserve"> 7</t>
  </si>
  <si>
    <t xml:space="preserve"> 8</t>
  </si>
  <si>
    <t xml:space="preserve"> 9</t>
  </si>
  <si>
    <t xml:space="preserve"> 10</t>
  </si>
  <si>
    <t xml:space="preserve"> 11</t>
  </si>
  <si>
    <t xml:space="preserve"> 12</t>
  </si>
  <si>
    <t xml:space="preserve"> 13</t>
  </si>
  <si>
    <t xml:space="preserve"> 14</t>
  </si>
  <si>
    <t xml:space="preserve"> 15</t>
  </si>
  <si>
    <t xml:space="preserve"> 16</t>
  </si>
  <si>
    <t xml:space="preserve"> 17</t>
  </si>
  <si>
    <t xml:space="preserve"> 18</t>
  </si>
  <si>
    <t xml:space="preserve"> 19</t>
  </si>
  <si>
    <t xml:space="preserve"> 20</t>
  </si>
  <si>
    <t xml:space="preserve"> 21</t>
  </si>
  <si>
    <t xml:space="preserve"> 22</t>
  </si>
  <si>
    <t xml:space="preserve"> 23</t>
  </si>
  <si>
    <t xml:space="preserve"> 24</t>
  </si>
  <si>
    <t xml:space="preserve"> 25</t>
  </si>
  <si>
    <t xml:space="preserve"> 26</t>
  </si>
  <si>
    <t xml:space="preserve"> 27</t>
  </si>
  <si>
    <t xml:space="preserve"> 28</t>
  </si>
  <si>
    <t xml:space="preserve"> 29</t>
  </si>
  <si>
    <t xml:space="preserve"> 30</t>
  </si>
  <si>
    <t xml:space="preserve"> 31</t>
  </si>
  <si>
    <t xml:space="preserve"> 32</t>
  </si>
  <si>
    <t xml:space="preserve"> 33</t>
  </si>
  <si>
    <t xml:space="preserve"> 34</t>
  </si>
  <si>
    <t xml:space="preserve"> 35</t>
  </si>
  <si>
    <t xml:space="preserve"> 36</t>
  </si>
  <si>
    <t xml:space="preserve"> 37</t>
  </si>
  <si>
    <t xml:space="preserve"> 38</t>
  </si>
  <si>
    <t xml:space="preserve"> 39</t>
  </si>
  <si>
    <t xml:space="preserve"> 40</t>
  </si>
  <si>
    <t xml:space="preserve"> 41</t>
  </si>
  <si>
    <t xml:space="preserve"> 42</t>
  </si>
  <si>
    <t xml:space="preserve"> 43</t>
  </si>
  <si>
    <t xml:space="preserve"> 44</t>
  </si>
  <si>
    <t xml:space="preserve"> 45</t>
  </si>
  <si>
    <t xml:space="preserve"> 46</t>
  </si>
  <si>
    <t xml:space="preserve"> 47</t>
  </si>
  <si>
    <t xml:space="preserve"> 48</t>
  </si>
  <si>
    <t xml:space="preserve"> 49</t>
  </si>
  <si>
    <t xml:space="preserve"> 50</t>
  </si>
  <si>
    <t xml:space="preserve"> 51</t>
  </si>
  <si>
    <t xml:space="preserve"> 52</t>
  </si>
  <si>
    <t xml:space="preserve"> 53</t>
  </si>
  <si>
    <t xml:space="preserve"> 54</t>
  </si>
  <si>
    <t xml:space="preserve"> 55</t>
  </si>
  <si>
    <t xml:space="preserve"> 56</t>
  </si>
  <si>
    <t xml:space="preserve"> 57</t>
  </si>
  <si>
    <t xml:space="preserve"> 58</t>
  </si>
  <si>
    <t xml:space="preserve"> 59</t>
  </si>
  <si>
    <t xml:space="preserve"> 60</t>
  </si>
  <si>
    <t xml:space="preserve"> 61</t>
  </si>
  <si>
    <t xml:space="preserve"> 62</t>
  </si>
  <si>
    <t xml:space="preserve"> 63</t>
  </si>
  <si>
    <t xml:space="preserve"> 64</t>
  </si>
  <si>
    <t xml:space="preserve"> 65</t>
  </si>
  <si>
    <t xml:space="preserve"> 66</t>
  </si>
  <si>
    <t xml:space="preserve"> 67</t>
  </si>
  <si>
    <t xml:space="preserve"> 68</t>
  </si>
  <si>
    <t xml:space="preserve"> 69</t>
  </si>
  <si>
    <t xml:space="preserve"> 70</t>
  </si>
  <si>
    <t xml:space="preserve"> 71</t>
  </si>
  <si>
    <t xml:space="preserve"> 72</t>
  </si>
  <si>
    <t xml:space="preserve"> 73</t>
  </si>
  <si>
    <t xml:space="preserve"> 74</t>
  </si>
  <si>
    <t xml:space="preserve"> 75</t>
  </si>
  <si>
    <t xml:space="preserve"> 76</t>
  </si>
  <si>
    <t xml:space="preserve"> 77</t>
  </si>
  <si>
    <t xml:space="preserve"> 78</t>
  </si>
  <si>
    <t xml:space="preserve"> 79</t>
  </si>
  <si>
    <t xml:space="preserve"> 80</t>
  </si>
  <si>
    <t xml:space="preserve"> 81</t>
  </si>
  <si>
    <t xml:space="preserve"> 82</t>
  </si>
  <si>
    <t xml:space="preserve"> 83</t>
  </si>
  <si>
    <t xml:space="preserve"> 84</t>
  </si>
  <si>
    <t xml:space="preserve"> 85</t>
  </si>
  <si>
    <t xml:space="preserve"> 86</t>
  </si>
  <si>
    <t xml:space="preserve"> 87</t>
  </si>
  <si>
    <t xml:space="preserve"> 88</t>
  </si>
  <si>
    <t xml:space="preserve"> 89</t>
  </si>
  <si>
    <t xml:space="preserve"> 90</t>
  </si>
  <si>
    <t xml:space="preserve"> 91</t>
  </si>
  <si>
    <t xml:space="preserve"> 92</t>
  </si>
  <si>
    <t xml:space="preserve"> 93</t>
  </si>
  <si>
    <t xml:space="preserve"> 94</t>
  </si>
  <si>
    <t xml:space="preserve"> 95</t>
  </si>
  <si>
    <t xml:space="preserve"> 96</t>
  </si>
  <si>
    <t xml:space="preserve"> 97</t>
  </si>
  <si>
    <t xml:space="preserve"> 98</t>
  </si>
  <si>
    <t xml:space="preserve"> 99</t>
  </si>
  <si>
    <t>100+</t>
  </si>
  <si>
    <t>Singapore Department of Statistics</t>
  </si>
  <si>
    <t>Table 2 Complete Life Table for Singapore Male Residents, 2003</t>
  </si>
  <si>
    <t>Table 3 Complete Life Table for Singapore Female Residents, 2003</t>
  </si>
  <si>
    <t>Table 4 Complete Life Table for Singapore Resident Population, 2004</t>
  </si>
  <si>
    <t>Table 5 Complete Life Table for Singapore Male Residents, 2004</t>
  </si>
  <si>
    <t>Table 6 Complete Life Table for Singapore Female Residents, 2004</t>
  </si>
  <si>
    <t>Table 7 Complete Life Table for Singapore Resident Population, 2005</t>
  </si>
  <si>
    <t>Table 8 Complete Life Table for Singapore Male Residents, 2005</t>
  </si>
  <si>
    <t>Table 9 Complete Life Table for Singapore Female Residents, 2005</t>
  </si>
  <si>
    <t>Table 10 Complete Life Table for Singapore Resident Population, 2006</t>
  </si>
  <si>
    <t>Table 11 Complete Life Table for Singapore Male Residents, 2006</t>
  </si>
  <si>
    <t>Table 12 Complete Life Table for Singapore Female Residents, 2006</t>
  </si>
  <si>
    <t>Table 13 Complete Life Table for Singapore Resident Population, 2007</t>
  </si>
  <si>
    <t>Table 14 Complete Life Table for Singapore Male Residents, 2007</t>
  </si>
  <si>
    <t>Table 15 Complete Life Table for Singapore Female Residents, 2007</t>
  </si>
  <si>
    <t>Table 16 Complete Life Table for Singapore Resident Population, 2008</t>
  </si>
  <si>
    <t>Table 17 Complete Life Table for Singapore Male Residents, 2008</t>
  </si>
  <si>
    <t>Table 18 Complete Life Table for Singapore Female Residents, 2008</t>
  </si>
  <si>
    <t xml:space="preserve">Table 19 Complete Life Table for Singapore Resident Population, 2009 </t>
  </si>
  <si>
    <t>Table 20 Complete Life Table for Singapore Male Residents, 2009</t>
  </si>
  <si>
    <t>Table 21 Complete Life Table for Singapore Female Residents, 2009</t>
  </si>
  <si>
    <t>Table 22 Complete Life Table for Singapore Resident Population, 2010</t>
  </si>
  <si>
    <t>Table 23 Complete Life Table for Singapore Male Residents, 2010</t>
  </si>
  <si>
    <t>Table 24 Complete Life Table for Singapore Female Residents, 2010</t>
  </si>
  <si>
    <t>Table 25 Complete Life Table for Singapore Resident Population, 2011</t>
  </si>
  <si>
    <t xml:space="preserve">Table 26 Complete Life Table for Singapore Male Residents, 2011 </t>
  </si>
  <si>
    <t>Table 27 Complete Life Table for Singapore Female Residents, 2011</t>
  </si>
  <si>
    <t>Table 28 Complete Life Table for Singapore Resident Population, 2012</t>
  </si>
  <si>
    <t>Table 29 Complete Life Table for Singapore Male Residents, 2012</t>
  </si>
  <si>
    <t>Table 30 Complete Life Table for Singapore Female Residents, 2012</t>
  </si>
  <si>
    <t>Table 31 Complete Life Table for Singapore Resident Population, 2013</t>
  </si>
  <si>
    <t>Table 32 Complete Life Table for Singapore Male Residents, 2013</t>
  </si>
  <si>
    <t>Table 33 Complete Life Table for Singapore Female Residents, 2013</t>
  </si>
  <si>
    <t>Table 34 Complete Life Table for Singapore Resident Population, 2014</t>
  </si>
  <si>
    <t>Table 35 Complete Life Table for Singapore Male Residents, 2014</t>
  </si>
  <si>
    <t>Table 36 Complete Life Table for Singapore Female Residents, 2014</t>
  </si>
  <si>
    <t>Table 37 Complete Life Table for Singapore Resident Population, 2015</t>
  </si>
  <si>
    <t>Table 38 Complete Life Table for Singapore Male Residents, 2015</t>
  </si>
  <si>
    <t>Table 39 Complete Life Table for Singapore Female Residents, 2015</t>
  </si>
  <si>
    <t xml:space="preserve">Notes: </t>
  </si>
  <si>
    <t xml:space="preserve">The methodology for constructing complete life tables for the Singapore resident population is presented in the Singapore Department of Statistics’ Information Paper “Complete Life Tables 2003 – 2006 for Singapore Resident Population”, which can also be found in the weblink below. </t>
  </si>
  <si>
    <t>Complete Life Table for Singapore Resident Population, 2016</t>
  </si>
  <si>
    <t>Complete Life Table for Singapore Male Residents, 2016</t>
  </si>
  <si>
    <t>Complete Life Table for Singapore Female Residents, 2016</t>
  </si>
  <si>
    <t>Table 42 Complete Life Table for Singapore Female Residents, 2016</t>
  </si>
  <si>
    <t>Table 41 Complete Life Table for Singapore Male Residents, 2016</t>
  </si>
  <si>
    <t>Table 40 Complete Life Table for Singapore Resident Population, 2016</t>
  </si>
  <si>
    <t>aged</t>
  </si>
  <si>
    <t>.</t>
  </si>
  <si>
    <t>years.</t>
  </si>
  <si>
    <t>years in</t>
  </si>
  <si>
    <t>lx at age x</t>
  </si>
  <si>
    <t>tab</t>
  </si>
  <si>
    <t>Upper Bound Age</t>
  </si>
  <si>
    <t xml:space="preserve">50% of lx </t>
  </si>
  <si>
    <t xml:space="preserve">additional years, i.e. to age </t>
  </si>
  <si>
    <r>
      <rPr>
        <b/>
        <i/>
        <sz val="10"/>
        <color theme="1"/>
        <rFont val="Calibri"/>
        <family val="2"/>
        <scheme val="minor"/>
      </rPr>
      <t>Life Expectancy</t>
    </r>
    <r>
      <rPr>
        <i/>
        <sz val="10"/>
        <color theme="1"/>
        <rFont val="Calibri"/>
        <family val="2"/>
        <scheme val="minor"/>
      </rPr>
      <t xml:space="preserve">
It refers to the average number of additional years which a person at a specific age (such as at birth or age 65 years) could expect to live, if he or she were to experience the age-specific mortality rates of the reference period throughout his/her life. It does not take into account future changes in mortality. The life expectancy gives an indication of the average longevity of the population, but does not necessarily reflect the longevity of an individual.</t>
    </r>
  </si>
  <si>
    <t>Your Profile</t>
  </si>
  <si>
    <t>http://www.singstat.gov.sg/-/media/files/publications/population/ip-s13.pdf</t>
  </si>
  <si>
    <t>Complete Life Table for Singapore Resident Population, 2017</t>
  </si>
  <si>
    <t>Complete Life Table for Singapore Male Residents, 2017</t>
  </si>
  <si>
    <t>Complete Life Table for Singapore Female Residents, 2017</t>
  </si>
  <si>
    <t>Table 43 Complete Life Table for Singapore Resident Population, 2017</t>
  </si>
  <si>
    <t>Table 44 Complete Life Table for Singapore Male Residents, 2017</t>
  </si>
  <si>
    <t>Table 45 Complete Life Table for Singapore Female Residents, 2017</t>
  </si>
  <si>
    <t>Life Expectancy Calculator for Singapore Residents</t>
  </si>
  <si>
    <t xml:space="preserve">You can expect to live an average of </t>
  </si>
  <si>
    <t>How Long Can You Expect to Live?</t>
  </si>
  <si>
    <t>Your Life Expectancy</t>
  </si>
  <si>
    <t>Table 46 Complete Life Table for Singapore Resident Population, 2018</t>
  </si>
  <si>
    <t>Table 47 Complete Life Table for Singapore Male Residents, 2018</t>
  </si>
  <si>
    <t>Table 48 Complete Life Table for Singapore Female Residents, 2018</t>
  </si>
  <si>
    <t>Complete Life Table for Singapore Resident Population, 2018</t>
  </si>
  <si>
    <t>Complete Life Table for Singapore Male Residents, 2018</t>
  </si>
  <si>
    <t>Complete Life Table for Singapore Female Residents, 2018</t>
  </si>
  <si>
    <t>Table 49 Complete Life Table for Singapore Resident Population, 2019</t>
  </si>
  <si>
    <t>Table 50 Complete Life Table for Singapore Male Residents, 2019</t>
  </si>
  <si>
    <t>Table 51 Complete Life Table for Singapore Female Residents, 2019</t>
  </si>
  <si>
    <t>Complete Life Table for Singapore Male Residents, 2019</t>
  </si>
  <si>
    <t>Complete Life Table for Singapore Female Residents, 2019</t>
  </si>
  <si>
    <t>Complete Life Table for Singapore Resident Population, 2019</t>
  </si>
  <si>
    <t>Complete Life Table for Singapore Resident Population, 2020</t>
  </si>
  <si>
    <t>Complete Life Table for Singapore Male Residents, 2020</t>
  </si>
  <si>
    <t>Complete Life Table for Singapore Female Residents, 2020</t>
  </si>
  <si>
    <t xml:space="preserve">Table 52 Complete Life Table for Singapore Resident Population, 2020 </t>
  </si>
  <si>
    <t>Table 53 Complete Life Table for Singapore Male Residents, 2020</t>
  </si>
  <si>
    <t>Table 54 Complete Life Table for Singapore Female Residents, 2020</t>
  </si>
  <si>
    <t>Table 55 Complete Life Table for Singapore Resident Population, 2021</t>
  </si>
  <si>
    <t>Table 56 Complete Life Table for Singapore Male Residents, 2021</t>
  </si>
  <si>
    <t>Table 57 Complete Life Table for Singapore Female Residents, 2021</t>
  </si>
  <si>
    <t>Complete Life Table for Singapore Resident Population, 2021</t>
  </si>
  <si>
    <t>Complete Life Table for Singapore Male Residents, 2021</t>
  </si>
  <si>
    <t>Complete Life Table for Singapore Female Residents, 2021</t>
  </si>
  <si>
    <t>Resident</t>
  </si>
  <si>
    <t>Resident Male</t>
  </si>
  <si>
    <t>Resident Female</t>
  </si>
  <si>
    <t>You are a</t>
  </si>
  <si>
    <t>Table 58 Complete Life Table for Singapore Resident Population, 2022</t>
  </si>
  <si>
    <t>Table 59 Complete Life Table for Singapore Male Residents, 2022</t>
  </si>
  <si>
    <t>Table 60 Complete Life Table for Singapore Female Residents, 2022</t>
  </si>
  <si>
    <t>Complete Life Table for Singapore Resident Population, 2022</t>
  </si>
  <si>
    <t>Complete Life Table for Singapore Male Residents, 2022</t>
  </si>
  <si>
    <t>Complete Life Table for Singapore Female Residents, 2022</t>
  </si>
  <si>
    <t>Life expectancy data for 2020 to 2023 have been affected by higher mortality rates, particularly those observed in 2021 and 2022, arising from the COVID-19 pandemic. As these higher mortality rates are assumed to apply throughout a lifetime, life expectancy data for 2020 to 2023 may not accurately represent the number of years individuals can expect to live, if mortality rates return to pre-pandemic levels.</t>
  </si>
  <si>
    <t xml:space="preserve">Note: Life expectancy in 2023 have been affected by higher mortality rates, particularly those observed in 2022, arising from the COVID-19 pandemic. They may not accurately represent the number of years individuals can expect to live, if mortality rates return to pre-pandemic levels. </t>
  </si>
  <si>
    <t xml:space="preserve">Note: Life expectancy in 2022 have been affected by higher mortality rates due to the COVID-19 pandemic. They may not accurately represent the number of years individuals can expect to live, if mortality rates return to pre-pandemic levels. </t>
  </si>
  <si>
    <t xml:space="preserve">Note: Life expectancy in 2021 have been affected by higher mortality rates due to the COVID-19 pandemic. They may not accurately represent the number of years individuals can expect to live, if mortality rates return to pre-pandemic levels. </t>
  </si>
  <si>
    <t xml:space="preserve">Note: Life expectancy in 2020 have been affected by higher mortality rates due to the COVID-19 pandemic. They may not accurately represent the number of years individuals can expect to live, if mortality rates return to pre-pandemic levels. </t>
  </si>
  <si>
    <t>Complete Life Table for Singapore Resident Population, 2024 (Preliminary)</t>
  </si>
  <si>
    <t>Complete Life Table for Singapore Male Residents, 2024 (Preliminary)</t>
  </si>
  <si>
    <t>Complete Life Table for Singapore Female Residents, 2024 (Preliminary)</t>
  </si>
  <si>
    <t>Complete Life Table for Singapore Resident Population, 2023</t>
  </si>
  <si>
    <t>Complete Life Table for Singapore Male Residents, 2023</t>
  </si>
  <si>
    <t>Complete Life Table for Singapore Female Residents, 2023</t>
  </si>
  <si>
    <t>Complete Life Tables 2003-2024P</t>
  </si>
  <si>
    <t xml:space="preserve">To reduce the impact of year to year random fluctuations, central death rates for years prior 2024 are derived based on the average number of deaths and mid-year population over a 3-year period. Preliminary death rates for 2024 are derived based on the average number of deaths and mid-year population in 2023 and 2024. </t>
  </si>
  <si>
    <t>Table 63 Complete Life Table for Singapore Female Residents, 2023</t>
  </si>
  <si>
    <t>Table 62 Complete Life Table for Singapore Male Residents, 2023</t>
  </si>
  <si>
    <t>Table 61 Complete Life Table for Singapore Resident Population, 2023</t>
  </si>
  <si>
    <t>May 2025</t>
  </si>
  <si>
    <t>Table 64 Complete Life Table for Singapore Resident Population, 2024 (Preliminary)</t>
  </si>
  <si>
    <t>Table 65 Complete Life Table for Singapore Male Residents, 2024 (Preliminary)</t>
  </si>
  <si>
    <t>Table 66 Complete Life Table for Singapore Female Residents, 2024 (Preliminary)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</si>
</sst>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3" formatCode="_-* #,##0.00_-;\-* #,##0.00_-;_-* &quot;-&quot;??_-;_-@_-"/>
    <numFmt numFmtId="164" formatCode="0.00000_)"/>
    <numFmt numFmtId="165" formatCode="0.0_)"/>
    <numFmt numFmtId="166" formatCode="0_)"/>
    <numFmt numFmtId="167" formatCode="0.00000"/>
    <numFmt numFmtId="168" formatCode="#,##0.0_);\(#,##0.0\)"/>
    <numFmt numFmtId="169" formatCode="0.0"/>
    <numFmt numFmtId="170" formatCode="_-* #,##0.0_-;\-* #,##0.0_-;_-* &quot;-&quot;??_-;_-@_-"/>
    <numFmt numFmtId="171" formatCode="_-* #,##0_-;\-* #,##0_-;_-* &quot;-&quot;??_-;_-@_-"/>
    <numFmt numFmtId="172" formatCode="#,##0.00000_);\(#,##0.00000\)"/>
    <numFmt numFmtId="173" formatCode="0.000"/>
  </numFmts>
  <fonts count="28" x14ac:knownFonts="1">
    <font>
      <sz val="10"/>
      <color theme="1"/>
      <name val="Calibri"/>
      <family val="2"/>
      <scheme val="minor"/>
    </font>
    <font>
      <sz val="10"/>
      <name val="Arial"/>
      <family val="2"/>
    </font>
    <font>
      <b/>
      <sz val="12"/>
      <name val="Arial"/>
      <family val="2"/>
    </font>
    <font>
      <u/>
      <sz val="10"/>
      <color indexed="12"/>
      <name val="Arial"/>
      <family val="2"/>
    </font>
    <font>
      <sz val="8"/>
      <name val="Times New Roman"/>
      <family val="1"/>
    </font>
    <font>
      <sz val="8"/>
      <name val="Arial"/>
      <family val="2"/>
    </font>
    <font>
      <b/>
      <sz val="10"/>
      <name val="Arial"/>
      <family val="2"/>
    </font>
    <font>
      <vertAlign val="subscript"/>
      <sz val="8"/>
      <name val="Arial"/>
      <family val="2"/>
    </font>
    <font>
      <b/>
      <sz val="10"/>
      <color theme="1"/>
      <name val="Arial"/>
      <family val="2"/>
    </font>
    <font>
      <sz val="10"/>
      <color theme="1"/>
      <name val="Arial"/>
      <family val="2"/>
    </font>
    <font>
      <sz val="12"/>
      <color theme="1"/>
      <name val="Calibri"/>
      <family val="2"/>
      <scheme val="minor"/>
    </font>
    <font>
      <b/>
      <sz val="12"/>
      <color theme="1"/>
      <name val="Calibri"/>
      <family val="2"/>
      <scheme val="minor"/>
    </font>
    <font>
      <b/>
      <sz val="14"/>
      <color rgb="FF0070C0"/>
      <name val="Georgia"/>
      <family val="1"/>
    </font>
    <font>
      <sz val="12"/>
      <color rgb="FF0070C0"/>
      <name val="Georgia"/>
      <family val="1"/>
    </font>
    <font>
      <i/>
      <sz val="10"/>
      <color theme="1"/>
      <name val="Calibri"/>
      <family val="2"/>
      <scheme val="minor"/>
    </font>
    <font>
      <b/>
      <i/>
      <sz val="10"/>
      <color theme="1"/>
      <name val="Calibri"/>
      <family val="2"/>
      <scheme val="minor"/>
    </font>
    <font>
      <sz val="10"/>
      <color theme="1"/>
      <name val="Calibri"/>
      <family val="2"/>
      <scheme val="minor"/>
    </font>
    <font>
      <sz val="12"/>
      <color rgb="FFFCF9E0"/>
      <name val="Calibri"/>
      <family val="2"/>
      <scheme val="minor"/>
    </font>
    <font>
      <sz val="9"/>
      <color rgb="FFFCF9E0"/>
      <name val="Calibri"/>
      <family val="2"/>
      <scheme val="minor"/>
    </font>
    <font>
      <sz val="12"/>
      <name val="Calibri"/>
      <family val="2"/>
      <scheme val="minor"/>
    </font>
    <font>
      <sz val="10"/>
      <name val="Calibri"/>
      <family val="2"/>
      <scheme val="minor"/>
    </font>
    <font>
      <sz val="12"/>
      <color theme="7" tint="0.79998168889431442"/>
      <name val="Calibri"/>
      <family val="2"/>
      <scheme val="minor"/>
    </font>
    <font>
      <sz val="12"/>
      <color theme="7" tint="0.59999389629810485"/>
      <name val="Calibri"/>
      <family val="2"/>
      <scheme val="minor"/>
    </font>
    <font>
      <sz val="12"/>
      <color rgb="FFFFFFCC"/>
      <name val="Calibri"/>
      <family val="2"/>
      <scheme val="minor"/>
    </font>
    <font>
      <sz val="9"/>
      <color rgb="FFFFFFCC"/>
      <name val="Calibri"/>
      <family val="2"/>
      <scheme val="minor"/>
    </font>
    <font>
      <sz val="8"/>
      <color rgb="FFFFFFCC"/>
      <name val="Arial"/>
      <family val="2"/>
    </font>
    <font>
      <b/>
      <sz val="9"/>
      <color rgb="FFFFFFCC"/>
      <name val="Calibri"/>
      <family val="2"/>
      <scheme val="minor"/>
    </font>
    <font>
      <b/>
      <sz val="8"/>
      <color rgb="FFFFFFCC"/>
      <name val="Arial"/>
      <family val="2"/>
    </font>
  </fonts>
  <fills count="5">
    <fill>
      <patternFill patternType="none"/>
    </fill>
    <fill>
      <patternFill patternType="gray125"/>
    </fill>
    <fill>
      <patternFill patternType="solid">
        <fgColor rgb="FFFCF9E0"/>
        <bgColor indexed="64"/>
      </patternFill>
    </fill>
    <fill>
      <patternFill patternType="solid">
        <fgColor theme="7" tint="0.39997558519241921"/>
        <bgColor indexed="64"/>
      </patternFill>
    </fill>
    <fill>
      <patternFill patternType="solid">
        <fgColor theme="7" tint="0.79998168889431442"/>
        <bgColor indexed="64"/>
      </patternFill>
    </fill>
  </fills>
  <borders count="14">
    <border>
      <left/>
      <right/>
      <top/>
      <bottom/>
      <diagonal/>
    </border>
    <border>
      <left/>
      <right/>
      <top/>
      <bottom style="thin">
        <color indexed="64"/>
      </bottom>
      <diagonal/>
    </border>
    <border>
      <left style="thin">
        <color indexed="64"/>
      </left>
      <right style="thin">
        <color indexed="8"/>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8"/>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8"/>
      </right>
      <top style="thin">
        <color indexed="8"/>
      </top>
      <bottom style="thin">
        <color indexed="8"/>
      </bottom>
      <diagonal/>
    </border>
    <border>
      <left/>
      <right/>
      <top style="thin">
        <color indexed="8"/>
      </top>
      <bottom/>
      <diagonal/>
    </border>
    <border>
      <left/>
      <right style="thin">
        <color indexed="64"/>
      </right>
      <top style="thin">
        <color indexed="8"/>
      </top>
      <bottom style="thin">
        <color indexed="8"/>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s>
  <cellStyleXfs count="6">
    <xf numFmtId="0" fontId="0" fillId="0" borderId="0"/>
    <xf numFmtId="0" fontId="1" fillId="0" borderId="0"/>
    <xf numFmtId="0" fontId="3" fillId="0" borderId="0" applyNumberFormat="0" applyFill="0" applyBorder="0" applyAlignment="0" applyProtection="0">
      <alignment vertical="top"/>
      <protection locked="0"/>
    </xf>
    <xf numFmtId="37" fontId="4" fillId="0" borderId="0"/>
    <xf numFmtId="37" fontId="4" fillId="0" borderId="0"/>
    <xf numFmtId="43" fontId="16" fillId="0" borderId="0" applyFont="0" applyFill="0" applyBorder="0" applyAlignment="0" applyProtection="0"/>
  </cellStyleXfs>
  <cellXfs count="102">
    <xf numFmtId="0" fontId="0" fillId="0" borderId="0" xfId="0"/>
    <xf numFmtId="0" fontId="2" fillId="0" borderId="0" xfId="1" applyFont="1"/>
    <xf numFmtId="0" fontId="1" fillId="0" borderId="0" xfId="1" applyAlignment="1">
      <alignment horizontal="center"/>
    </xf>
    <xf numFmtId="0" fontId="1" fillId="0" borderId="0" xfId="1" applyAlignment="1">
      <alignment horizontal="left"/>
    </xf>
    <xf numFmtId="0" fontId="1" fillId="0" borderId="0" xfId="1"/>
    <xf numFmtId="0" fontId="3" fillId="0" borderId="0" xfId="2" applyAlignment="1" applyProtection="1">
      <alignment horizontal="left"/>
    </xf>
    <xf numFmtId="37" fontId="5" fillId="0" borderId="0" xfId="3" applyFont="1"/>
    <xf numFmtId="37" fontId="5" fillId="0" borderId="0" xfId="4" applyFont="1"/>
    <xf numFmtId="37" fontId="6" fillId="0" borderId="0" xfId="3" applyFont="1"/>
    <xf numFmtId="37" fontId="5" fillId="0" borderId="1" xfId="3" applyFont="1" applyBorder="1"/>
    <xf numFmtId="37" fontId="5" fillId="0" borderId="1" xfId="4" applyFont="1" applyBorder="1"/>
    <xf numFmtId="37" fontId="5" fillId="0" borderId="2" xfId="3" applyFont="1" applyBorder="1" applyAlignment="1">
      <alignment horizontal="center"/>
    </xf>
    <xf numFmtId="37" fontId="5" fillId="0" borderId="3" xfId="3" applyFont="1" applyBorder="1" applyAlignment="1">
      <alignment horizontal="center"/>
    </xf>
    <xf numFmtId="37" fontId="5" fillId="0" borderId="4" xfId="4" applyFont="1" applyBorder="1" applyAlignment="1">
      <alignment horizontal="center"/>
    </xf>
    <xf numFmtId="37" fontId="5" fillId="0" borderId="5" xfId="3" applyFont="1" applyBorder="1" applyAlignment="1">
      <alignment horizontal="center"/>
    </xf>
    <xf numFmtId="37" fontId="5" fillId="0" borderId="0" xfId="3" applyFont="1" applyAlignment="1">
      <alignment horizontal="center"/>
    </xf>
    <xf numFmtId="37" fontId="5" fillId="0" borderId="6" xfId="4" applyFont="1" applyBorder="1" applyAlignment="1">
      <alignment horizontal="center"/>
    </xf>
    <xf numFmtId="0" fontId="1" fillId="0" borderId="7" xfId="1" applyBorder="1"/>
    <xf numFmtId="37" fontId="5" fillId="0" borderId="5" xfId="3" applyFont="1" applyBorder="1"/>
    <xf numFmtId="37" fontId="5" fillId="0" borderId="8" xfId="3" applyFont="1" applyBorder="1" applyAlignment="1">
      <alignment horizontal="center"/>
    </xf>
    <xf numFmtId="37" fontId="5" fillId="0" borderId="9" xfId="3" applyFont="1" applyBorder="1" applyAlignment="1">
      <alignment horizontal="center"/>
    </xf>
    <xf numFmtId="37" fontId="5" fillId="0" borderId="10" xfId="4" applyFont="1" applyBorder="1" applyAlignment="1">
      <alignment horizontal="center"/>
    </xf>
    <xf numFmtId="37" fontId="5" fillId="0" borderId="3" xfId="3" applyFont="1" applyBorder="1"/>
    <xf numFmtId="37" fontId="5" fillId="0" borderId="6" xfId="4" applyFont="1" applyBorder="1"/>
    <xf numFmtId="164" fontId="5" fillId="0" borderId="0" xfId="3" applyNumberFormat="1" applyFont="1" applyAlignment="1">
      <alignment horizontal="center"/>
    </xf>
    <xf numFmtId="165" fontId="5" fillId="0" borderId="6" xfId="4" applyNumberFormat="1" applyFont="1" applyBorder="1" applyAlignment="1">
      <alignment horizontal="center"/>
    </xf>
    <xf numFmtId="37" fontId="5" fillId="0" borderId="7" xfId="3" applyFont="1" applyBorder="1" applyAlignment="1">
      <alignment horizontal="center"/>
    </xf>
    <xf numFmtId="37" fontId="5" fillId="0" borderId="6" xfId="3" applyFont="1" applyBorder="1" applyAlignment="1">
      <alignment horizontal="center"/>
    </xf>
    <xf numFmtId="37" fontId="5" fillId="0" borderId="11" xfId="3" applyFont="1" applyBorder="1" applyAlignment="1">
      <alignment horizontal="center"/>
    </xf>
    <xf numFmtId="164" fontId="5" fillId="0" borderId="1" xfId="3" applyNumberFormat="1" applyFont="1" applyBorder="1" applyAlignment="1">
      <alignment horizontal="center"/>
    </xf>
    <xf numFmtId="37" fontId="5" fillId="0" borderId="1" xfId="3" applyFont="1" applyBorder="1" applyAlignment="1">
      <alignment horizontal="center"/>
    </xf>
    <xf numFmtId="165" fontId="5" fillId="0" borderId="12" xfId="4" applyNumberFormat="1" applyFont="1" applyBorder="1" applyAlignment="1">
      <alignment horizontal="center"/>
    </xf>
    <xf numFmtId="37" fontId="5" fillId="0" borderId="0" xfId="3" quotePrefix="1" applyFont="1" applyAlignment="1">
      <alignment horizontal="left"/>
    </xf>
    <xf numFmtId="37" fontId="5" fillId="0" borderId="0" xfId="3" applyFont="1" applyAlignment="1">
      <alignment horizontal="left"/>
    </xf>
    <xf numFmtId="1" fontId="5" fillId="0" borderId="0" xfId="3" applyNumberFormat="1" applyFont="1" applyAlignment="1">
      <alignment horizontal="center"/>
    </xf>
    <xf numFmtId="1" fontId="5" fillId="0" borderId="0" xfId="3" applyNumberFormat="1" applyFont="1"/>
    <xf numFmtId="1" fontId="5" fillId="0" borderId="1" xfId="3" applyNumberFormat="1" applyFont="1" applyBorder="1"/>
    <xf numFmtId="1" fontId="5" fillId="0" borderId="3" xfId="3" applyNumberFormat="1" applyFont="1" applyBorder="1"/>
    <xf numFmtId="1" fontId="1" fillId="0" borderId="0" xfId="1" applyNumberFormat="1"/>
    <xf numFmtId="37" fontId="1" fillId="0" borderId="0" xfId="1" applyNumberFormat="1"/>
    <xf numFmtId="164" fontId="1" fillId="0" borderId="0" xfId="1" applyNumberFormat="1"/>
    <xf numFmtId="166" fontId="1" fillId="0" borderId="0" xfId="1" applyNumberFormat="1"/>
    <xf numFmtId="165" fontId="1" fillId="0" borderId="0" xfId="1" applyNumberFormat="1"/>
    <xf numFmtId="167" fontId="1" fillId="0" borderId="0" xfId="1" applyNumberFormat="1"/>
    <xf numFmtId="168" fontId="1" fillId="0" borderId="0" xfId="1" applyNumberFormat="1"/>
    <xf numFmtId="0" fontId="8" fillId="0" borderId="0" xfId="0" applyFont="1"/>
    <xf numFmtId="0" fontId="9" fillId="0" borderId="0" xfId="0" applyFont="1"/>
    <xf numFmtId="0" fontId="9" fillId="0" borderId="0" xfId="0" applyFont="1" applyAlignment="1">
      <alignment vertical="center"/>
    </xf>
    <xf numFmtId="0" fontId="3" fillId="0" borderId="0" xfId="2" applyAlignment="1" applyProtection="1">
      <alignment vertical="center"/>
    </xf>
    <xf numFmtId="0" fontId="1" fillId="0" borderId="0" xfId="1" quotePrefix="1"/>
    <xf numFmtId="0" fontId="9" fillId="0" borderId="0" xfId="0" quotePrefix="1" applyFont="1"/>
    <xf numFmtId="0" fontId="10" fillId="2" borderId="0" xfId="0" applyFont="1" applyFill="1"/>
    <xf numFmtId="0" fontId="13" fillId="2" borderId="0" xfId="0" applyFont="1" applyFill="1"/>
    <xf numFmtId="0" fontId="10" fillId="2" borderId="0" xfId="0" applyFont="1" applyFill="1" applyAlignment="1">
      <alignment horizontal="center"/>
    </xf>
    <xf numFmtId="0" fontId="10" fillId="2" borderId="0" xfId="0" applyFont="1" applyFill="1" applyProtection="1">
      <protection hidden="1"/>
    </xf>
    <xf numFmtId="0" fontId="10" fillId="3" borderId="0" xfId="0" applyFont="1" applyFill="1" applyAlignment="1">
      <alignment horizontal="center"/>
    </xf>
    <xf numFmtId="0" fontId="10" fillId="2" borderId="0" xfId="0" applyFont="1" applyFill="1" applyAlignment="1" applyProtection="1">
      <alignment horizontal="center"/>
      <protection hidden="1"/>
    </xf>
    <xf numFmtId="169" fontId="10" fillId="2" borderId="0" xfId="0" applyNumberFormat="1" applyFont="1" applyFill="1" applyAlignment="1" applyProtection="1">
      <alignment horizontal="center"/>
      <protection hidden="1"/>
    </xf>
    <xf numFmtId="169" fontId="11" fillId="2" borderId="0" xfId="0" applyNumberFormat="1" applyFont="1" applyFill="1" applyAlignment="1" applyProtection="1">
      <alignment horizontal="center"/>
      <protection hidden="1"/>
    </xf>
    <xf numFmtId="0" fontId="0" fillId="2" borderId="0" xfId="0" applyFill="1" applyProtection="1">
      <protection hidden="1"/>
    </xf>
    <xf numFmtId="0" fontId="17" fillId="2" borderId="0" xfId="0" applyFont="1" applyFill="1" applyProtection="1">
      <protection hidden="1"/>
    </xf>
    <xf numFmtId="0" fontId="17" fillId="2" borderId="0" xfId="0" applyFont="1" applyFill="1"/>
    <xf numFmtId="37" fontId="17" fillId="2" borderId="0" xfId="0" applyNumberFormat="1" applyFont="1" applyFill="1" applyProtection="1">
      <protection hidden="1"/>
    </xf>
    <xf numFmtId="0" fontId="18" fillId="2" borderId="0" xfId="0" applyFont="1" applyFill="1" applyProtection="1">
      <protection hidden="1"/>
    </xf>
    <xf numFmtId="169" fontId="18" fillId="2" borderId="0" xfId="0" applyNumberFormat="1" applyFont="1" applyFill="1" applyProtection="1">
      <protection hidden="1"/>
    </xf>
    <xf numFmtId="0" fontId="13" fillId="2" borderId="0" xfId="0" applyFont="1" applyFill="1" applyProtection="1">
      <protection hidden="1"/>
    </xf>
    <xf numFmtId="0" fontId="9" fillId="0" borderId="0" xfId="1" applyFont="1"/>
    <xf numFmtId="165" fontId="5" fillId="0" borderId="0" xfId="4" applyNumberFormat="1" applyFont="1" applyAlignment="1">
      <alignment horizontal="center"/>
    </xf>
    <xf numFmtId="172" fontId="1" fillId="0" borderId="0" xfId="1" applyNumberFormat="1"/>
    <xf numFmtId="173" fontId="1" fillId="0" borderId="0" xfId="1" applyNumberFormat="1"/>
    <xf numFmtId="164" fontId="5" fillId="0" borderId="13" xfId="3" applyNumberFormat="1" applyFont="1" applyBorder="1" applyAlignment="1">
      <alignment horizontal="center"/>
    </xf>
    <xf numFmtId="0" fontId="19" fillId="2" borderId="0" xfId="0" applyFont="1" applyFill="1"/>
    <xf numFmtId="0" fontId="21" fillId="2" borderId="0" xfId="0" applyFont="1" applyFill="1"/>
    <xf numFmtId="0" fontId="21" fillId="2" borderId="0" xfId="0" applyFont="1" applyFill="1" applyAlignment="1">
      <alignment horizontal="center"/>
    </xf>
    <xf numFmtId="0" fontId="22" fillId="2" borderId="0" xfId="0" applyFont="1" applyFill="1"/>
    <xf numFmtId="0" fontId="22" fillId="2" borderId="0" xfId="0" applyFont="1" applyFill="1" applyAlignment="1">
      <alignment horizontal="center"/>
    </xf>
    <xf numFmtId="0" fontId="23" fillId="2" borderId="0" xfId="0" applyFont="1" applyFill="1"/>
    <xf numFmtId="0" fontId="23" fillId="2" borderId="0" xfId="0" applyFont="1" applyFill="1" applyProtection="1">
      <protection hidden="1"/>
    </xf>
    <xf numFmtId="170" fontId="25" fillId="2" borderId="0" xfId="5" applyNumberFormat="1" applyFont="1" applyFill="1" applyAlignment="1" applyProtection="1">
      <alignment horizontal="right" vertical="top"/>
      <protection hidden="1"/>
    </xf>
    <xf numFmtId="0" fontId="24" fillId="2" borderId="0" xfId="0" applyFont="1" applyFill="1" applyProtection="1">
      <protection hidden="1"/>
    </xf>
    <xf numFmtId="0" fontId="25" fillId="2" borderId="0" xfId="0" applyFont="1" applyFill="1" applyAlignment="1" applyProtection="1">
      <alignment horizontal="right" vertical="top"/>
      <protection hidden="1"/>
    </xf>
    <xf numFmtId="169" fontId="24" fillId="2" borderId="0" xfId="0" applyNumberFormat="1" applyFont="1" applyFill="1" applyProtection="1">
      <protection hidden="1"/>
    </xf>
    <xf numFmtId="37" fontId="25" fillId="2" borderId="0" xfId="3" applyFont="1" applyFill="1" applyAlignment="1" applyProtection="1">
      <alignment horizontal="right" vertical="top"/>
      <protection hidden="1"/>
    </xf>
    <xf numFmtId="37" fontId="24" fillId="2" borderId="0" xfId="0" applyNumberFormat="1" applyFont="1" applyFill="1" applyProtection="1">
      <protection hidden="1"/>
    </xf>
    <xf numFmtId="0" fontId="26" fillId="2" borderId="0" xfId="0" applyFont="1" applyFill="1" applyProtection="1">
      <protection hidden="1"/>
    </xf>
    <xf numFmtId="168" fontId="27" fillId="2" borderId="0" xfId="3" applyNumberFormat="1" applyFont="1" applyFill="1" applyAlignment="1" applyProtection="1">
      <alignment horizontal="right" vertical="top"/>
      <protection hidden="1"/>
    </xf>
    <xf numFmtId="0" fontId="23" fillId="2" borderId="0" xfId="0" applyFont="1" applyFill="1" applyAlignment="1">
      <alignment horizontal="right" vertical="top"/>
    </xf>
    <xf numFmtId="0" fontId="25" fillId="2" borderId="0" xfId="0" applyFont="1" applyFill="1" applyProtection="1">
      <protection hidden="1"/>
    </xf>
    <xf numFmtId="171" fontId="25" fillId="2" borderId="0" xfId="5" applyNumberFormat="1" applyFont="1" applyFill="1"/>
    <xf numFmtId="170" fontId="23" fillId="2" borderId="0" xfId="0" applyNumberFormat="1" applyFont="1" applyFill="1"/>
    <xf numFmtId="169" fontId="23" fillId="2" borderId="0" xfId="0" applyNumberFormat="1" applyFont="1" applyFill="1" applyProtection="1">
      <protection hidden="1"/>
    </xf>
    <xf numFmtId="0" fontId="23" fillId="2" borderId="0" xfId="0" applyFont="1" applyFill="1" applyAlignment="1">
      <alignment horizontal="center"/>
    </xf>
    <xf numFmtId="0" fontId="23" fillId="2" borderId="0" xfId="0" applyFont="1" applyFill="1" applyAlignment="1" applyProtection="1">
      <alignment horizontal="center"/>
      <protection hidden="1"/>
    </xf>
    <xf numFmtId="37" fontId="23" fillId="2" borderId="0" xfId="0" applyNumberFormat="1" applyFont="1" applyFill="1" applyProtection="1">
      <protection hidden="1"/>
    </xf>
    <xf numFmtId="0" fontId="23" fillId="2" borderId="0" xfId="0" applyFont="1" applyFill="1" applyAlignment="1" applyProtection="1">
      <alignment horizontal="left"/>
      <protection hidden="1"/>
    </xf>
    <xf numFmtId="0" fontId="20" fillId="2" borderId="0" xfId="0" applyFont="1" applyFill="1" applyAlignment="1" applyProtection="1">
      <alignment horizontal="left" vertical="top" wrapText="1"/>
      <protection hidden="1"/>
    </xf>
    <xf numFmtId="0" fontId="12" fillId="2" borderId="0" xfId="0" applyFont="1" applyFill="1" applyAlignment="1" applyProtection="1">
      <alignment horizontal="center" vertical="center" wrapText="1"/>
      <protection hidden="1"/>
    </xf>
    <xf numFmtId="0" fontId="19" fillId="2" borderId="0" xfId="0" applyFont="1" applyFill="1" applyProtection="1">
      <protection hidden="1"/>
    </xf>
    <xf numFmtId="0" fontId="24" fillId="2" borderId="0" xfId="0" applyFont="1" applyFill="1" applyAlignment="1" applyProtection="1">
      <alignment horizontal="left"/>
      <protection hidden="1"/>
    </xf>
    <xf numFmtId="0" fontId="14" fillId="4" borderId="0" xfId="0" applyFont="1" applyFill="1" applyAlignment="1">
      <alignment horizontal="left" wrapText="1"/>
    </xf>
    <xf numFmtId="0" fontId="14" fillId="2" borderId="0" xfId="0" applyFont="1" applyFill="1" applyAlignment="1">
      <alignment horizontal="left" wrapText="1"/>
    </xf>
    <xf numFmtId="37" fontId="5" fillId="0" borderId="3" xfId="3" applyFont="1" applyBorder="1" applyAlignment="1">
      <alignment horizontal="left" vertical="top" wrapText="1"/>
    </xf>
  </cellXfs>
  <cellStyles count="6">
    <cellStyle name="Comma" xfId="5" builtinId="3"/>
    <cellStyle name="Hyperlink" xfId="2" builtinId="8"/>
    <cellStyle name="Normal" xfId="0" builtinId="0"/>
    <cellStyle name="Normal 2" xfId="1" xr:uid="{00000000-0005-0000-0000-000003000000}"/>
    <cellStyle name="Normal_1994_1" xfId="3" xr:uid="{00000000-0005-0000-0000-000004000000}"/>
    <cellStyle name="Normal_94F-I" xfId="4" xr:uid="{00000000-0005-0000-0000-000005000000}"/>
  </cellStyles>
  <dxfs count="6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FFCC"/>
      <color rgb="FFF8F0B6"/>
      <color rgb="FFFCF9E0"/>
      <color rgb="FFFEDFD6"/>
      <color rgb="FFFFF2CC"/>
      <color rgb="FFFFF9F7"/>
      <color rgb="FFFFD966"/>
      <color rgb="FFE54722"/>
      <color rgb="FFFB744F"/>
      <color rgb="FF007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16" Type="http://schemas.openxmlformats.org/officeDocument/2006/relationships/worksheet" Target="worksheets/sheet1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calcChain" Target="calcChain.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customXml" Target="../customXml/item3.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styles" Target="style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externalLink" Target="externalLinks/externalLink1.xml"/><Relationship Id="rId75"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customXml" Target="../customXml/item2.xml"/><Relationship Id="rId7" Type="http://schemas.openxmlformats.org/officeDocument/2006/relationships/worksheet" Target="worksheets/sheet7.xml"/><Relationship Id="rId71" Type="http://schemas.openxmlformats.org/officeDocument/2006/relationships/theme" Target="theme/theme1.xml"/><Relationship Id="rId2" Type="http://schemas.openxmlformats.org/officeDocument/2006/relationships/worksheet" Target="worksheets/sheet2.xml"/><Relationship Id="rId29" Type="http://schemas.openxmlformats.org/officeDocument/2006/relationships/worksheet" Target="worksheets/sheet29.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8762485610713497E-2"/>
          <c:y val="0.11430927439875205"/>
          <c:w val="0.90064335304337884"/>
          <c:h val="0.75941349700946048"/>
        </c:manualLayout>
      </c:layout>
      <c:lineChart>
        <c:grouping val="standard"/>
        <c:varyColors val="0"/>
        <c:ser>
          <c:idx val="0"/>
          <c:order val="0"/>
          <c:tx>
            <c:strRef>
              <c:f>Calculator!$B$5:$F$5</c:f>
              <c:strCache>
                <c:ptCount val="1"/>
                <c:pt idx="0">
                  <c:v>Resident Male aged 65 years in 2024</c:v>
                </c:pt>
              </c:strCache>
            </c:strRef>
          </c:tx>
          <c:spPr>
            <a:ln>
              <a:solidFill>
                <a:srgbClr val="0070C0"/>
              </a:solidFill>
            </a:ln>
          </c:spPr>
          <c:marker>
            <c:symbol val="none"/>
          </c:marker>
          <c:dPt>
            <c:idx val="15"/>
            <c:bubble3D val="0"/>
            <c:extLst>
              <c:ext xmlns:c16="http://schemas.microsoft.com/office/drawing/2014/chart" uri="{C3380CC4-5D6E-409C-BE32-E72D297353CC}">
                <c16:uniqueId val="{00000000-F6FF-4A35-BA24-1AA46CDAB56F}"/>
              </c:ext>
            </c:extLst>
          </c:dPt>
          <c:cat>
            <c:strRef>
              <c:f>[0]!ChartYear</c:f>
              <c:strCache>
                <c:ptCount val="36"/>
                <c:pt idx="0">
                  <c:v> 65</c:v>
                </c:pt>
                <c:pt idx="1">
                  <c:v> 66</c:v>
                </c:pt>
                <c:pt idx="2">
                  <c:v> 67</c:v>
                </c:pt>
                <c:pt idx="3">
                  <c:v> 68</c:v>
                </c:pt>
                <c:pt idx="4">
                  <c:v> 69</c:v>
                </c:pt>
                <c:pt idx="5">
                  <c:v> 70</c:v>
                </c:pt>
                <c:pt idx="6">
                  <c:v> 71</c:v>
                </c:pt>
                <c:pt idx="7">
                  <c:v> 72</c:v>
                </c:pt>
                <c:pt idx="8">
                  <c:v> 73</c:v>
                </c:pt>
                <c:pt idx="9">
                  <c:v> 74</c:v>
                </c:pt>
                <c:pt idx="10">
                  <c:v> 75</c:v>
                </c:pt>
                <c:pt idx="11">
                  <c:v> 76</c:v>
                </c:pt>
                <c:pt idx="12">
                  <c:v> 77</c:v>
                </c:pt>
                <c:pt idx="13">
                  <c:v> 78</c:v>
                </c:pt>
                <c:pt idx="14">
                  <c:v> 79</c:v>
                </c:pt>
                <c:pt idx="15">
                  <c:v> 80</c:v>
                </c:pt>
                <c:pt idx="16">
                  <c:v> 81</c:v>
                </c:pt>
                <c:pt idx="17">
                  <c:v> 82</c:v>
                </c:pt>
                <c:pt idx="18">
                  <c:v> 83</c:v>
                </c:pt>
                <c:pt idx="19">
                  <c:v> 84</c:v>
                </c:pt>
                <c:pt idx="20">
                  <c:v> 85</c:v>
                </c:pt>
                <c:pt idx="21">
                  <c:v> 86</c:v>
                </c:pt>
                <c:pt idx="22">
                  <c:v> 87</c:v>
                </c:pt>
                <c:pt idx="23">
                  <c:v> 88</c:v>
                </c:pt>
                <c:pt idx="24">
                  <c:v> 89</c:v>
                </c:pt>
                <c:pt idx="25">
                  <c:v> 90</c:v>
                </c:pt>
                <c:pt idx="26">
                  <c:v> 91</c:v>
                </c:pt>
                <c:pt idx="27">
                  <c:v> 92</c:v>
                </c:pt>
                <c:pt idx="28">
                  <c:v> 93</c:v>
                </c:pt>
                <c:pt idx="29">
                  <c:v> 94</c:v>
                </c:pt>
                <c:pt idx="30">
                  <c:v> 95</c:v>
                </c:pt>
                <c:pt idx="31">
                  <c:v> 96</c:v>
                </c:pt>
                <c:pt idx="32">
                  <c:v> 97</c:v>
                </c:pt>
                <c:pt idx="33">
                  <c:v> 98</c:v>
                </c:pt>
                <c:pt idx="34">
                  <c:v> 99</c:v>
                </c:pt>
                <c:pt idx="35">
                  <c:v>100+</c:v>
                </c:pt>
              </c:strCache>
            </c:strRef>
          </c:cat>
          <c:val>
            <c:numRef>
              <c:f>[0]!ChartValues</c:f>
              <c:numCache>
                <c:formatCode>0.0</c:formatCode>
                <c:ptCount val="36"/>
                <c:pt idx="0">
                  <c:v>100</c:v>
                </c:pt>
                <c:pt idx="1">
                  <c:v>98.91580212832271</c:v>
                </c:pt>
                <c:pt idx="2">
                  <c:v>97.738100538759525</c:v>
                </c:pt>
                <c:pt idx="3">
                  <c:v>96.463555812814462</c:v>
                </c:pt>
                <c:pt idx="4">
                  <c:v>95.086602252994339</c:v>
                </c:pt>
                <c:pt idx="5">
                  <c:v>93.608352998797812</c:v>
                </c:pt>
                <c:pt idx="6">
                  <c:v>92.034373747718064</c:v>
                </c:pt>
                <c:pt idx="7">
                  <c:v>90.357985662763269</c:v>
                </c:pt>
                <c:pt idx="8">
                  <c:v>88.551360256467333</c:v>
                </c:pt>
                <c:pt idx="9">
                  <c:v>86.575537646377839</c:v>
                </c:pt>
                <c:pt idx="10">
                  <c:v>84.419386437508351</c:v>
                </c:pt>
                <c:pt idx="11">
                  <c:v>82.094038024845275</c:v>
                </c:pt>
                <c:pt idx="12">
                  <c:v>79.597266129391329</c:v>
                </c:pt>
                <c:pt idx="13">
                  <c:v>76.883432031702213</c:v>
                </c:pt>
                <c:pt idx="14">
                  <c:v>73.882407943363461</c:v>
                </c:pt>
                <c:pt idx="15">
                  <c:v>70.578609911394096</c:v>
                </c:pt>
                <c:pt idx="16">
                  <c:v>67.008771539249295</c:v>
                </c:pt>
                <c:pt idx="17">
                  <c:v>63.22298410436796</c:v>
                </c:pt>
                <c:pt idx="18">
                  <c:v>59.24462353622156</c:v>
                </c:pt>
                <c:pt idx="19">
                  <c:v>55.074802974308746</c:v>
                </c:pt>
                <c:pt idx="20">
                  <c:v>50.730219511109134</c:v>
                </c:pt>
                <c:pt idx="21">
                  <c:v>46.265416982056188</c:v>
                </c:pt>
                <c:pt idx="22">
                  <c:v>41.731599804087452</c:v>
                </c:pt>
                <c:pt idx="23">
                  <c:v>37.186651231132281</c:v>
                </c:pt>
                <c:pt idx="24">
                  <c:v>32.695133354111938</c:v>
                </c:pt>
                <c:pt idx="25">
                  <c:v>28.324947682443565</c:v>
                </c:pt>
                <c:pt idx="26">
                  <c:v>24.142882586045683</c:v>
                </c:pt>
                <c:pt idx="27">
                  <c:v>20.214613295338172</c:v>
                </c:pt>
                <c:pt idx="28">
                  <c:v>16.59690992475177</c:v>
                </c:pt>
                <c:pt idx="29">
                  <c:v>13.337637472728082</c:v>
                </c:pt>
                <c:pt idx="30">
                  <c:v>10.469076984727726</c:v>
                </c:pt>
                <c:pt idx="31">
                  <c:v>8.0101518322276153</c:v>
                </c:pt>
                <c:pt idx="32">
                  <c:v>5.9586357362304643</c:v>
                </c:pt>
                <c:pt idx="33">
                  <c:v>4.2989447437552872</c:v>
                </c:pt>
                <c:pt idx="34">
                  <c:v>2.9999109488401086</c:v>
                </c:pt>
                <c:pt idx="35">
                  <c:v>2.0192350505365333</c:v>
                </c:pt>
              </c:numCache>
            </c:numRef>
          </c:val>
          <c:smooth val="0"/>
          <c:extLst>
            <c:ext xmlns:c16="http://schemas.microsoft.com/office/drawing/2014/chart" uri="{C3380CC4-5D6E-409C-BE32-E72D297353CC}">
              <c16:uniqueId val="{00000001-F6FF-4A35-BA24-1AA46CDAB56F}"/>
            </c:ext>
          </c:extLst>
        </c:ser>
        <c:dLbls>
          <c:showLegendKey val="0"/>
          <c:showVal val="0"/>
          <c:showCatName val="0"/>
          <c:showSerName val="0"/>
          <c:showPercent val="0"/>
          <c:showBubbleSize val="0"/>
        </c:dLbls>
        <c:marker val="1"/>
        <c:smooth val="0"/>
        <c:axId val="491599824"/>
        <c:axId val="491600384"/>
      </c:lineChart>
      <c:lineChart>
        <c:grouping val="standard"/>
        <c:varyColors val="0"/>
        <c:ser>
          <c:idx val="1"/>
          <c:order val="1"/>
          <c:tx>
            <c:v>Marker</c:v>
          </c:tx>
          <c:spPr>
            <a:ln>
              <a:noFill/>
            </a:ln>
          </c:spPr>
          <c:marker>
            <c:symbol val="square"/>
            <c:size val="8"/>
            <c:spPr>
              <a:ln>
                <a:solidFill>
                  <a:srgbClr val="FFD966"/>
                </a:solidFill>
              </a:ln>
            </c:spPr>
          </c:marker>
          <c:dLbls>
            <c:numFmt formatCode="0.0%" sourceLinked="0"/>
            <c:spPr>
              <a:noFill/>
              <a:ln>
                <a:noFill/>
              </a:ln>
              <a:effectLst/>
            </c:spPr>
            <c:txPr>
              <a:bodyPr wrap="square" lIns="38100" tIns="19050" rIns="38100" bIns="19050" anchor="t" anchorCtr="1">
                <a:spAutoFit/>
              </a:bodyPr>
              <a:lstStyle/>
              <a:p>
                <a:pPr>
                  <a:defRPr sz="800"/>
                </a:pPr>
                <a:endParaRPr lang="en-US"/>
              </a:p>
            </c:txPr>
            <c:dLblPos val="t"/>
            <c:showLegendKey val="0"/>
            <c:showVal val="1"/>
            <c:showCatName val="1"/>
            <c:showSerName val="0"/>
            <c:showPercent val="0"/>
            <c:showBubbleSize val="0"/>
            <c:separator>
</c:separator>
            <c:showLeaderLines val="0"/>
            <c:extLst>
              <c:ext xmlns:c15="http://schemas.microsoft.com/office/drawing/2012/chart" uri="{CE6537A1-D6FC-4f65-9D91-7224C49458BB}">
                <c15:showLeaderLines val="0"/>
              </c:ext>
            </c:extLst>
          </c:dLbls>
          <c:cat>
            <c:strRef>
              <c:f>[0]!MarkerYear</c:f>
              <c:strCache>
                <c:ptCount val="36"/>
                <c:pt idx="0">
                  <c:v> 65 Years</c:v>
                </c:pt>
                <c:pt idx="1">
                  <c:v> 66 Years</c:v>
                </c:pt>
                <c:pt idx="2">
                  <c:v> 67 Years</c:v>
                </c:pt>
                <c:pt idx="3">
                  <c:v> 68 Years</c:v>
                </c:pt>
                <c:pt idx="4">
                  <c:v> 69 Years</c:v>
                </c:pt>
                <c:pt idx="5">
                  <c:v> 70 Years</c:v>
                </c:pt>
                <c:pt idx="6">
                  <c:v> 71 Years</c:v>
                </c:pt>
                <c:pt idx="7">
                  <c:v> 72 Years</c:v>
                </c:pt>
                <c:pt idx="8">
                  <c:v> 73 Years</c:v>
                </c:pt>
                <c:pt idx="9">
                  <c:v> 74 Years</c:v>
                </c:pt>
                <c:pt idx="10">
                  <c:v> 75 Years</c:v>
                </c:pt>
                <c:pt idx="11">
                  <c:v> 76 Years</c:v>
                </c:pt>
                <c:pt idx="12">
                  <c:v> 77 Years</c:v>
                </c:pt>
                <c:pt idx="13">
                  <c:v> 78 Years</c:v>
                </c:pt>
                <c:pt idx="14">
                  <c:v> 79 Years</c:v>
                </c:pt>
                <c:pt idx="15">
                  <c:v> 80 Years</c:v>
                </c:pt>
                <c:pt idx="16">
                  <c:v> 81 Years</c:v>
                </c:pt>
                <c:pt idx="17">
                  <c:v> 82 Years</c:v>
                </c:pt>
                <c:pt idx="18">
                  <c:v> 83 Years</c:v>
                </c:pt>
                <c:pt idx="19">
                  <c:v> 84 Years</c:v>
                </c:pt>
                <c:pt idx="20">
                  <c:v> 85 Years</c:v>
                </c:pt>
                <c:pt idx="21">
                  <c:v> 86 Years</c:v>
                </c:pt>
                <c:pt idx="22">
                  <c:v> 87 Years</c:v>
                </c:pt>
                <c:pt idx="23">
                  <c:v> 88 Years</c:v>
                </c:pt>
                <c:pt idx="24">
                  <c:v> 89 Years</c:v>
                </c:pt>
                <c:pt idx="25">
                  <c:v> 90 Years</c:v>
                </c:pt>
                <c:pt idx="26">
                  <c:v> 91 Years</c:v>
                </c:pt>
                <c:pt idx="27">
                  <c:v> 92 Years</c:v>
                </c:pt>
                <c:pt idx="28">
                  <c:v> 93 Years</c:v>
                </c:pt>
                <c:pt idx="29">
                  <c:v> 94 Years</c:v>
                </c:pt>
                <c:pt idx="30">
                  <c:v> 95 Years</c:v>
                </c:pt>
                <c:pt idx="31">
                  <c:v> 96 Years</c:v>
                </c:pt>
                <c:pt idx="32">
                  <c:v> 97 Years</c:v>
                </c:pt>
                <c:pt idx="33">
                  <c:v> 98 Years</c:v>
                </c:pt>
                <c:pt idx="34">
                  <c:v> 99 Years</c:v>
                </c:pt>
                <c:pt idx="35">
                  <c:v>100+ Years</c:v>
                </c:pt>
              </c:strCache>
            </c:strRef>
          </c:cat>
          <c:val>
            <c:numRef>
              <c:f>[0]!MarkerValues</c:f>
              <c:numCache>
                <c:formatCode>0.0</c:formatCode>
                <c:ptCount val="36"/>
                <c:pt idx="0">
                  <c:v>-1</c:v>
                </c:pt>
                <c:pt idx="1">
                  <c:v>-1</c:v>
                </c:pt>
                <c:pt idx="2">
                  <c:v>-1</c:v>
                </c:pt>
                <c:pt idx="3">
                  <c:v>-1</c:v>
                </c:pt>
                <c:pt idx="4">
                  <c:v>-1</c:v>
                </c:pt>
                <c:pt idx="5">
                  <c:v>-1</c:v>
                </c:pt>
                <c:pt idx="6">
                  <c:v>-1</c:v>
                </c:pt>
                <c:pt idx="7">
                  <c:v>-1</c:v>
                </c:pt>
                <c:pt idx="8">
                  <c:v>-1</c:v>
                </c:pt>
                <c:pt idx="9">
                  <c:v>-1</c:v>
                </c:pt>
                <c:pt idx="10">
                  <c:v>-1</c:v>
                </c:pt>
                <c:pt idx="11">
                  <c:v>-1</c:v>
                </c:pt>
                <c:pt idx="12">
                  <c:v>-1</c:v>
                </c:pt>
                <c:pt idx="13">
                  <c:v>-1</c:v>
                </c:pt>
                <c:pt idx="14">
                  <c:v>-1</c:v>
                </c:pt>
                <c:pt idx="15">
                  <c:v>-1</c:v>
                </c:pt>
                <c:pt idx="16">
                  <c:v>-1</c:v>
                </c:pt>
                <c:pt idx="17">
                  <c:v>-1</c:v>
                </c:pt>
                <c:pt idx="18">
                  <c:v>-1</c:v>
                </c:pt>
                <c:pt idx="19">
                  <c:v>-1</c:v>
                </c:pt>
                <c:pt idx="20">
                  <c:v>0.50730219511109131</c:v>
                </c:pt>
                <c:pt idx="21">
                  <c:v>-1</c:v>
                </c:pt>
                <c:pt idx="22">
                  <c:v>-1</c:v>
                </c:pt>
                <c:pt idx="23">
                  <c:v>-1</c:v>
                </c:pt>
                <c:pt idx="24">
                  <c:v>-1</c:v>
                </c:pt>
                <c:pt idx="25">
                  <c:v>-1</c:v>
                </c:pt>
                <c:pt idx="26">
                  <c:v>-1</c:v>
                </c:pt>
                <c:pt idx="27">
                  <c:v>-1</c:v>
                </c:pt>
                <c:pt idx="28">
                  <c:v>-1</c:v>
                </c:pt>
                <c:pt idx="29">
                  <c:v>-1</c:v>
                </c:pt>
                <c:pt idx="30">
                  <c:v>-1</c:v>
                </c:pt>
                <c:pt idx="31">
                  <c:v>-1</c:v>
                </c:pt>
                <c:pt idx="32">
                  <c:v>-1</c:v>
                </c:pt>
                <c:pt idx="33">
                  <c:v>-1</c:v>
                </c:pt>
                <c:pt idx="34">
                  <c:v>-1</c:v>
                </c:pt>
                <c:pt idx="35">
                  <c:v>2.0192350505365334E-2</c:v>
                </c:pt>
              </c:numCache>
            </c:numRef>
          </c:val>
          <c:smooth val="0"/>
          <c:extLst>
            <c:ext xmlns:c16="http://schemas.microsoft.com/office/drawing/2014/chart" uri="{C3380CC4-5D6E-409C-BE32-E72D297353CC}">
              <c16:uniqueId val="{00000006-F6FF-4A35-BA24-1AA46CDAB56F}"/>
            </c:ext>
          </c:extLst>
        </c:ser>
        <c:dLbls>
          <c:showLegendKey val="0"/>
          <c:showVal val="0"/>
          <c:showCatName val="0"/>
          <c:showSerName val="0"/>
          <c:showPercent val="0"/>
          <c:showBubbleSize val="0"/>
        </c:dLbls>
        <c:marker val="1"/>
        <c:smooth val="0"/>
        <c:axId val="750758239"/>
        <c:axId val="750767391"/>
      </c:lineChart>
      <c:catAx>
        <c:axId val="491599824"/>
        <c:scaling>
          <c:orientation val="minMax"/>
        </c:scaling>
        <c:delete val="0"/>
        <c:axPos val="b"/>
        <c:title>
          <c:tx>
            <c:rich>
              <a:bodyPr/>
              <a:lstStyle/>
              <a:p>
                <a:pPr>
                  <a:defRPr sz="900">
                    <a:solidFill>
                      <a:srgbClr val="0070C0"/>
                    </a:solidFill>
                  </a:defRPr>
                </a:pPr>
                <a:r>
                  <a:rPr lang="en-GB" sz="900">
                    <a:solidFill>
                      <a:srgbClr val="0070C0"/>
                    </a:solidFill>
                  </a:rPr>
                  <a:t>Age X (Years)</a:t>
                </a:r>
              </a:p>
            </c:rich>
          </c:tx>
          <c:layout>
            <c:manualLayout>
              <c:xMode val="edge"/>
              <c:yMode val="edge"/>
              <c:x val="0.44948458372659894"/>
              <c:y val="0.9443233900419219"/>
            </c:manualLayout>
          </c:layout>
          <c:overlay val="0"/>
        </c:title>
        <c:numFmt formatCode="General" sourceLinked="0"/>
        <c:majorTickMark val="out"/>
        <c:minorTickMark val="none"/>
        <c:tickLblPos val="nextTo"/>
        <c:txPr>
          <a:bodyPr/>
          <a:lstStyle/>
          <a:p>
            <a:pPr>
              <a:defRPr sz="800"/>
            </a:pPr>
            <a:endParaRPr lang="en-US"/>
          </a:p>
        </c:txPr>
        <c:crossAx val="491600384"/>
        <c:crosses val="autoZero"/>
        <c:auto val="1"/>
        <c:lblAlgn val="ctr"/>
        <c:lblOffset val="100"/>
        <c:tickLblSkip val="5"/>
        <c:noMultiLvlLbl val="0"/>
      </c:catAx>
      <c:valAx>
        <c:axId val="491600384"/>
        <c:scaling>
          <c:orientation val="minMax"/>
          <c:max val="100"/>
          <c:min val="0"/>
        </c:scaling>
        <c:delete val="0"/>
        <c:axPos val="l"/>
        <c:numFmt formatCode="#,##0" sourceLinked="0"/>
        <c:majorTickMark val="out"/>
        <c:minorTickMark val="none"/>
        <c:tickLblPos val="nextTo"/>
        <c:txPr>
          <a:bodyPr/>
          <a:lstStyle/>
          <a:p>
            <a:pPr>
              <a:defRPr sz="800"/>
            </a:pPr>
            <a:endParaRPr lang="en-US"/>
          </a:p>
        </c:txPr>
        <c:crossAx val="491599824"/>
        <c:crosses val="autoZero"/>
        <c:crossBetween val="midCat"/>
      </c:valAx>
      <c:valAx>
        <c:axId val="750767391"/>
        <c:scaling>
          <c:orientation val="minMax"/>
          <c:max val="1"/>
          <c:min val="0"/>
        </c:scaling>
        <c:delete val="0"/>
        <c:axPos val="r"/>
        <c:numFmt formatCode="0.0%" sourceLinked="0"/>
        <c:majorTickMark val="none"/>
        <c:minorTickMark val="none"/>
        <c:tickLblPos val="none"/>
        <c:spPr>
          <a:ln>
            <a:noFill/>
          </a:ln>
        </c:spPr>
        <c:crossAx val="750758239"/>
        <c:crosses val="max"/>
        <c:crossBetween val="between"/>
      </c:valAx>
      <c:catAx>
        <c:axId val="750758239"/>
        <c:scaling>
          <c:orientation val="minMax"/>
        </c:scaling>
        <c:delete val="1"/>
        <c:axPos val="t"/>
        <c:numFmt formatCode="General" sourceLinked="1"/>
        <c:majorTickMark val="out"/>
        <c:minorTickMark val="none"/>
        <c:tickLblPos val="nextTo"/>
        <c:crossAx val="750767391"/>
        <c:crosses val="max"/>
        <c:auto val="1"/>
        <c:lblAlgn val="ctr"/>
        <c:lblOffset val="100"/>
        <c:noMultiLvlLbl val="0"/>
      </c:catAx>
      <c:spPr>
        <a:noFill/>
        <a:ln>
          <a:solidFill>
            <a:schemeClr val="lt1">
              <a:shade val="50000"/>
              <a:alpha val="0"/>
            </a:schemeClr>
          </a:solidFill>
        </a:ln>
      </c:spPr>
    </c:plotArea>
    <c:plotVisOnly val="1"/>
    <c:dispBlanksAs val="gap"/>
    <c:showDLblsOverMax val="0"/>
  </c:chart>
  <c:spPr>
    <a:solidFill>
      <a:schemeClr val="bg1">
        <a:lumMod val="50000"/>
        <a:alpha val="0"/>
      </a:schemeClr>
    </a:solidFill>
    <a:ln>
      <a:noFill/>
    </a:ln>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114300</xdr:colOff>
      <xdr:row>9</xdr:row>
      <xdr:rowOff>152399</xdr:rowOff>
    </xdr:from>
    <xdr:to>
      <xdr:col>8</xdr:col>
      <xdr:colOff>752475</xdr:colOff>
      <xdr:row>24</xdr:row>
      <xdr:rowOff>9525</xdr:rowOff>
    </xdr:to>
    <xdr:graphicFrame macro="">
      <xdr:nvGraphicFramePr>
        <xdr:cNvPr id="2" name="Chart 1">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0.00688</cdr:x>
      <cdr:y>0.01035</cdr:y>
    </cdr:from>
    <cdr:to>
      <cdr:x>0.16695</cdr:x>
      <cdr:y>0.08621</cdr:y>
    </cdr:to>
    <cdr:sp macro="" textlink="">
      <cdr:nvSpPr>
        <cdr:cNvPr id="2" name="TextBox 1"/>
        <cdr:cNvSpPr txBox="1"/>
      </cdr:nvSpPr>
      <cdr:spPr>
        <a:xfrm xmlns:a="http://schemas.openxmlformats.org/drawingml/2006/main">
          <a:off x="38100" y="28576"/>
          <a:ext cx="885832" cy="209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GB" sz="900" b="1">
              <a:solidFill>
                <a:srgbClr val="0070C0"/>
              </a:solidFill>
              <a:latin typeface="Arial" panose="020B0604020202020204" pitchFamily="34" charset="0"/>
              <a:cs typeface="Arial" panose="020B0604020202020204" pitchFamily="34" charset="0"/>
            </a:rPr>
            <a:t>Per Cent</a:t>
          </a: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http://intranet.dos.gov.sg/TEMP/POP-PROJ.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0)-Ethnic"/>
    </sheetNames>
    <sheetDataSet>
      <sheetData sheetId="0">
        <row r="6">
          <cell r="A6" t="str">
            <v xml:space="preserve"> 1980</v>
          </cell>
          <cell r="B6">
            <v>72.12</v>
          </cell>
          <cell r="G6">
            <v>72.819999999999993</v>
          </cell>
          <cell r="L6">
            <v>69.88</v>
          </cell>
          <cell r="Q6">
            <v>68.28</v>
          </cell>
        </row>
        <row r="7">
          <cell r="A7" t="str">
            <v xml:space="preserve"> 1981</v>
          </cell>
          <cell r="B7">
            <v>72.61</v>
          </cell>
          <cell r="G7">
            <v>73.210000000000008</v>
          </cell>
          <cell r="L7">
            <v>70.19</v>
          </cell>
          <cell r="Q7">
            <v>69.454999999999998</v>
          </cell>
        </row>
        <row r="8">
          <cell r="A8" t="str">
            <v xml:space="preserve"> 1982</v>
          </cell>
          <cell r="B8">
            <v>72.759999999999991</v>
          </cell>
          <cell r="G8">
            <v>73.355000000000004</v>
          </cell>
          <cell r="L8">
            <v>70.375</v>
          </cell>
          <cell r="Q8">
            <v>69.72999999999999</v>
          </cell>
        </row>
        <row r="9">
          <cell r="A9" t="str">
            <v xml:space="preserve"> 1983</v>
          </cell>
          <cell r="B9">
            <v>73.099999999999994</v>
          </cell>
          <cell r="G9">
            <v>73.685000000000002</v>
          </cell>
          <cell r="L9">
            <v>70.800000000000011</v>
          </cell>
          <cell r="Q9">
            <v>70.17</v>
          </cell>
        </row>
        <row r="10">
          <cell r="A10" t="str">
            <v xml:space="preserve"> 1984</v>
          </cell>
          <cell r="B10">
            <v>73.36</v>
          </cell>
          <cell r="G10">
            <v>73.914999999999992</v>
          </cell>
          <cell r="L10">
            <v>71.11</v>
          </cell>
          <cell r="Q10">
            <v>70.465000000000003</v>
          </cell>
        </row>
        <row r="11">
          <cell r="A11" t="str">
            <v xml:space="preserve"> 1985</v>
          </cell>
          <cell r="B11">
            <v>73.94</v>
          </cell>
          <cell r="G11">
            <v>74.60499999999999</v>
          </cell>
          <cell r="L11">
            <v>71.425000000000011</v>
          </cell>
          <cell r="Q11">
            <v>71.31</v>
          </cell>
        </row>
        <row r="12">
          <cell r="A12" t="str">
            <v xml:space="preserve"> 1986</v>
          </cell>
          <cell r="B12">
            <v>74.295000000000002</v>
          </cell>
          <cell r="G12">
            <v>74.855000000000004</v>
          </cell>
          <cell r="L12">
            <v>71.694999999999993</v>
          </cell>
          <cell r="Q12">
            <v>71.625</v>
          </cell>
        </row>
        <row r="13">
          <cell r="A13" t="str">
            <v xml:space="preserve"> 1987</v>
          </cell>
          <cell r="B13">
            <v>74.605000000000004</v>
          </cell>
          <cell r="G13">
            <v>75.2</v>
          </cell>
          <cell r="L13">
            <v>71.819999999999993</v>
          </cell>
          <cell r="Q13">
            <v>72.39</v>
          </cell>
        </row>
        <row r="14">
          <cell r="A14" t="str">
            <v xml:space="preserve"> 1988</v>
          </cell>
          <cell r="B14">
            <v>74.754999999999995</v>
          </cell>
          <cell r="G14">
            <v>75.344999999999999</v>
          </cell>
          <cell r="L14">
            <v>72.064999999999998</v>
          </cell>
          <cell r="Q14">
            <v>72.485000000000014</v>
          </cell>
        </row>
        <row r="15">
          <cell r="A15" t="str">
            <v xml:space="preserve"> 1989</v>
          </cell>
          <cell r="B15">
            <v>75</v>
          </cell>
          <cell r="G15">
            <v>75.59</v>
          </cell>
          <cell r="L15">
            <v>72.16</v>
          </cell>
          <cell r="Q15">
            <v>72.94</v>
          </cell>
        </row>
        <row r="16">
          <cell r="A16" t="str">
            <v xml:space="preserve"> 1990</v>
          </cell>
          <cell r="B16">
            <v>75.260000000000005</v>
          </cell>
          <cell r="G16">
            <v>75.89</v>
          </cell>
          <cell r="L16">
            <v>72.52</v>
          </cell>
          <cell r="Q16">
            <v>73.37</v>
          </cell>
        </row>
        <row r="17">
          <cell r="A17" t="str">
            <v xml:space="preserve"> 1991</v>
          </cell>
          <cell r="B17">
            <v>75.63</v>
          </cell>
          <cell r="G17">
            <v>76.240000000000009</v>
          </cell>
          <cell r="L17">
            <v>72.745000000000005</v>
          </cell>
          <cell r="Q17">
            <v>74.06</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www.singstat.gov.sg/-/media/files/publications/population/ip-s13.pdf" TargetMode="External"/></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A144"/>
  <sheetViews>
    <sheetView showGridLines="0" tabSelected="1" zoomScaleNormal="100" workbookViewId="0">
      <selection sqref="A1:I1"/>
    </sheetView>
  </sheetViews>
  <sheetFormatPr defaultColWidth="9.09765625" defaultRowHeight="15.5" x14ac:dyDescent="0.35"/>
  <cols>
    <col min="1" max="1" width="12.59765625" style="72" customWidth="1"/>
    <col min="2" max="2" width="17.8984375" style="72" customWidth="1"/>
    <col min="3" max="3" width="11.3984375" style="73" customWidth="1"/>
    <col min="4" max="4" width="9.09765625" style="72" customWidth="1"/>
    <col min="5" max="5" width="9.59765625" style="73" customWidth="1"/>
    <col min="6" max="6" width="9.09765625" style="72" customWidth="1"/>
    <col min="7" max="7" width="8.8984375" style="72" customWidth="1"/>
    <col min="8" max="8" width="7.3984375" style="72" customWidth="1"/>
    <col min="9" max="9" width="11.3984375" style="72" customWidth="1"/>
    <col min="10" max="11" width="9.09765625" style="76"/>
    <col min="12" max="12" width="9.09765625" style="76" customWidth="1"/>
    <col min="13" max="13" width="9.09765625" style="76"/>
    <col min="14" max="14" width="9.296875" style="76" customWidth="1"/>
    <col min="15" max="27" width="9.09765625" style="76"/>
    <col min="28" max="16384" width="9.09765625" style="72"/>
  </cols>
  <sheetData>
    <row r="1" spans="1:27" s="51" customFormat="1" ht="24.75" customHeight="1" x14ac:dyDescent="0.35">
      <c r="A1" s="96" t="s">
        <v>230</v>
      </c>
      <c r="B1" s="96"/>
      <c r="C1" s="96"/>
      <c r="D1" s="96"/>
      <c r="E1" s="96"/>
      <c r="F1" s="96"/>
      <c r="G1" s="96"/>
      <c r="H1" s="96"/>
      <c r="I1" s="96"/>
      <c r="J1" s="76"/>
      <c r="K1" s="76"/>
      <c r="L1" s="76"/>
      <c r="M1" s="76"/>
      <c r="N1" s="76"/>
      <c r="O1" s="76"/>
      <c r="P1" s="76"/>
      <c r="Q1" s="76"/>
      <c r="R1" s="76"/>
      <c r="S1" s="76"/>
      <c r="T1" s="76"/>
      <c r="U1" s="76"/>
      <c r="V1" s="76"/>
      <c r="W1" s="76"/>
      <c r="X1" s="76"/>
      <c r="Y1" s="76"/>
      <c r="Z1" s="76"/>
      <c r="AA1" s="76"/>
    </row>
    <row r="2" spans="1:27" s="51" customFormat="1" ht="24.75" customHeight="1" x14ac:dyDescent="0.35">
      <c r="A2" s="96" t="s">
        <v>232</v>
      </c>
      <c r="B2" s="96"/>
      <c r="C2" s="96"/>
      <c r="D2" s="96"/>
      <c r="E2" s="96"/>
      <c r="F2" s="96"/>
      <c r="G2" s="96"/>
      <c r="H2" s="96"/>
      <c r="I2" s="96"/>
      <c r="J2" s="76"/>
      <c r="K2" s="76"/>
      <c r="L2" s="76"/>
      <c r="M2" s="76"/>
      <c r="N2" s="76"/>
      <c r="O2" s="76"/>
      <c r="P2" s="76"/>
      <c r="Q2" s="76"/>
      <c r="R2" s="76"/>
      <c r="S2" s="76"/>
      <c r="T2" s="76"/>
      <c r="U2" s="76"/>
      <c r="V2" s="76"/>
      <c r="W2" s="76"/>
      <c r="X2" s="76"/>
      <c r="Y2" s="76"/>
      <c r="Z2" s="76"/>
      <c r="AA2" s="76"/>
    </row>
    <row r="3" spans="1:27" s="51" customFormat="1" x14ac:dyDescent="0.35">
      <c r="C3" s="53"/>
      <c r="E3" s="53"/>
      <c r="J3" s="76"/>
      <c r="K3" s="76"/>
      <c r="L3" s="76"/>
      <c r="M3" s="76"/>
      <c r="N3" s="76"/>
      <c r="O3" s="76"/>
      <c r="P3" s="76"/>
      <c r="Q3" s="76"/>
      <c r="R3" s="76"/>
      <c r="S3" s="76"/>
      <c r="T3" s="76"/>
      <c r="U3" s="76"/>
      <c r="V3" s="76"/>
      <c r="W3" s="76"/>
      <c r="X3" s="76"/>
      <c r="Y3" s="76"/>
      <c r="Z3" s="76"/>
      <c r="AA3" s="76"/>
    </row>
    <row r="4" spans="1:27" s="51" customFormat="1" x14ac:dyDescent="0.35">
      <c r="A4" s="52" t="s">
        <v>222</v>
      </c>
      <c r="C4" s="53"/>
      <c r="E4" s="53"/>
      <c r="J4" s="76"/>
      <c r="K4" s="76"/>
      <c r="L4" s="76"/>
      <c r="M4" s="76"/>
      <c r="N4" s="76"/>
      <c r="O4" s="76"/>
      <c r="P4" s="76"/>
      <c r="Q4" s="76"/>
      <c r="R4" s="76"/>
      <c r="S4" s="76"/>
      <c r="T4" s="76"/>
      <c r="U4" s="76"/>
      <c r="V4" s="76"/>
      <c r="W4" s="76"/>
      <c r="X4" s="76"/>
      <c r="Y4" s="76"/>
      <c r="Z4" s="76"/>
      <c r="AA4" s="76"/>
    </row>
    <row r="5" spans="1:27" s="51" customFormat="1" x14ac:dyDescent="0.35">
      <c r="A5" s="54" t="s">
        <v>261</v>
      </c>
      <c r="B5" s="55" t="s">
        <v>259</v>
      </c>
      <c r="C5" s="56" t="s">
        <v>212</v>
      </c>
      <c r="D5" s="55">
        <v>65</v>
      </c>
      <c r="E5" s="56" t="s">
        <v>215</v>
      </c>
      <c r="F5" s="55">
        <v>2024</v>
      </c>
      <c r="G5" s="54" t="s">
        <v>213</v>
      </c>
      <c r="J5" s="76"/>
      <c r="K5" s="76"/>
      <c r="L5" s="76"/>
      <c r="M5" s="76"/>
      <c r="N5" s="76"/>
      <c r="O5" s="76"/>
      <c r="P5" s="76"/>
      <c r="Q5" s="76"/>
      <c r="R5" s="76"/>
      <c r="S5" s="76"/>
      <c r="T5" s="76"/>
      <c r="U5" s="76"/>
      <c r="V5" s="76"/>
      <c r="W5" s="76"/>
      <c r="X5" s="76"/>
      <c r="Y5" s="76"/>
      <c r="Z5" s="76"/>
      <c r="AA5" s="76"/>
    </row>
    <row r="6" spans="1:27" s="51" customFormat="1" x14ac:dyDescent="0.35">
      <c r="C6" s="53"/>
      <c r="E6" s="53"/>
      <c r="J6" s="76"/>
      <c r="K6" s="76"/>
      <c r="L6" s="76"/>
      <c r="M6" s="76"/>
      <c r="N6" s="76"/>
      <c r="O6" s="76"/>
      <c r="P6" s="76"/>
      <c r="Q6" s="76"/>
      <c r="R6" s="76"/>
      <c r="S6" s="76"/>
      <c r="T6" s="76"/>
      <c r="U6" s="76"/>
      <c r="V6" s="76"/>
      <c r="W6" s="76"/>
      <c r="X6" s="76"/>
      <c r="Y6" s="76"/>
      <c r="Z6" s="76"/>
      <c r="AA6" s="76"/>
    </row>
    <row r="7" spans="1:27" s="51" customFormat="1" x14ac:dyDescent="0.35">
      <c r="A7" s="52" t="s">
        <v>233</v>
      </c>
      <c r="C7" s="53"/>
      <c r="E7" s="53"/>
      <c r="J7" s="76"/>
      <c r="K7" s="76"/>
      <c r="L7" s="76"/>
      <c r="M7" s="76"/>
      <c r="N7" s="76"/>
      <c r="O7" s="76"/>
      <c r="P7" s="76"/>
      <c r="Q7" s="76"/>
      <c r="R7" s="76"/>
      <c r="S7" s="76"/>
      <c r="T7" s="76"/>
      <c r="U7" s="76"/>
      <c r="V7" s="76"/>
      <c r="W7" s="76"/>
      <c r="X7" s="76"/>
      <c r="Y7" s="76"/>
      <c r="Z7" s="76"/>
      <c r="AA7" s="76"/>
    </row>
    <row r="8" spans="1:27" s="51" customFormat="1" x14ac:dyDescent="0.35">
      <c r="A8" s="97" t="s">
        <v>231</v>
      </c>
      <c r="B8" s="97"/>
      <c r="C8" s="97"/>
      <c r="D8" s="57">
        <f ca="1">INDIRECT("'"&amp;$A$43&amp;$A$35&amp;"'!g"&amp;$A$41)</f>
        <v>19.5</v>
      </c>
      <c r="E8" s="54" t="s">
        <v>220</v>
      </c>
      <c r="F8" s="54"/>
      <c r="G8" s="54"/>
      <c r="H8" s="58">
        <f ca="1">D8+D5</f>
        <v>84.5</v>
      </c>
      <c r="I8" s="51" t="s">
        <v>214</v>
      </c>
      <c r="J8" s="76"/>
      <c r="K8" s="76"/>
      <c r="L8" s="76"/>
      <c r="M8" s="76"/>
      <c r="N8" s="76"/>
      <c r="O8" s="76"/>
      <c r="P8" s="76"/>
      <c r="Q8" s="76"/>
      <c r="R8" s="76"/>
      <c r="S8" s="76"/>
      <c r="T8" s="76"/>
      <c r="U8" s="76"/>
      <c r="V8" s="76"/>
      <c r="W8" s="76"/>
      <c r="X8" s="76"/>
      <c r="Y8" s="76"/>
      <c r="Z8" s="76"/>
      <c r="AA8" s="76"/>
    </row>
    <row r="9" spans="1:27" s="51" customFormat="1" x14ac:dyDescent="0.35">
      <c r="A9" s="54"/>
      <c r="B9" s="54"/>
      <c r="C9" s="56"/>
      <c r="D9" s="54"/>
      <c r="E9" s="56"/>
      <c r="F9" s="54"/>
      <c r="G9" s="54"/>
      <c r="H9" s="53"/>
      <c r="J9" s="76"/>
      <c r="K9" s="76"/>
      <c r="L9" s="76"/>
      <c r="M9" s="76"/>
      <c r="N9" s="76"/>
      <c r="O9" s="76"/>
      <c r="P9" s="76"/>
      <c r="Q9" s="76"/>
      <c r="R9" s="76"/>
      <c r="S9" s="76"/>
      <c r="T9" s="76"/>
      <c r="U9" s="76"/>
      <c r="V9" s="76"/>
      <c r="W9" s="76"/>
      <c r="X9" s="76"/>
      <c r="Y9" s="76"/>
      <c r="Z9" s="76"/>
      <c r="AA9" s="76"/>
    </row>
    <row r="10" spans="1:27" s="51" customFormat="1" x14ac:dyDescent="0.35">
      <c r="A10" s="65" t="str">
        <f>B40</f>
        <v>Proportion Expected to be Alive at Age X among Resident Males Aged 65 Years in 2024</v>
      </c>
      <c r="C10" s="53"/>
      <c r="E10" s="53"/>
      <c r="J10" s="76"/>
      <c r="K10" s="76"/>
      <c r="L10" s="98"/>
      <c r="M10" s="98"/>
      <c r="N10" s="98"/>
      <c r="O10" s="98"/>
      <c r="P10" s="98"/>
      <c r="Q10" s="98"/>
      <c r="R10" s="98"/>
      <c r="S10" s="98"/>
      <c r="T10" s="98"/>
      <c r="U10" s="76"/>
      <c r="V10" s="76"/>
      <c r="W10" s="76"/>
      <c r="X10" s="76"/>
      <c r="Y10" s="76"/>
      <c r="Z10" s="76"/>
      <c r="AA10" s="76"/>
    </row>
    <row r="11" spans="1:27" s="51" customFormat="1" x14ac:dyDescent="0.35">
      <c r="C11" s="53"/>
      <c r="E11" s="53"/>
      <c r="J11" s="76"/>
      <c r="K11" s="76"/>
      <c r="L11" s="76"/>
      <c r="M11" s="76"/>
      <c r="N11" s="76"/>
      <c r="O11" s="76"/>
      <c r="P11" s="76"/>
      <c r="Q11" s="76"/>
      <c r="R11" s="76"/>
      <c r="S11" s="76"/>
      <c r="T11" s="76"/>
      <c r="U11" s="76"/>
      <c r="V11" s="76"/>
      <c r="W11" s="76"/>
      <c r="X11" s="76"/>
      <c r="Y11" s="76"/>
      <c r="Z11" s="76"/>
      <c r="AA11" s="76"/>
    </row>
    <row r="12" spans="1:27" s="51" customFormat="1" x14ac:dyDescent="0.35">
      <c r="C12" s="53"/>
      <c r="E12" s="53"/>
      <c r="J12" s="76"/>
      <c r="K12" s="76"/>
      <c r="L12" s="76"/>
      <c r="M12" s="76"/>
      <c r="N12" s="76"/>
      <c r="O12" s="76"/>
      <c r="P12" s="76"/>
      <c r="Q12" s="76"/>
      <c r="R12" s="76"/>
      <c r="S12" s="76"/>
      <c r="T12" s="76"/>
      <c r="U12" s="76"/>
      <c r="V12" s="76"/>
      <c r="W12" s="76"/>
      <c r="X12" s="76"/>
      <c r="Y12" s="76"/>
      <c r="Z12" s="76"/>
      <c r="AA12" s="76"/>
    </row>
    <row r="13" spans="1:27" s="51" customFormat="1" x14ac:dyDescent="0.35">
      <c r="C13" s="53"/>
      <c r="E13" s="53"/>
      <c r="J13" s="76"/>
      <c r="K13" s="76"/>
      <c r="L13" s="76"/>
      <c r="M13" s="76"/>
      <c r="N13" s="76"/>
      <c r="O13" s="76"/>
      <c r="P13" s="76"/>
      <c r="Q13" s="76"/>
      <c r="R13" s="76"/>
      <c r="S13" s="76"/>
      <c r="T13" s="76"/>
      <c r="U13" s="76"/>
      <c r="V13" s="76"/>
      <c r="W13" s="76"/>
      <c r="X13" s="76"/>
      <c r="Y13" s="76"/>
      <c r="Z13" s="76"/>
      <c r="AA13" s="76"/>
    </row>
    <row r="14" spans="1:27" s="51" customFormat="1" x14ac:dyDescent="0.35">
      <c r="C14" s="53"/>
      <c r="E14" s="53"/>
      <c r="J14" s="76"/>
      <c r="K14" s="76"/>
      <c r="L14" s="76"/>
      <c r="M14" s="76"/>
      <c r="N14" s="76"/>
      <c r="O14" s="76"/>
      <c r="P14" s="76"/>
      <c r="Q14" s="76"/>
      <c r="R14" s="76"/>
      <c r="S14" s="76"/>
      <c r="T14" s="76"/>
      <c r="U14" s="76"/>
      <c r="V14" s="76"/>
      <c r="W14" s="76"/>
      <c r="X14" s="76"/>
      <c r="Y14" s="76"/>
      <c r="Z14" s="76"/>
      <c r="AA14" s="76"/>
    </row>
    <row r="15" spans="1:27" s="51" customFormat="1" x14ac:dyDescent="0.35">
      <c r="C15" s="53"/>
      <c r="E15" s="53"/>
      <c r="J15" s="76"/>
      <c r="K15" s="76"/>
      <c r="L15" s="76"/>
      <c r="M15" s="76"/>
      <c r="N15" s="76"/>
      <c r="O15" s="76"/>
      <c r="P15" s="76"/>
      <c r="Q15" s="76"/>
      <c r="R15" s="76"/>
      <c r="S15" s="76"/>
      <c r="T15" s="76"/>
      <c r="U15" s="76"/>
      <c r="V15" s="76"/>
      <c r="W15" s="76"/>
      <c r="X15" s="76"/>
      <c r="Y15" s="76"/>
      <c r="Z15" s="76"/>
      <c r="AA15" s="76"/>
    </row>
    <row r="16" spans="1:27" s="51" customFormat="1" x14ac:dyDescent="0.35">
      <c r="C16" s="53"/>
      <c r="E16" s="53"/>
      <c r="J16" s="76"/>
      <c r="K16" s="76"/>
      <c r="L16" s="76"/>
      <c r="M16" s="76"/>
      <c r="N16" s="76"/>
      <c r="O16" s="76"/>
      <c r="P16" s="76"/>
      <c r="Q16" s="76"/>
      <c r="R16" s="76"/>
      <c r="S16" s="76"/>
      <c r="T16" s="76"/>
      <c r="U16" s="76"/>
      <c r="V16" s="76"/>
      <c r="W16" s="76"/>
      <c r="X16" s="76"/>
      <c r="Y16" s="76"/>
      <c r="Z16" s="76"/>
      <c r="AA16" s="76"/>
    </row>
    <row r="17" spans="1:27" s="51" customFormat="1" x14ac:dyDescent="0.35">
      <c r="C17" s="53"/>
      <c r="E17" s="53"/>
      <c r="J17" s="76"/>
      <c r="K17" s="76"/>
      <c r="L17" s="76"/>
      <c r="M17" s="76"/>
      <c r="N17" s="76"/>
      <c r="O17" s="76"/>
      <c r="P17" s="76"/>
      <c r="Q17" s="76"/>
      <c r="R17" s="76"/>
      <c r="S17" s="76"/>
      <c r="T17" s="76"/>
      <c r="U17" s="76"/>
      <c r="V17" s="76"/>
      <c r="W17" s="76"/>
      <c r="X17" s="76"/>
      <c r="Y17" s="76"/>
      <c r="Z17" s="76"/>
      <c r="AA17" s="76"/>
    </row>
    <row r="18" spans="1:27" s="51" customFormat="1" x14ac:dyDescent="0.35">
      <c r="C18" s="53"/>
      <c r="E18" s="53"/>
      <c r="J18" s="76"/>
      <c r="K18" s="76"/>
      <c r="L18" s="76"/>
      <c r="M18" s="76"/>
      <c r="N18" s="76"/>
      <c r="O18" s="76"/>
      <c r="P18" s="76"/>
      <c r="Q18" s="76"/>
      <c r="R18" s="76"/>
      <c r="S18" s="76"/>
      <c r="T18" s="76"/>
      <c r="U18" s="76"/>
      <c r="V18" s="76"/>
      <c r="W18" s="76"/>
      <c r="X18" s="76"/>
      <c r="Y18" s="76"/>
      <c r="Z18" s="76"/>
      <c r="AA18" s="76"/>
    </row>
    <row r="19" spans="1:27" s="51" customFormat="1" x14ac:dyDescent="0.35">
      <c r="C19" s="53"/>
      <c r="E19" s="53"/>
      <c r="J19" s="76"/>
      <c r="K19" s="76"/>
      <c r="L19" s="76"/>
      <c r="M19" s="76"/>
      <c r="N19" s="76"/>
      <c r="O19" s="76"/>
      <c r="P19" s="76"/>
      <c r="Q19" s="76"/>
      <c r="R19" s="76"/>
      <c r="S19" s="76"/>
      <c r="T19" s="76"/>
      <c r="U19" s="76"/>
      <c r="V19" s="76"/>
      <c r="W19" s="76"/>
      <c r="X19" s="76"/>
      <c r="Y19" s="76"/>
      <c r="Z19" s="76"/>
      <c r="AA19" s="76"/>
    </row>
    <row r="20" spans="1:27" s="51" customFormat="1" x14ac:dyDescent="0.35">
      <c r="C20" s="53"/>
      <c r="E20" s="53"/>
      <c r="J20" s="76"/>
      <c r="K20" s="76"/>
      <c r="L20" s="76"/>
      <c r="M20" s="76"/>
      <c r="N20" s="76"/>
      <c r="O20" s="76"/>
      <c r="P20" s="76"/>
      <c r="Q20" s="76"/>
      <c r="R20" s="76"/>
      <c r="S20" s="76"/>
      <c r="T20" s="76"/>
      <c r="U20" s="76"/>
      <c r="V20" s="76"/>
      <c r="W20" s="76"/>
      <c r="X20" s="76"/>
      <c r="Y20" s="76"/>
      <c r="Z20" s="76"/>
      <c r="AA20" s="76"/>
    </row>
    <row r="21" spans="1:27" s="51" customFormat="1" x14ac:dyDescent="0.35">
      <c r="C21" s="53"/>
      <c r="E21" s="53"/>
      <c r="J21" s="76"/>
      <c r="K21" s="76"/>
      <c r="L21" s="76"/>
      <c r="M21" s="76"/>
      <c r="N21" s="76"/>
      <c r="O21" s="76"/>
      <c r="P21" s="76"/>
      <c r="Q21" s="76"/>
      <c r="R21" s="76"/>
      <c r="S21" s="76"/>
      <c r="T21" s="76"/>
      <c r="U21" s="76"/>
      <c r="V21" s="76"/>
      <c r="W21" s="76"/>
      <c r="X21" s="76"/>
      <c r="Y21" s="76"/>
      <c r="Z21" s="76"/>
      <c r="AA21" s="76"/>
    </row>
    <row r="22" spans="1:27" s="51" customFormat="1" x14ac:dyDescent="0.35">
      <c r="C22" s="53"/>
      <c r="E22" s="53"/>
      <c r="J22" s="76"/>
      <c r="K22" s="76"/>
      <c r="L22" s="76"/>
      <c r="M22" s="76"/>
      <c r="N22" s="76"/>
      <c r="O22" s="76"/>
      <c r="P22" s="76"/>
      <c r="Q22" s="76"/>
      <c r="R22" s="76"/>
      <c r="S22" s="76"/>
      <c r="T22" s="76"/>
      <c r="U22" s="76"/>
      <c r="V22" s="76"/>
      <c r="W22" s="76"/>
      <c r="X22" s="76"/>
      <c r="Y22" s="76"/>
      <c r="Z22" s="76"/>
      <c r="AA22" s="76"/>
    </row>
    <row r="23" spans="1:27" s="51" customFormat="1" x14ac:dyDescent="0.35">
      <c r="C23" s="53"/>
      <c r="E23" s="53"/>
      <c r="J23" s="76"/>
      <c r="K23" s="76"/>
      <c r="L23" s="76"/>
      <c r="M23" s="76"/>
      <c r="N23" s="76"/>
      <c r="O23" s="76"/>
      <c r="P23" s="76"/>
      <c r="Q23" s="76"/>
      <c r="R23" s="76"/>
      <c r="S23" s="76"/>
      <c r="T23" s="76"/>
      <c r="U23" s="76"/>
      <c r="V23" s="76"/>
      <c r="W23" s="76"/>
      <c r="X23" s="76"/>
      <c r="Y23" s="76"/>
      <c r="Z23" s="76"/>
      <c r="AA23" s="76"/>
    </row>
    <row r="24" spans="1:27" s="51" customFormat="1" x14ac:dyDescent="0.35">
      <c r="C24" s="53"/>
      <c r="E24" s="53"/>
      <c r="J24" s="76"/>
      <c r="K24" s="76"/>
      <c r="L24" s="76"/>
      <c r="M24" s="76"/>
      <c r="N24" s="76"/>
      <c r="O24" s="76"/>
      <c r="P24" s="76"/>
      <c r="Q24" s="76"/>
      <c r="R24" s="76"/>
      <c r="S24" s="76"/>
      <c r="T24" s="76"/>
      <c r="U24" s="76"/>
      <c r="V24" s="76"/>
      <c r="W24" s="76"/>
      <c r="X24" s="76"/>
      <c r="Y24" s="76"/>
      <c r="Z24" s="76"/>
      <c r="AA24" s="76"/>
    </row>
    <row r="25" spans="1:27" s="51" customFormat="1" x14ac:dyDescent="0.35">
      <c r="A25" s="65" t="str">
        <f>"Proportion of "&amp;$B$5&amp;"s aged "&amp;$D$5&amp;" years in "&amp;$F$5&amp;" expected to be alive at age"</f>
        <v>Proportion of Resident Males aged 65 years in 2024 expected to be alive at age</v>
      </c>
      <c r="B25" s="65"/>
      <c r="C25" s="52"/>
      <c r="D25" s="52"/>
      <c r="E25" s="52"/>
      <c r="F25" s="52"/>
      <c r="G25" s="52"/>
      <c r="H25" s="52"/>
      <c r="I25" s="52"/>
      <c r="J25" s="76"/>
      <c r="K25" s="76"/>
      <c r="L25" s="76"/>
      <c r="M25" s="76"/>
      <c r="N25" s="76"/>
      <c r="O25" s="76"/>
      <c r="P25" s="76"/>
      <c r="Q25" s="76"/>
      <c r="R25" s="76"/>
      <c r="S25" s="76"/>
      <c r="T25" s="76"/>
      <c r="U25" s="76"/>
      <c r="V25" s="76"/>
      <c r="W25" s="76"/>
      <c r="X25" s="76"/>
      <c r="Y25" s="76"/>
      <c r="Z25" s="76"/>
      <c r="AA25" s="76"/>
    </row>
    <row r="26" spans="1:27" s="51" customFormat="1" x14ac:dyDescent="0.35">
      <c r="A26" s="54" t="str">
        <f ca="1">IF(OR($D$5=65,ISERROR(R49)),"","65 years: ")</f>
        <v/>
      </c>
      <c r="B26" s="58" t="str">
        <f ca="1">IF(OR($D$5=65,ISERROR(R49)),"",R49&amp;"%")</f>
        <v/>
      </c>
      <c r="C26" s="54"/>
      <c r="D26" s="54"/>
      <c r="E26" s="54"/>
      <c r="F26" s="54"/>
      <c r="G26" s="54"/>
      <c r="H26" s="54"/>
      <c r="I26" s="54"/>
      <c r="J26" s="76"/>
      <c r="K26" s="76"/>
      <c r="L26" s="76"/>
      <c r="M26" s="76"/>
      <c r="N26" s="76"/>
      <c r="O26" s="76"/>
      <c r="P26" s="76"/>
      <c r="Q26" s="76"/>
      <c r="R26" s="76"/>
      <c r="S26" s="76"/>
      <c r="T26" s="76"/>
      <c r="U26" s="76"/>
      <c r="V26" s="76"/>
      <c r="W26" s="76"/>
      <c r="X26" s="76"/>
      <c r="Y26" s="76"/>
      <c r="Z26" s="76"/>
      <c r="AA26" s="76"/>
    </row>
    <row r="27" spans="1:27" s="51" customFormat="1" x14ac:dyDescent="0.35">
      <c r="A27" s="54" t="str">
        <f ca="1">IF(OR($D$5=85,ISERROR(R50)),"","85 years: ")</f>
        <v xml:space="preserve">85 years: </v>
      </c>
      <c r="B27" s="58" t="str">
        <f ca="1">IF(OR($D$5=85,ISERROR(R50)),"",R50&amp;"%")</f>
        <v>50.7%</v>
      </c>
      <c r="C27" s="54"/>
      <c r="D27" s="54"/>
      <c r="E27" s="54"/>
      <c r="F27" s="54"/>
      <c r="G27" s="54"/>
      <c r="H27" s="54"/>
      <c r="I27" s="54"/>
      <c r="J27" s="76"/>
      <c r="K27" s="76"/>
      <c r="L27" s="76"/>
      <c r="M27" s="76"/>
      <c r="N27" s="76"/>
      <c r="O27" s="76"/>
      <c r="P27" s="76"/>
      <c r="Q27" s="76"/>
      <c r="R27" s="76"/>
      <c r="S27" s="76"/>
      <c r="T27" s="76"/>
      <c r="U27" s="76"/>
      <c r="V27" s="76"/>
      <c r="W27" s="76"/>
      <c r="X27" s="76"/>
      <c r="Y27" s="76"/>
      <c r="Z27" s="76"/>
      <c r="AA27" s="76"/>
    </row>
    <row r="28" spans="1:27" s="51" customFormat="1" x14ac:dyDescent="0.35">
      <c r="A28" s="54" t="str">
        <f ca="1">IF(OR($D$5=100,ISERROR(R51)),"","100+ years: ")</f>
        <v xml:space="preserve">100+ years: </v>
      </c>
      <c r="B28" s="58" t="str">
        <f ca="1">IF(OR($D$5=100,ISERROR(R51)),"",R51&amp;"%")</f>
        <v>2%</v>
      </c>
      <c r="C28" s="54"/>
      <c r="D28" s="54"/>
      <c r="E28" s="54"/>
      <c r="F28" s="54"/>
      <c r="G28" s="54"/>
      <c r="H28" s="54"/>
      <c r="I28" s="54"/>
      <c r="J28" s="76"/>
      <c r="K28" s="76"/>
      <c r="L28" s="76"/>
      <c r="M28" s="76"/>
      <c r="N28" s="76"/>
      <c r="O28" s="76"/>
      <c r="P28" s="76"/>
      <c r="Q28" s="76"/>
      <c r="R28" s="76"/>
      <c r="S28" s="76"/>
      <c r="T28" s="76"/>
      <c r="U28" s="76"/>
      <c r="V28" s="76"/>
      <c r="W28" s="76"/>
      <c r="X28" s="76"/>
      <c r="Y28" s="76"/>
      <c r="Z28" s="76"/>
      <c r="AA28" s="76"/>
    </row>
    <row r="29" spans="1:27" s="51" customFormat="1" x14ac:dyDescent="0.35">
      <c r="C29" s="53"/>
      <c r="E29" s="53"/>
      <c r="J29" s="76"/>
      <c r="K29" s="76"/>
      <c r="L29" s="76"/>
      <c r="M29" s="76"/>
      <c r="N29" s="76"/>
      <c r="O29" s="76"/>
      <c r="P29" s="76"/>
      <c r="Q29" s="76"/>
      <c r="R29" s="76"/>
      <c r="S29" s="76"/>
      <c r="T29" s="76"/>
      <c r="U29" s="76"/>
      <c r="V29" s="76"/>
      <c r="W29" s="76"/>
      <c r="X29" s="76"/>
      <c r="Y29" s="76"/>
      <c r="Z29" s="76"/>
      <c r="AA29" s="76"/>
    </row>
    <row r="30" spans="1:27" s="51" customFormat="1" ht="65.25" customHeight="1" x14ac:dyDescent="0.35">
      <c r="A30" s="99" t="s">
        <v>221</v>
      </c>
      <c r="B30" s="99"/>
      <c r="C30" s="99"/>
      <c r="D30" s="99"/>
      <c r="E30" s="99"/>
      <c r="F30" s="99"/>
      <c r="G30" s="99"/>
      <c r="H30" s="99"/>
      <c r="I30" s="99"/>
      <c r="J30" s="76"/>
      <c r="K30" s="76"/>
      <c r="L30" s="76"/>
      <c r="M30" s="76"/>
      <c r="N30" s="76"/>
      <c r="O30" s="76"/>
      <c r="P30" s="76"/>
      <c r="Q30" s="76"/>
      <c r="R30" s="76"/>
      <c r="S30" s="76"/>
      <c r="T30" s="76"/>
      <c r="U30" s="76"/>
      <c r="V30" s="76"/>
      <c r="W30" s="76"/>
      <c r="X30" s="76"/>
      <c r="Y30" s="76"/>
      <c r="Z30" s="76"/>
      <c r="AA30" s="76"/>
    </row>
    <row r="31" spans="1:27" s="51" customFormat="1" x14ac:dyDescent="0.35">
      <c r="C31" s="53"/>
      <c r="D31" s="100"/>
      <c r="E31" s="100"/>
      <c r="F31" s="100"/>
      <c r="G31" s="100"/>
      <c r="H31" s="100"/>
      <c r="I31" s="100"/>
      <c r="J31" s="100"/>
      <c r="K31" s="100"/>
      <c r="L31" s="100"/>
      <c r="M31" s="76"/>
      <c r="N31" s="76"/>
      <c r="O31" s="76"/>
      <c r="P31" s="76"/>
      <c r="Q31" s="76"/>
      <c r="R31" s="76"/>
      <c r="S31" s="76"/>
      <c r="T31" s="76"/>
      <c r="U31" s="76"/>
      <c r="V31" s="76"/>
      <c r="W31" s="76"/>
      <c r="X31" s="76"/>
      <c r="Y31" s="76"/>
      <c r="Z31" s="76"/>
      <c r="AA31" s="76"/>
    </row>
    <row r="32" spans="1:27" s="51" customFormat="1" x14ac:dyDescent="0.35">
      <c r="A32" s="59" t="str">
        <f>"The above figures are based on the "&amp;F5&amp;A35&amp;" Complete Life Table for "&amp;B5&amp;"s."</f>
        <v>The above figures are based on the 2024 (Preliminary) Complete Life Table for Resident Males.</v>
      </c>
      <c r="E32" s="53"/>
      <c r="J32" s="76"/>
      <c r="K32" s="76"/>
      <c r="L32" s="76"/>
      <c r="M32" s="76"/>
      <c r="N32" s="76"/>
      <c r="O32" s="76"/>
      <c r="P32" s="76"/>
      <c r="Q32" s="76"/>
      <c r="R32" s="76"/>
      <c r="S32" s="76"/>
      <c r="T32" s="76"/>
      <c r="U32" s="76"/>
      <c r="V32" s="76"/>
      <c r="W32" s="76"/>
      <c r="X32" s="76"/>
      <c r="Y32" s="76"/>
      <c r="Z32" s="76"/>
      <c r="AA32" s="76"/>
    </row>
    <row r="33" spans="1:27" s="71" customFormat="1" ht="39.75" customHeight="1" x14ac:dyDescent="0.35">
      <c r="A33" s="95" t="str">
        <f>IF(AND(F5&gt;=2020,F5&lt;=2023),"Note: Data for "&amp;F5&amp;" have been affected by higher mortality rates due to the COVID-19 pandemic. They may not accurately represent the number of years individuals can expect to live, if mortality rates return to pre-pandemic levels.","")</f>
        <v/>
      </c>
      <c r="B33" s="95"/>
      <c r="C33" s="95"/>
      <c r="D33" s="95"/>
      <c r="E33" s="95"/>
      <c r="F33" s="95"/>
      <c r="G33" s="95"/>
      <c r="H33" s="95"/>
      <c r="I33" s="95"/>
      <c r="J33" s="76"/>
      <c r="K33" s="76"/>
      <c r="L33" s="76"/>
      <c r="M33" s="76"/>
      <c r="N33" s="76"/>
      <c r="O33" s="76"/>
      <c r="P33" s="76"/>
      <c r="Q33" s="76"/>
      <c r="R33" s="76"/>
      <c r="S33" s="76"/>
      <c r="T33" s="76"/>
      <c r="U33" s="76"/>
      <c r="V33" s="76"/>
      <c r="W33" s="76"/>
      <c r="X33" s="76"/>
      <c r="Y33" s="76"/>
      <c r="Z33" s="76"/>
      <c r="AA33" s="76"/>
    </row>
    <row r="34" spans="1:27" s="74" customFormat="1" x14ac:dyDescent="0.35">
      <c r="C34" s="75"/>
      <c r="E34" s="75"/>
      <c r="J34" s="76"/>
      <c r="K34" s="76"/>
      <c r="L34" s="76"/>
      <c r="M34" s="76"/>
      <c r="N34" s="76"/>
      <c r="O34" s="76"/>
      <c r="P34" s="76"/>
      <c r="Q34" s="76"/>
      <c r="R34" s="76"/>
      <c r="S34" s="76"/>
      <c r="T34" s="76"/>
      <c r="U34" s="76"/>
      <c r="V34" s="76"/>
      <c r="W34" s="76"/>
      <c r="X34" s="76"/>
      <c r="Y34" s="76"/>
      <c r="Z34" s="76"/>
      <c r="AA34" s="76"/>
    </row>
    <row r="35" spans="1:27" s="61" customFormat="1" x14ac:dyDescent="0.35">
      <c r="A35" s="77" t="str">
        <f>IF(F5=2024," (Preliminary)","")</f>
        <v xml:space="preserve"> (Preliminary)</v>
      </c>
      <c r="B35" s="76"/>
      <c r="C35" s="91"/>
      <c r="D35" s="76"/>
      <c r="E35" s="91"/>
      <c r="F35" s="76"/>
      <c r="G35" s="76"/>
      <c r="H35" s="76"/>
      <c r="I35" s="76"/>
      <c r="J35" s="76"/>
      <c r="K35" s="76"/>
      <c r="L35" s="76"/>
      <c r="M35" s="76"/>
      <c r="N35" s="76"/>
      <c r="O35" s="76"/>
      <c r="P35" s="76"/>
      <c r="Q35" s="76"/>
      <c r="R35" s="76"/>
      <c r="S35" s="76"/>
      <c r="T35" s="51"/>
      <c r="U35" s="51"/>
      <c r="V35" s="51"/>
      <c r="W35" s="51"/>
      <c r="X35" s="76"/>
      <c r="Y35" s="76"/>
      <c r="Z35" s="76"/>
      <c r="AA35" s="76"/>
    </row>
    <row r="36" spans="1:27" s="61" customFormat="1" x14ac:dyDescent="0.35">
      <c r="A36" s="77" t="s">
        <v>258</v>
      </c>
      <c r="B36" s="76"/>
      <c r="C36" s="91"/>
      <c r="D36" s="76"/>
      <c r="E36" s="91"/>
      <c r="F36" s="76"/>
      <c r="G36" s="76"/>
      <c r="H36" s="76"/>
      <c r="I36" s="76"/>
      <c r="J36" s="76"/>
      <c r="K36" s="76"/>
      <c r="L36" s="76"/>
      <c r="M36" s="76"/>
      <c r="N36" s="76"/>
      <c r="O36" s="76"/>
      <c r="P36" s="76"/>
      <c r="Q36" s="76"/>
      <c r="R36" s="76"/>
      <c r="S36" s="76"/>
      <c r="T36" s="51"/>
      <c r="U36" s="51"/>
      <c r="V36" s="51"/>
      <c r="W36" s="51"/>
      <c r="X36" s="76"/>
      <c r="Y36" s="76"/>
      <c r="Z36" s="76"/>
      <c r="AA36" s="76"/>
    </row>
    <row r="37" spans="1:27" s="61" customFormat="1" x14ac:dyDescent="0.35">
      <c r="A37" s="77" t="s">
        <v>259</v>
      </c>
      <c r="B37" s="77"/>
      <c r="C37" s="92"/>
      <c r="D37" s="77"/>
      <c r="E37" s="92"/>
      <c r="F37" s="77"/>
      <c r="G37" s="77"/>
      <c r="H37" s="77"/>
      <c r="I37" s="76"/>
      <c r="J37" s="77"/>
      <c r="K37" s="77"/>
      <c r="L37" s="77"/>
      <c r="M37" s="77"/>
      <c r="N37" s="76"/>
      <c r="O37" s="76"/>
      <c r="P37" s="76"/>
      <c r="Q37" s="76"/>
      <c r="R37" s="76"/>
      <c r="S37" s="76"/>
      <c r="T37" s="51"/>
      <c r="U37" s="51"/>
      <c r="V37" s="51"/>
      <c r="W37" s="51"/>
      <c r="X37" s="76"/>
      <c r="Y37" s="76"/>
      <c r="Z37" s="76"/>
      <c r="AA37" s="76"/>
    </row>
    <row r="38" spans="1:27" s="61" customFormat="1" x14ac:dyDescent="0.35">
      <c r="A38" s="77" t="s">
        <v>260</v>
      </c>
      <c r="B38" s="77"/>
      <c r="C38" s="92"/>
      <c r="D38" s="77"/>
      <c r="E38" s="92"/>
      <c r="F38" s="77"/>
      <c r="G38" s="77"/>
      <c r="H38" s="77"/>
      <c r="I38" s="77"/>
      <c r="J38" s="77"/>
      <c r="K38" s="77"/>
      <c r="L38" s="77"/>
      <c r="M38" s="77"/>
      <c r="N38" s="76"/>
      <c r="O38" s="76"/>
      <c r="P38" s="76"/>
      <c r="Q38" s="76"/>
      <c r="R38" s="76"/>
      <c r="S38" s="76"/>
      <c r="T38" s="51"/>
      <c r="U38" s="51"/>
      <c r="V38" s="51"/>
      <c r="W38" s="51"/>
      <c r="X38" s="76"/>
      <c r="Y38" s="76"/>
      <c r="Z38" s="76"/>
      <c r="AA38" s="76"/>
    </row>
    <row r="39" spans="1:27" s="61" customFormat="1" x14ac:dyDescent="0.35">
      <c r="A39" s="77"/>
      <c r="B39" s="93"/>
      <c r="C39" s="92"/>
      <c r="D39" s="77"/>
      <c r="E39" s="92"/>
      <c r="F39" s="77"/>
      <c r="G39" s="77"/>
      <c r="H39" s="77"/>
      <c r="I39" s="77"/>
      <c r="J39" s="77"/>
      <c r="K39" s="77"/>
      <c r="L39" s="77"/>
      <c r="M39" s="77"/>
      <c r="N39" s="76"/>
      <c r="O39" s="76"/>
      <c r="P39" s="76"/>
      <c r="Q39" s="76"/>
      <c r="R39" s="76"/>
      <c r="S39" s="76"/>
      <c r="T39" s="51"/>
      <c r="U39" s="51"/>
      <c r="V39" s="51"/>
      <c r="W39" s="51"/>
      <c r="X39" s="76"/>
      <c r="Y39" s="76"/>
      <c r="Z39" s="76"/>
      <c r="AA39" s="76"/>
    </row>
    <row r="40" spans="1:27" s="61" customFormat="1" x14ac:dyDescent="0.35">
      <c r="A40" s="77" t="str">
        <f>IF(B5="Resident","",IF(B5="Resident Male","M",IF(B5="Resident Female","F"," ")))</f>
        <v>M</v>
      </c>
      <c r="B40" s="77" t="str">
        <f>"Proportion Expected to be Alive at Age X among "&amp;B5&amp;"s "&amp;"Aged "&amp;D5&amp;" Years in "&amp;F5</f>
        <v>Proportion Expected to be Alive at Age X among Resident Males Aged 65 Years in 2024</v>
      </c>
      <c r="C40" s="92"/>
      <c r="D40" s="77"/>
      <c r="E40" s="92"/>
      <c r="F40" s="77"/>
      <c r="G40" s="77"/>
      <c r="H40" s="77"/>
      <c r="I40" s="77"/>
      <c r="J40" s="77"/>
      <c r="K40" s="77"/>
      <c r="L40" s="77"/>
      <c r="M40" s="77"/>
      <c r="N40" s="76"/>
      <c r="O40" s="76"/>
      <c r="P40" s="76"/>
      <c r="Q40" s="76"/>
      <c r="R40" s="76"/>
      <c r="S40" s="76"/>
      <c r="T40" s="51"/>
      <c r="U40" s="51"/>
      <c r="V40" s="51"/>
      <c r="W40" s="51"/>
      <c r="X40" s="76"/>
      <c r="Y40" s="76"/>
      <c r="Z40" s="76"/>
      <c r="AA40" s="76"/>
    </row>
    <row r="41" spans="1:27" s="61" customFormat="1" x14ac:dyDescent="0.35">
      <c r="A41" s="94">
        <f>D5+10</f>
        <v>75</v>
      </c>
      <c r="B41" s="77"/>
      <c r="C41" s="92"/>
      <c r="D41" s="77"/>
      <c r="E41" s="92"/>
      <c r="F41" s="77"/>
      <c r="G41" s="76"/>
      <c r="H41" s="76"/>
      <c r="I41" s="76"/>
      <c r="J41" s="76"/>
      <c r="K41" s="77" t="s">
        <v>219</v>
      </c>
      <c r="L41" s="77"/>
      <c r="M41" s="77"/>
      <c r="N41" s="77"/>
      <c r="O41" s="77"/>
      <c r="P41" s="77"/>
      <c r="Q41" s="78">
        <f ca="1">0.5*A42</f>
        <v>44918</v>
      </c>
      <c r="R41" s="76"/>
      <c r="S41" s="76"/>
      <c r="T41" s="51"/>
      <c r="U41" s="51"/>
      <c r="V41" s="51"/>
      <c r="W41" s="51"/>
      <c r="X41" s="76"/>
      <c r="Y41" s="76"/>
      <c r="Z41" s="76"/>
      <c r="AA41" s="76"/>
    </row>
    <row r="42" spans="1:27" s="61" customFormat="1" x14ac:dyDescent="0.35">
      <c r="A42" s="94">
        <f ca="1">INDIRECT("'"&amp;$F$5&amp;$A$40&amp;$A$35&amp;"'!c"&amp;$A$41)</f>
        <v>89836</v>
      </c>
      <c r="B42" s="77" t="s">
        <v>216</v>
      </c>
      <c r="C42" s="92"/>
      <c r="D42" s="77"/>
      <c r="E42" s="92"/>
      <c r="F42" s="77"/>
      <c r="G42" s="76"/>
      <c r="H42" s="76"/>
      <c r="I42" s="76"/>
      <c r="J42" s="76"/>
      <c r="K42" s="79" t="str">
        <f>"Lower Bound Age"</f>
        <v>Lower Bound Age</v>
      </c>
      <c r="L42" s="77"/>
      <c r="M42" s="77"/>
      <c r="N42" s="77"/>
      <c r="O42" s="77"/>
      <c r="P42" s="77"/>
      <c r="Q42" s="80" t="str">
        <f ca="1">INDEX($B$44:$B$144,MATCH("s",E44:E144,0))</f>
        <v xml:space="preserve"> 85</v>
      </c>
      <c r="R42" s="76"/>
      <c r="S42" s="76"/>
      <c r="T42" s="51"/>
      <c r="U42" s="51"/>
      <c r="V42" s="51"/>
      <c r="W42" s="51"/>
      <c r="X42" s="76"/>
      <c r="Y42" s="76"/>
      <c r="Z42" s="76"/>
      <c r="AA42" s="76"/>
    </row>
    <row r="43" spans="1:27" s="61" customFormat="1" x14ac:dyDescent="0.35">
      <c r="A43" s="94" t="str">
        <f>F5&amp;A40</f>
        <v>2024M</v>
      </c>
      <c r="B43" s="77" t="s">
        <v>217</v>
      </c>
      <c r="C43" s="92"/>
      <c r="D43" s="77"/>
      <c r="E43" s="92"/>
      <c r="F43" s="77"/>
      <c r="G43" s="76"/>
      <c r="H43" s="76"/>
      <c r="I43" s="76"/>
      <c r="J43" s="76"/>
      <c r="K43" s="79" t="s">
        <v>218</v>
      </c>
      <c r="L43" s="77"/>
      <c r="M43" s="77"/>
      <c r="N43" s="77"/>
      <c r="O43" s="77"/>
      <c r="P43" s="77"/>
      <c r="Q43" s="80">
        <f ca="1">Q42+1</f>
        <v>86</v>
      </c>
      <c r="R43" s="76"/>
      <c r="S43" s="76"/>
      <c r="T43" s="51"/>
      <c r="U43" s="51"/>
      <c r="V43" s="51"/>
      <c r="W43" s="51"/>
      <c r="X43" s="76"/>
      <c r="Y43" s="76"/>
      <c r="Z43" s="76"/>
      <c r="AA43" s="76"/>
    </row>
    <row r="44" spans="1:27" s="61" customFormat="1" x14ac:dyDescent="0.35">
      <c r="A44" s="77">
        <f>$A$41</f>
        <v>75</v>
      </c>
      <c r="B44" s="93" t="str">
        <f t="shared" ref="B44:B75" ca="1" si="0">INDIRECT("'"&amp;$A$43&amp;$A$35&amp;"'!A"&amp;A44)</f>
        <v xml:space="preserve"> 65</v>
      </c>
      <c r="C44" s="93">
        <f t="shared" ref="C44:C75" ca="1" si="1">INDIRECT("'"&amp;$A$43&amp;$A$35&amp;"'!c"&amp;A44)</f>
        <v>89836</v>
      </c>
      <c r="D44" s="93">
        <f t="shared" ref="D44:D75" ca="1" si="2">INDIRECT("'"&amp;$A$43&amp;$A$35&amp;"'!d"&amp;A44)</f>
        <v>974</v>
      </c>
      <c r="E44" s="79" t="str">
        <f t="shared" ref="E44:E107" ca="1" si="3">IF(AND(C44&gt;$Q$41,C45&lt;$Q$41),"s","")</f>
        <v/>
      </c>
      <c r="F44" s="81">
        <f ca="1">C44/C$44*100</f>
        <v>100</v>
      </c>
      <c r="G44" s="81"/>
      <c r="H44" s="81" t="str">
        <f ca="1">B44&amp;" Years"</f>
        <v xml:space="preserve"> 65 Years</v>
      </c>
      <c r="I44" s="81">
        <f ca="1">IF(AND(NOT(OR($D$5=65,$D$5=85)),OR(B44=" 65",B44=" 85",B44="100+")),F44/100,IF(OR(AND($D$5=65,OR(B44=" 85",B44="100+")),AND($D$5=85,B44="100+")),F44/100,-1))</f>
        <v>-1</v>
      </c>
      <c r="J44" s="81"/>
      <c r="K44" s="79" t="str">
        <f ca="1">"No. of persons/survivors at Age " &amp;INDEX($B$44:$B$144,MATCH("s",E44:E144,0))</f>
        <v>No. of persons/survivors at Age  85</v>
      </c>
      <c r="L44" s="77"/>
      <c r="M44" s="77"/>
      <c r="N44" s="77"/>
      <c r="O44" s="77"/>
      <c r="P44" s="77"/>
      <c r="Q44" s="82">
        <f ca="1">INDEX(C44:C144,MATCH("s",E44:E144,0))</f>
        <v>45574</v>
      </c>
      <c r="R44" s="76"/>
      <c r="S44" s="76"/>
      <c r="T44" s="51"/>
      <c r="U44" s="51"/>
      <c r="V44" s="51"/>
      <c r="W44" s="51"/>
      <c r="X44" s="76"/>
      <c r="Y44" s="76"/>
      <c r="Z44" s="76"/>
      <c r="AA44" s="76"/>
    </row>
    <row r="45" spans="1:27" s="61" customFormat="1" x14ac:dyDescent="0.35">
      <c r="A45" s="77">
        <f>A44+1</f>
        <v>76</v>
      </c>
      <c r="B45" s="93" t="str">
        <f t="shared" ca="1" si="0"/>
        <v xml:space="preserve"> 66</v>
      </c>
      <c r="C45" s="93">
        <f t="shared" ca="1" si="1"/>
        <v>88862</v>
      </c>
      <c r="D45" s="93">
        <f t="shared" ca="1" si="2"/>
        <v>1058</v>
      </c>
      <c r="E45" s="79" t="str">
        <f t="shared" ca="1" si="3"/>
        <v/>
      </c>
      <c r="F45" s="81">
        <f t="shared" ref="F45:F108" ca="1" si="4">C45/C$44*100</f>
        <v>98.91580212832271</v>
      </c>
      <c r="G45" s="81"/>
      <c r="H45" s="81" t="str">
        <f t="shared" ref="H45:H108" ca="1" si="5">B45&amp;" Years"</f>
        <v xml:space="preserve"> 66 Years</v>
      </c>
      <c r="I45" s="81">
        <f t="shared" ref="I45:I108" ca="1" si="6">IF(AND(NOT(OR($D$5=65,$D$5=85)),OR(B45=" 65",B45=" 85",B45="100+")),F45/100,IF(OR(AND($D$5=65,OR(B45=" 85",B45="100+")),AND($D$5=85,B45="100+")),F45/100,-1))</f>
        <v>-1</v>
      </c>
      <c r="J45" s="81"/>
      <c r="K45" s="83" t="str">
        <f ca="1">"No. of deaths between Lower Bound Age "&amp;INDEX($B$44:$B$144,MATCH("s",E44:E144,0))&amp;" and Upper Bound Age "&amp;(INDEX($B$44:$B$144,MATCH("s",E44:E144,0))+1)</f>
        <v>No. of deaths between Lower Bound Age  85 and Upper Bound Age 86</v>
      </c>
      <c r="L45" s="77"/>
      <c r="M45" s="77"/>
      <c r="N45" s="77"/>
      <c r="O45" s="77"/>
      <c r="P45" s="77"/>
      <c r="Q45" s="82">
        <f ca="1">INDEX(D44:D144,MATCH("s",E44:E144,0))</f>
        <v>4011</v>
      </c>
      <c r="R45" s="76"/>
      <c r="S45" s="76"/>
      <c r="T45" s="51"/>
      <c r="U45" s="51"/>
      <c r="V45" s="51"/>
      <c r="W45" s="51"/>
      <c r="X45" s="76"/>
      <c r="Y45" s="76"/>
      <c r="Z45" s="76"/>
      <c r="AA45" s="76"/>
    </row>
    <row r="46" spans="1:27" s="61" customFormat="1" x14ac:dyDescent="0.35">
      <c r="A46" s="77">
        <f t="shared" ref="A46:A109" si="7">A45+1</f>
        <v>77</v>
      </c>
      <c r="B46" s="93" t="str">
        <f t="shared" ca="1" si="0"/>
        <v xml:space="preserve"> 67</v>
      </c>
      <c r="C46" s="93">
        <f t="shared" ca="1" si="1"/>
        <v>87804</v>
      </c>
      <c r="D46" s="93">
        <f t="shared" ca="1" si="2"/>
        <v>1145</v>
      </c>
      <c r="E46" s="79" t="str">
        <f t="shared" ca="1" si="3"/>
        <v/>
      </c>
      <c r="F46" s="81">
        <f t="shared" ca="1" si="4"/>
        <v>97.738100538759525</v>
      </c>
      <c r="G46" s="81"/>
      <c r="H46" s="81" t="str">
        <f t="shared" ca="1" si="5"/>
        <v xml:space="preserve"> 67 Years</v>
      </c>
      <c r="I46" s="81">
        <f t="shared" ca="1" si="6"/>
        <v>-1</v>
      </c>
      <c r="J46" s="81"/>
      <c r="K46" s="79"/>
      <c r="L46" s="77"/>
      <c r="M46" s="77"/>
      <c r="N46" s="77"/>
      <c r="O46" s="77"/>
      <c r="P46" s="77"/>
      <c r="Q46" s="80"/>
      <c r="R46" s="76"/>
      <c r="S46" s="76"/>
      <c r="T46" s="51"/>
      <c r="U46" s="51"/>
      <c r="V46" s="51"/>
      <c r="W46" s="51"/>
      <c r="X46" s="76"/>
      <c r="Y46" s="76"/>
      <c r="Z46" s="76"/>
      <c r="AA46" s="76"/>
    </row>
    <row r="47" spans="1:27" s="61" customFormat="1" x14ac:dyDescent="0.35">
      <c r="A47" s="77">
        <f t="shared" si="7"/>
        <v>78</v>
      </c>
      <c r="B47" s="93" t="str">
        <f t="shared" ca="1" si="0"/>
        <v xml:space="preserve"> 68</v>
      </c>
      <c r="C47" s="93">
        <f t="shared" ca="1" si="1"/>
        <v>86659</v>
      </c>
      <c r="D47" s="93">
        <f t="shared" ca="1" si="2"/>
        <v>1237</v>
      </c>
      <c r="E47" s="79" t="str">
        <f t="shared" ca="1" si="3"/>
        <v/>
      </c>
      <c r="F47" s="81">
        <f t="shared" ca="1" si="4"/>
        <v>96.463555812814462</v>
      </c>
      <c r="G47" s="81"/>
      <c r="H47" s="81" t="str">
        <f t="shared" ca="1" si="5"/>
        <v xml:space="preserve"> 68 Years</v>
      </c>
      <c r="I47" s="81">
        <f t="shared" ca="1" si="6"/>
        <v>-1</v>
      </c>
      <c r="J47" s="81"/>
      <c r="K47" s="84" t="str">
        <f>"Age y at which 50% of K11"&amp;B5&amp;"s Aged "&amp;F35&amp;" in "&amp;F5&amp;" are Expected to be Alive"</f>
        <v>Age y at which 50% of K11Resident Males Aged  in 2024 are Expected to be Alive</v>
      </c>
      <c r="L47" s="77"/>
      <c r="M47" s="77"/>
      <c r="N47" s="77"/>
      <c r="O47" s="77"/>
      <c r="P47" s="77"/>
      <c r="Q47" s="85">
        <f ca="1">ROUND(Q42+(Q44-Q41)/Q45,1)</f>
        <v>85.2</v>
      </c>
      <c r="R47" s="76"/>
      <c r="S47" s="76"/>
      <c r="T47" s="51"/>
      <c r="U47" s="51"/>
      <c r="V47" s="51"/>
      <c r="W47" s="51"/>
      <c r="X47" s="76"/>
      <c r="Y47" s="76"/>
      <c r="Z47" s="76"/>
      <c r="AA47" s="76"/>
    </row>
    <row r="48" spans="1:27" s="61" customFormat="1" x14ac:dyDescent="0.35">
      <c r="A48" s="77">
        <f t="shared" si="7"/>
        <v>79</v>
      </c>
      <c r="B48" s="93" t="str">
        <f t="shared" ca="1" si="0"/>
        <v xml:space="preserve"> 69</v>
      </c>
      <c r="C48" s="93">
        <f t="shared" ca="1" si="1"/>
        <v>85422</v>
      </c>
      <c r="D48" s="93">
        <f t="shared" ca="1" si="2"/>
        <v>1328</v>
      </c>
      <c r="E48" s="79" t="str">
        <f t="shared" ca="1" si="3"/>
        <v/>
      </c>
      <c r="F48" s="81">
        <f t="shared" ca="1" si="4"/>
        <v>95.086602252994339</v>
      </c>
      <c r="G48" s="81"/>
      <c r="H48" s="81" t="str">
        <f t="shared" ca="1" si="5"/>
        <v xml:space="preserve"> 69 Years</v>
      </c>
      <c r="I48" s="81">
        <f t="shared" ca="1" si="6"/>
        <v>-1</v>
      </c>
      <c r="J48" s="81"/>
      <c r="K48" s="77"/>
      <c r="L48" s="77"/>
      <c r="M48" s="77"/>
      <c r="N48" s="77"/>
      <c r="O48" s="77"/>
      <c r="P48" s="77"/>
      <c r="Q48" s="86"/>
      <c r="R48" s="76"/>
      <c r="S48" s="76"/>
      <c r="T48" s="51"/>
      <c r="U48" s="51"/>
      <c r="V48" s="51"/>
      <c r="W48" s="51"/>
      <c r="X48" s="76"/>
      <c r="Y48" s="76"/>
      <c r="Z48" s="76"/>
      <c r="AA48" s="76"/>
    </row>
    <row r="49" spans="1:27" s="61" customFormat="1" x14ac:dyDescent="0.35">
      <c r="A49" s="77">
        <f t="shared" si="7"/>
        <v>80</v>
      </c>
      <c r="B49" s="93" t="str">
        <f t="shared" ca="1" si="0"/>
        <v xml:space="preserve"> 70</v>
      </c>
      <c r="C49" s="93">
        <f t="shared" ca="1" si="1"/>
        <v>84094</v>
      </c>
      <c r="D49" s="93">
        <f t="shared" ca="1" si="2"/>
        <v>1414</v>
      </c>
      <c r="E49" s="79" t="str">
        <f t="shared" ca="1" si="3"/>
        <v/>
      </c>
      <c r="F49" s="81">
        <f t="shared" ca="1" si="4"/>
        <v>93.608352998797812</v>
      </c>
      <c r="G49" s="81"/>
      <c r="H49" s="81" t="str">
        <f t="shared" ca="1" si="5"/>
        <v xml:space="preserve"> 70 Years</v>
      </c>
      <c r="I49" s="81">
        <f t="shared" ca="1" si="6"/>
        <v>-1</v>
      </c>
      <c r="J49" s="81"/>
      <c r="K49" s="87" t="str">
        <f>"lx at Age 65"</f>
        <v>lx at Age 65</v>
      </c>
      <c r="L49" s="87"/>
      <c r="M49" s="87"/>
      <c r="N49" s="87"/>
      <c r="O49" s="87"/>
      <c r="P49" s="87"/>
      <c r="Q49" s="88">
        <f ca="1">VLOOKUP(" 65",$B$44:$C$144,2,0)</f>
        <v>89836</v>
      </c>
      <c r="R49" s="89">
        <f ca="1">ROUND(Q49/C$44*100,1)</f>
        <v>100</v>
      </c>
      <c r="S49" s="76"/>
      <c r="T49" s="51"/>
      <c r="U49" s="51"/>
      <c r="V49" s="51"/>
      <c r="W49" s="51"/>
      <c r="X49" s="76"/>
      <c r="Y49" s="76"/>
      <c r="Z49" s="76"/>
      <c r="AA49" s="76"/>
    </row>
    <row r="50" spans="1:27" s="61" customFormat="1" x14ac:dyDescent="0.35">
      <c r="A50" s="77">
        <f t="shared" si="7"/>
        <v>81</v>
      </c>
      <c r="B50" s="93" t="str">
        <f t="shared" ca="1" si="0"/>
        <v xml:space="preserve"> 71</v>
      </c>
      <c r="C50" s="93">
        <f t="shared" ca="1" si="1"/>
        <v>82680</v>
      </c>
      <c r="D50" s="93">
        <f t="shared" ca="1" si="2"/>
        <v>1506</v>
      </c>
      <c r="E50" s="79" t="str">
        <f t="shared" ca="1" si="3"/>
        <v/>
      </c>
      <c r="F50" s="81">
        <f t="shared" ca="1" si="4"/>
        <v>92.034373747718064</v>
      </c>
      <c r="G50" s="81"/>
      <c r="H50" s="81" t="str">
        <f t="shared" ca="1" si="5"/>
        <v xml:space="preserve"> 71 Years</v>
      </c>
      <c r="I50" s="81">
        <f t="shared" ca="1" si="6"/>
        <v>-1</v>
      </c>
      <c r="J50" s="81"/>
      <c r="K50" s="87" t="str">
        <f>"lx at Age 85"</f>
        <v>lx at Age 85</v>
      </c>
      <c r="L50" s="87"/>
      <c r="M50" s="87"/>
      <c r="N50" s="87"/>
      <c r="O50" s="87"/>
      <c r="P50" s="87"/>
      <c r="Q50" s="88">
        <f ca="1">VLOOKUP(" 85",$B$44:$C$144,2,0)</f>
        <v>45574</v>
      </c>
      <c r="R50" s="89">
        <f t="shared" ref="R50:R51" ca="1" si="8">ROUND(Q50/C$44*100,1)</f>
        <v>50.7</v>
      </c>
      <c r="S50" s="76"/>
      <c r="T50" s="51"/>
      <c r="U50" s="51"/>
      <c r="V50" s="51"/>
      <c r="W50" s="51"/>
      <c r="X50" s="76"/>
      <c r="Y50" s="76"/>
      <c r="Z50" s="76"/>
      <c r="AA50" s="76"/>
    </row>
    <row r="51" spans="1:27" s="61" customFormat="1" x14ac:dyDescent="0.35">
      <c r="A51" s="77">
        <f t="shared" si="7"/>
        <v>82</v>
      </c>
      <c r="B51" s="93" t="str">
        <f t="shared" ca="1" si="0"/>
        <v xml:space="preserve"> 72</v>
      </c>
      <c r="C51" s="93">
        <f t="shared" ca="1" si="1"/>
        <v>81174</v>
      </c>
      <c r="D51" s="93">
        <f t="shared" ca="1" si="2"/>
        <v>1623</v>
      </c>
      <c r="E51" s="79" t="str">
        <f t="shared" ca="1" si="3"/>
        <v/>
      </c>
      <c r="F51" s="81">
        <f t="shared" ca="1" si="4"/>
        <v>90.357985662763269</v>
      </c>
      <c r="G51" s="81"/>
      <c r="H51" s="81" t="str">
        <f t="shared" ca="1" si="5"/>
        <v xml:space="preserve"> 72 Years</v>
      </c>
      <c r="I51" s="81">
        <f t="shared" ca="1" si="6"/>
        <v>-1</v>
      </c>
      <c r="J51" s="81"/>
      <c r="K51" s="87" t="str">
        <f>"lx at Age 100+"</f>
        <v>lx at Age 100+</v>
      </c>
      <c r="L51" s="87"/>
      <c r="M51" s="87"/>
      <c r="N51" s="87"/>
      <c r="O51" s="87"/>
      <c r="P51" s="87"/>
      <c r="Q51" s="88">
        <f ca="1">VLOOKUP("100+",$B$44:$C$144,2,0)</f>
        <v>1814</v>
      </c>
      <c r="R51" s="89">
        <f t="shared" ca="1" si="8"/>
        <v>2</v>
      </c>
      <c r="S51" s="76"/>
      <c r="T51" s="51"/>
      <c r="U51" s="51"/>
      <c r="V51" s="51"/>
      <c r="W51" s="51"/>
      <c r="X51" s="76"/>
      <c r="Y51" s="76"/>
      <c r="Z51" s="76"/>
      <c r="AA51" s="76"/>
    </row>
    <row r="52" spans="1:27" s="61" customFormat="1" x14ac:dyDescent="0.35">
      <c r="A52" s="77">
        <f t="shared" si="7"/>
        <v>83</v>
      </c>
      <c r="B52" s="93" t="str">
        <f t="shared" ca="1" si="0"/>
        <v xml:space="preserve"> 73</v>
      </c>
      <c r="C52" s="93">
        <f t="shared" ca="1" si="1"/>
        <v>79551</v>
      </c>
      <c r="D52" s="93">
        <f t="shared" ca="1" si="2"/>
        <v>1775</v>
      </c>
      <c r="E52" s="79" t="str">
        <f t="shared" ca="1" si="3"/>
        <v/>
      </c>
      <c r="F52" s="81">
        <f t="shared" ca="1" si="4"/>
        <v>88.551360256467333</v>
      </c>
      <c r="G52" s="81"/>
      <c r="H52" s="81" t="str">
        <f t="shared" ca="1" si="5"/>
        <v xml:space="preserve"> 73 Years</v>
      </c>
      <c r="I52" s="81">
        <f t="shared" ca="1" si="6"/>
        <v>-1</v>
      </c>
      <c r="J52" s="77"/>
      <c r="K52" s="77"/>
      <c r="L52" s="77"/>
      <c r="M52" s="77"/>
      <c r="N52" s="77"/>
      <c r="O52" s="77"/>
      <c r="P52" s="76"/>
      <c r="Q52" s="76"/>
      <c r="R52" s="76"/>
      <c r="S52" s="76"/>
      <c r="T52" s="51"/>
      <c r="U52" s="51"/>
      <c r="V52" s="51"/>
      <c r="W52" s="51"/>
      <c r="X52" s="76"/>
      <c r="Y52" s="76"/>
      <c r="Z52" s="76"/>
      <c r="AA52" s="76"/>
    </row>
    <row r="53" spans="1:27" s="61" customFormat="1" x14ac:dyDescent="0.35">
      <c r="A53" s="77">
        <f t="shared" si="7"/>
        <v>84</v>
      </c>
      <c r="B53" s="93" t="str">
        <f t="shared" ca="1" si="0"/>
        <v xml:space="preserve"> 74</v>
      </c>
      <c r="C53" s="93">
        <f t="shared" ca="1" si="1"/>
        <v>77776</v>
      </c>
      <c r="D53" s="93">
        <f t="shared" ca="1" si="2"/>
        <v>1937</v>
      </c>
      <c r="E53" s="79" t="str">
        <f t="shared" ca="1" si="3"/>
        <v/>
      </c>
      <c r="F53" s="81">
        <f t="shared" ca="1" si="4"/>
        <v>86.575537646377839</v>
      </c>
      <c r="G53" s="81"/>
      <c r="H53" s="81" t="str">
        <f t="shared" ca="1" si="5"/>
        <v xml:space="preserve"> 74 Years</v>
      </c>
      <c r="I53" s="81">
        <f t="shared" ca="1" si="6"/>
        <v>-1</v>
      </c>
      <c r="J53" s="77"/>
      <c r="K53" s="77"/>
      <c r="L53" s="77"/>
      <c r="M53" s="77"/>
      <c r="N53" s="77"/>
      <c r="O53" s="77"/>
      <c r="P53" s="76"/>
      <c r="Q53" s="76"/>
      <c r="R53" s="76"/>
      <c r="S53" s="76"/>
      <c r="T53" s="51"/>
      <c r="U53" s="51"/>
      <c r="V53" s="51"/>
      <c r="W53" s="51"/>
      <c r="X53" s="76"/>
      <c r="Y53" s="76"/>
      <c r="Z53" s="76"/>
      <c r="AA53" s="76"/>
    </row>
    <row r="54" spans="1:27" s="61" customFormat="1" x14ac:dyDescent="0.35">
      <c r="A54" s="77">
        <f t="shared" si="7"/>
        <v>85</v>
      </c>
      <c r="B54" s="93" t="str">
        <f t="shared" ca="1" si="0"/>
        <v xml:space="preserve"> 75</v>
      </c>
      <c r="C54" s="93">
        <f t="shared" ca="1" si="1"/>
        <v>75839</v>
      </c>
      <c r="D54" s="93">
        <f t="shared" ca="1" si="2"/>
        <v>2089</v>
      </c>
      <c r="E54" s="79" t="str">
        <f t="shared" ca="1" si="3"/>
        <v/>
      </c>
      <c r="F54" s="81">
        <f t="shared" ca="1" si="4"/>
        <v>84.419386437508351</v>
      </c>
      <c r="G54" s="81"/>
      <c r="H54" s="81" t="str">
        <f t="shared" ca="1" si="5"/>
        <v xml:space="preserve"> 75 Years</v>
      </c>
      <c r="I54" s="81">
        <f t="shared" ca="1" si="6"/>
        <v>-1</v>
      </c>
      <c r="J54" s="77"/>
      <c r="K54" s="90"/>
      <c r="L54" s="77"/>
      <c r="M54" s="77"/>
      <c r="N54" s="77"/>
      <c r="O54" s="77"/>
      <c r="P54" s="76"/>
      <c r="Q54" s="76"/>
      <c r="R54" s="76"/>
      <c r="S54" s="76"/>
      <c r="T54" s="51"/>
      <c r="U54" s="51"/>
      <c r="V54" s="51"/>
      <c r="W54" s="51"/>
      <c r="X54" s="76"/>
      <c r="Y54" s="76"/>
      <c r="Z54" s="76"/>
      <c r="AA54" s="76"/>
    </row>
    <row r="55" spans="1:27" s="61" customFormat="1" x14ac:dyDescent="0.35">
      <c r="A55" s="77">
        <f t="shared" si="7"/>
        <v>86</v>
      </c>
      <c r="B55" s="93" t="str">
        <f t="shared" ca="1" si="0"/>
        <v xml:space="preserve"> 76</v>
      </c>
      <c r="C55" s="93">
        <f t="shared" ca="1" si="1"/>
        <v>73750</v>
      </c>
      <c r="D55" s="93">
        <f t="shared" ca="1" si="2"/>
        <v>2243</v>
      </c>
      <c r="E55" s="79" t="str">
        <f t="shared" ca="1" si="3"/>
        <v/>
      </c>
      <c r="F55" s="81">
        <f t="shared" ca="1" si="4"/>
        <v>82.094038024845275</v>
      </c>
      <c r="G55" s="81"/>
      <c r="H55" s="81" t="str">
        <f t="shared" ca="1" si="5"/>
        <v xml:space="preserve"> 76 Years</v>
      </c>
      <c r="I55" s="81">
        <f t="shared" ca="1" si="6"/>
        <v>-1</v>
      </c>
      <c r="J55" s="77"/>
      <c r="K55" s="90"/>
      <c r="L55" s="77"/>
      <c r="M55" s="77"/>
      <c r="N55" s="77"/>
      <c r="O55" s="77"/>
      <c r="P55" s="76"/>
      <c r="Q55" s="76"/>
      <c r="R55" s="76"/>
      <c r="S55" s="76"/>
      <c r="T55" s="51"/>
      <c r="U55" s="51"/>
      <c r="V55" s="51"/>
      <c r="W55" s="51"/>
      <c r="X55" s="76"/>
      <c r="Y55" s="76"/>
      <c r="Z55" s="76"/>
      <c r="AA55" s="76"/>
    </row>
    <row r="56" spans="1:27" s="61" customFormat="1" x14ac:dyDescent="0.35">
      <c r="A56" s="77">
        <f t="shared" si="7"/>
        <v>87</v>
      </c>
      <c r="B56" s="93" t="str">
        <f t="shared" ca="1" si="0"/>
        <v xml:space="preserve"> 77</v>
      </c>
      <c r="C56" s="93">
        <f t="shared" ca="1" si="1"/>
        <v>71507</v>
      </c>
      <c r="D56" s="93">
        <f t="shared" ca="1" si="2"/>
        <v>2438</v>
      </c>
      <c r="E56" s="79" t="str">
        <f t="shared" ca="1" si="3"/>
        <v/>
      </c>
      <c r="F56" s="81">
        <f t="shared" ca="1" si="4"/>
        <v>79.597266129391329</v>
      </c>
      <c r="G56" s="81"/>
      <c r="H56" s="81" t="str">
        <f t="shared" ca="1" si="5"/>
        <v xml:space="preserve"> 77 Years</v>
      </c>
      <c r="I56" s="81">
        <f t="shared" ca="1" si="6"/>
        <v>-1</v>
      </c>
      <c r="J56" s="77"/>
      <c r="K56" s="90"/>
      <c r="L56" s="77"/>
      <c r="M56" s="77"/>
      <c r="N56" s="77"/>
      <c r="O56" s="77"/>
      <c r="P56" s="76"/>
      <c r="Q56" s="76"/>
      <c r="R56" s="76"/>
      <c r="S56" s="76"/>
      <c r="T56" s="51"/>
      <c r="U56" s="51"/>
      <c r="V56" s="51"/>
      <c r="W56" s="51"/>
      <c r="X56" s="76"/>
      <c r="Y56" s="76"/>
      <c r="Z56" s="76"/>
      <c r="AA56" s="76"/>
    </row>
    <row r="57" spans="1:27" s="61" customFormat="1" x14ac:dyDescent="0.35">
      <c r="A57" s="77">
        <f t="shared" si="7"/>
        <v>88</v>
      </c>
      <c r="B57" s="93" t="str">
        <f t="shared" ca="1" si="0"/>
        <v xml:space="preserve"> 78</v>
      </c>
      <c r="C57" s="93">
        <f t="shared" ca="1" si="1"/>
        <v>69069</v>
      </c>
      <c r="D57" s="93">
        <f t="shared" ca="1" si="2"/>
        <v>2696</v>
      </c>
      <c r="E57" s="79" t="str">
        <f t="shared" ca="1" si="3"/>
        <v/>
      </c>
      <c r="F57" s="81">
        <f t="shared" ca="1" si="4"/>
        <v>76.883432031702213</v>
      </c>
      <c r="G57" s="81"/>
      <c r="H57" s="81" t="str">
        <f t="shared" ca="1" si="5"/>
        <v xml:space="preserve"> 78 Years</v>
      </c>
      <c r="I57" s="81">
        <f t="shared" ca="1" si="6"/>
        <v>-1</v>
      </c>
      <c r="J57" s="77"/>
      <c r="K57" s="77"/>
      <c r="L57" s="77"/>
      <c r="M57" s="77"/>
      <c r="N57" s="77"/>
      <c r="O57" s="77"/>
      <c r="P57" s="76"/>
      <c r="Q57" s="76"/>
      <c r="R57" s="76"/>
      <c r="S57" s="76"/>
      <c r="T57" s="51"/>
      <c r="U57" s="51"/>
      <c r="V57" s="51"/>
      <c r="W57" s="51"/>
      <c r="X57" s="76"/>
      <c r="Y57" s="76"/>
      <c r="Z57" s="76"/>
      <c r="AA57" s="76"/>
    </row>
    <row r="58" spans="1:27" s="61" customFormat="1" x14ac:dyDescent="0.35">
      <c r="A58" s="77">
        <f t="shared" si="7"/>
        <v>89</v>
      </c>
      <c r="B58" s="93" t="str">
        <f t="shared" ca="1" si="0"/>
        <v xml:space="preserve"> 79</v>
      </c>
      <c r="C58" s="93">
        <f t="shared" ca="1" si="1"/>
        <v>66373</v>
      </c>
      <c r="D58" s="93">
        <f t="shared" ca="1" si="2"/>
        <v>2968</v>
      </c>
      <c r="E58" s="79" t="str">
        <f t="shared" ca="1" si="3"/>
        <v/>
      </c>
      <c r="F58" s="81">
        <f t="shared" ca="1" si="4"/>
        <v>73.882407943363461</v>
      </c>
      <c r="G58" s="81"/>
      <c r="H58" s="81" t="str">
        <f t="shared" ca="1" si="5"/>
        <v xml:space="preserve"> 79 Years</v>
      </c>
      <c r="I58" s="81">
        <f t="shared" ca="1" si="6"/>
        <v>-1</v>
      </c>
      <c r="J58" s="77"/>
      <c r="K58" s="77"/>
      <c r="L58" s="77"/>
      <c r="M58" s="77"/>
      <c r="N58" s="77"/>
      <c r="O58" s="77"/>
      <c r="P58" s="76"/>
      <c r="Q58" s="76"/>
      <c r="R58" s="76"/>
      <c r="S58" s="76"/>
      <c r="T58" s="51"/>
      <c r="U58" s="51"/>
      <c r="V58" s="51"/>
      <c r="W58" s="51"/>
      <c r="X58" s="76"/>
      <c r="Y58" s="76"/>
      <c r="Z58" s="76"/>
      <c r="AA58" s="76"/>
    </row>
    <row r="59" spans="1:27" s="61" customFormat="1" x14ac:dyDescent="0.35">
      <c r="A59" s="77">
        <f t="shared" si="7"/>
        <v>90</v>
      </c>
      <c r="B59" s="93" t="str">
        <f t="shared" ca="1" si="0"/>
        <v xml:space="preserve"> 80</v>
      </c>
      <c r="C59" s="93">
        <f t="shared" ca="1" si="1"/>
        <v>63405</v>
      </c>
      <c r="D59" s="93">
        <f t="shared" ca="1" si="2"/>
        <v>3207</v>
      </c>
      <c r="E59" s="79" t="str">
        <f t="shared" ca="1" si="3"/>
        <v/>
      </c>
      <c r="F59" s="81">
        <f t="shared" ca="1" si="4"/>
        <v>70.578609911394096</v>
      </c>
      <c r="G59" s="81"/>
      <c r="H59" s="81" t="str">
        <f t="shared" ca="1" si="5"/>
        <v xml:space="preserve"> 80 Years</v>
      </c>
      <c r="I59" s="81">
        <f t="shared" ca="1" si="6"/>
        <v>-1</v>
      </c>
      <c r="J59" s="77"/>
      <c r="K59" s="77"/>
      <c r="L59" s="77"/>
      <c r="M59" s="77"/>
      <c r="N59" s="77"/>
      <c r="O59" s="77"/>
      <c r="P59" s="76"/>
      <c r="Q59" s="76"/>
      <c r="R59" s="76"/>
      <c r="S59" s="76"/>
      <c r="T59" s="51"/>
      <c r="U59" s="51"/>
      <c r="V59" s="51"/>
      <c r="W59" s="51"/>
      <c r="X59" s="76"/>
      <c r="Y59" s="76"/>
      <c r="Z59" s="76"/>
      <c r="AA59" s="76"/>
    </row>
    <row r="60" spans="1:27" s="61" customFormat="1" x14ac:dyDescent="0.35">
      <c r="A60" s="77">
        <f t="shared" si="7"/>
        <v>91</v>
      </c>
      <c r="B60" s="93" t="str">
        <f t="shared" ca="1" si="0"/>
        <v xml:space="preserve"> 81</v>
      </c>
      <c r="C60" s="93">
        <f t="shared" ca="1" si="1"/>
        <v>60198</v>
      </c>
      <c r="D60" s="93">
        <f t="shared" ca="1" si="2"/>
        <v>3401</v>
      </c>
      <c r="E60" s="79" t="str">
        <f t="shared" ca="1" si="3"/>
        <v/>
      </c>
      <c r="F60" s="81">
        <f t="shared" ca="1" si="4"/>
        <v>67.008771539249295</v>
      </c>
      <c r="G60" s="81"/>
      <c r="H60" s="81" t="str">
        <f t="shared" ca="1" si="5"/>
        <v xml:space="preserve"> 81 Years</v>
      </c>
      <c r="I60" s="81">
        <f t="shared" ca="1" si="6"/>
        <v>-1</v>
      </c>
      <c r="J60" s="77"/>
      <c r="K60" s="77"/>
      <c r="L60" s="77"/>
      <c r="M60" s="77"/>
      <c r="N60" s="77"/>
      <c r="O60" s="77"/>
      <c r="P60" s="76"/>
      <c r="Q60" s="76"/>
      <c r="R60" s="76"/>
      <c r="S60" s="76"/>
      <c r="T60" s="51"/>
      <c r="U60" s="51"/>
      <c r="V60" s="51"/>
      <c r="W60" s="51"/>
      <c r="X60" s="76"/>
      <c r="Y60" s="76"/>
      <c r="Z60" s="76"/>
      <c r="AA60" s="76"/>
    </row>
    <row r="61" spans="1:27" s="61" customFormat="1" x14ac:dyDescent="0.35">
      <c r="A61" s="77">
        <f t="shared" si="7"/>
        <v>92</v>
      </c>
      <c r="B61" s="93" t="str">
        <f t="shared" ca="1" si="0"/>
        <v xml:space="preserve"> 82</v>
      </c>
      <c r="C61" s="93">
        <f t="shared" ca="1" si="1"/>
        <v>56797</v>
      </c>
      <c r="D61" s="93">
        <f t="shared" ca="1" si="2"/>
        <v>3574</v>
      </c>
      <c r="E61" s="79" t="str">
        <f t="shared" ca="1" si="3"/>
        <v/>
      </c>
      <c r="F61" s="81">
        <f t="shared" ca="1" si="4"/>
        <v>63.22298410436796</v>
      </c>
      <c r="G61" s="81"/>
      <c r="H61" s="81" t="str">
        <f t="shared" ca="1" si="5"/>
        <v xml:space="preserve"> 82 Years</v>
      </c>
      <c r="I61" s="81">
        <f t="shared" ca="1" si="6"/>
        <v>-1</v>
      </c>
      <c r="J61" s="77"/>
      <c r="K61" s="77"/>
      <c r="L61" s="77"/>
      <c r="M61" s="77"/>
      <c r="N61" s="77"/>
      <c r="O61" s="77"/>
      <c r="P61" s="76"/>
      <c r="Q61" s="76"/>
      <c r="R61" s="76"/>
      <c r="S61" s="76"/>
      <c r="T61" s="51"/>
      <c r="U61" s="51"/>
      <c r="V61" s="51"/>
      <c r="W61" s="51"/>
      <c r="X61" s="76"/>
      <c r="Y61" s="76"/>
      <c r="Z61" s="76"/>
      <c r="AA61" s="76"/>
    </row>
    <row r="62" spans="1:27" s="61" customFormat="1" x14ac:dyDescent="0.35">
      <c r="A62" s="77">
        <f t="shared" si="7"/>
        <v>93</v>
      </c>
      <c r="B62" s="93" t="str">
        <f t="shared" ca="1" si="0"/>
        <v xml:space="preserve"> 83</v>
      </c>
      <c r="C62" s="93">
        <f t="shared" ca="1" si="1"/>
        <v>53223</v>
      </c>
      <c r="D62" s="93">
        <f t="shared" ca="1" si="2"/>
        <v>3746</v>
      </c>
      <c r="E62" s="79" t="str">
        <f t="shared" ca="1" si="3"/>
        <v/>
      </c>
      <c r="F62" s="81">
        <f t="shared" ca="1" si="4"/>
        <v>59.24462353622156</v>
      </c>
      <c r="G62" s="81"/>
      <c r="H62" s="81" t="str">
        <f t="shared" ca="1" si="5"/>
        <v xml:space="preserve"> 83 Years</v>
      </c>
      <c r="I62" s="81">
        <f t="shared" ca="1" si="6"/>
        <v>-1</v>
      </c>
      <c r="J62" s="77"/>
      <c r="K62" s="77"/>
      <c r="L62" s="77"/>
      <c r="M62" s="77"/>
      <c r="N62" s="77"/>
      <c r="O62" s="77"/>
      <c r="P62" s="76"/>
      <c r="Q62" s="76"/>
      <c r="R62" s="76"/>
      <c r="S62" s="76"/>
      <c r="T62" s="51"/>
      <c r="U62" s="51"/>
      <c r="V62" s="51"/>
      <c r="W62" s="51"/>
      <c r="X62" s="76"/>
      <c r="Y62" s="76"/>
      <c r="Z62" s="76"/>
      <c r="AA62" s="76"/>
    </row>
    <row r="63" spans="1:27" s="61" customFormat="1" x14ac:dyDescent="0.35">
      <c r="A63" s="77">
        <f t="shared" si="7"/>
        <v>94</v>
      </c>
      <c r="B63" s="93" t="str">
        <f t="shared" ca="1" si="0"/>
        <v xml:space="preserve"> 84</v>
      </c>
      <c r="C63" s="93">
        <f t="shared" ca="1" si="1"/>
        <v>49477</v>
      </c>
      <c r="D63" s="93">
        <f t="shared" ca="1" si="2"/>
        <v>3903</v>
      </c>
      <c r="E63" s="79" t="str">
        <f t="shared" ca="1" si="3"/>
        <v/>
      </c>
      <c r="F63" s="81">
        <f t="shared" ca="1" si="4"/>
        <v>55.074802974308746</v>
      </c>
      <c r="G63" s="81"/>
      <c r="H63" s="81" t="str">
        <f t="shared" ca="1" si="5"/>
        <v xml:space="preserve"> 84 Years</v>
      </c>
      <c r="I63" s="81">
        <f t="shared" ca="1" si="6"/>
        <v>-1</v>
      </c>
      <c r="J63" s="77"/>
      <c r="K63" s="77"/>
      <c r="L63" s="77"/>
      <c r="M63" s="77"/>
      <c r="N63" s="77"/>
      <c r="O63" s="77"/>
      <c r="P63" s="76"/>
      <c r="Q63" s="76"/>
      <c r="R63" s="76"/>
      <c r="S63" s="76"/>
      <c r="T63" s="51"/>
      <c r="U63" s="51"/>
      <c r="V63" s="51"/>
      <c r="W63" s="51"/>
      <c r="X63" s="76"/>
      <c r="Y63" s="76"/>
      <c r="Z63" s="76"/>
      <c r="AA63" s="76"/>
    </row>
    <row r="64" spans="1:27" s="61" customFormat="1" x14ac:dyDescent="0.35">
      <c r="A64" s="77">
        <f t="shared" si="7"/>
        <v>95</v>
      </c>
      <c r="B64" s="93" t="str">
        <f t="shared" ca="1" si="0"/>
        <v xml:space="preserve"> 85</v>
      </c>
      <c r="C64" s="93">
        <f t="shared" ca="1" si="1"/>
        <v>45574</v>
      </c>
      <c r="D64" s="93">
        <f t="shared" ca="1" si="2"/>
        <v>4011</v>
      </c>
      <c r="E64" s="79" t="str">
        <f t="shared" ca="1" si="3"/>
        <v>s</v>
      </c>
      <c r="F64" s="81">
        <f t="shared" ca="1" si="4"/>
        <v>50.730219511109134</v>
      </c>
      <c r="G64" s="81"/>
      <c r="H64" s="81" t="str">
        <f t="shared" ca="1" si="5"/>
        <v xml:space="preserve"> 85 Years</v>
      </c>
      <c r="I64" s="81">
        <f t="shared" ca="1" si="6"/>
        <v>0.50730219511109131</v>
      </c>
      <c r="J64" s="77"/>
      <c r="K64" s="77"/>
      <c r="L64" s="77"/>
      <c r="M64" s="77"/>
      <c r="N64" s="77"/>
      <c r="O64" s="77"/>
      <c r="P64" s="76"/>
      <c r="Q64" s="76"/>
      <c r="R64" s="76"/>
      <c r="S64" s="76"/>
      <c r="T64" s="51"/>
      <c r="U64" s="51"/>
      <c r="V64" s="51"/>
      <c r="W64" s="51"/>
      <c r="X64" s="76"/>
      <c r="Y64" s="76"/>
      <c r="Z64" s="76"/>
      <c r="AA64" s="76"/>
    </row>
    <row r="65" spans="1:27" s="61" customFormat="1" x14ac:dyDescent="0.35">
      <c r="A65" s="77">
        <f t="shared" si="7"/>
        <v>96</v>
      </c>
      <c r="B65" s="93" t="str">
        <f t="shared" ca="1" si="0"/>
        <v xml:space="preserve"> 86</v>
      </c>
      <c r="C65" s="93">
        <f t="shared" ca="1" si="1"/>
        <v>41563</v>
      </c>
      <c r="D65" s="93">
        <f t="shared" ca="1" si="2"/>
        <v>4073</v>
      </c>
      <c r="E65" s="79" t="str">
        <f t="shared" ca="1" si="3"/>
        <v/>
      </c>
      <c r="F65" s="81">
        <f t="shared" ca="1" si="4"/>
        <v>46.265416982056188</v>
      </c>
      <c r="G65" s="81"/>
      <c r="H65" s="81" t="str">
        <f t="shared" ca="1" si="5"/>
        <v xml:space="preserve"> 86 Years</v>
      </c>
      <c r="I65" s="81">
        <f t="shared" ca="1" si="6"/>
        <v>-1</v>
      </c>
      <c r="J65" s="77"/>
      <c r="K65" s="77"/>
      <c r="L65" s="77"/>
      <c r="M65" s="77"/>
      <c r="N65" s="77"/>
      <c r="O65" s="77"/>
      <c r="P65" s="76"/>
      <c r="Q65" s="76"/>
      <c r="R65" s="76"/>
      <c r="S65" s="76"/>
      <c r="T65" s="51"/>
      <c r="U65" s="51"/>
      <c r="V65" s="51"/>
      <c r="W65" s="51"/>
      <c r="X65" s="76"/>
      <c r="Y65" s="76"/>
      <c r="Z65" s="76"/>
      <c r="AA65" s="76"/>
    </row>
    <row r="66" spans="1:27" s="61" customFormat="1" x14ac:dyDescent="0.35">
      <c r="A66" s="77">
        <f t="shared" si="7"/>
        <v>97</v>
      </c>
      <c r="B66" s="93" t="str">
        <f t="shared" ca="1" si="0"/>
        <v xml:space="preserve"> 87</v>
      </c>
      <c r="C66" s="93">
        <f t="shared" ca="1" si="1"/>
        <v>37490</v>
      </c>
      <c r="D66" s="93">
        <f t="shared" ca="1" si="2"/>
        <v>4083</v>
      </c>
      <c r="E66" s="79" t="str">
        <f t="shared" ca="1" si="3"/>
        <v/>
      </c>
      <c r="F66" s="81">
        <f t="shared" ca="1" si="4"/>
        <v>41.731599804087452</v>
      </c>
      <c r="G66" s="81"/>
      <c r="H66" s="81" t="str">
        <f t="shared" ca="1" si="5"/>
        <v xml:space="preserve"> 87 Years</v>
      </c>
      <c r="I66" s="81">
        <f t="shared" ca="1" si="6"/>
        <v>-1</v>
      </c>
      <c r="J66" s="77"/>
      <c r="K66" s="77"/>
      <c r="L66" s="77"/>
      <c r="M66" s="77"/>
      <c r="N66" s="77"/>
      <c r="O66" s="77"/>
      <c r="P66" s="76"/>
      <c r="Q66" s="76"/>
      <c r="R66" s="76"/>
      <c r="S66" s="76"/>
      <c r="T66" s="51"/>
      <c r="U66" s="51"/>
      <c r="V66" s="51"/>
      <c r="W66" s="51"/>
      <c r="X66" s="76"/>
      <c r="Y66" s="76"/>
      <c r="Z66" s="76"/>
      <c r="AA66" s="76"/>
    </row>
    <row r="67" spans="1:27" s="61" customFormat="1" x14ac:dyDescent="0.35">
      <c r="A67" s="77">
        <f t="shared" si="7"/>
        <v>98</v>
      </c>
      <c r="B67" s="93" t="str">
        <f t="shared" ca="1" si="0"/>
        <v xml:space="preserve"> 88</v>
      </c>
      <c r="C67" s="93">
        <f t="shared" ca="1" si="1"/>
        <v>33407</v>
      </c>
      <c r="D67" s="93">
        <f t="shared" ca="1" si="2"/>
        <v>4035</v>
      </c>
      <c r="E67" s="79" t="str">
        <f t="shared" ca="1" si="3"/>
        <v/>
      </c>
      <c r="F67" s="81">
        <f t="shared" ca="1" si="4"/>
        <v>37.186651231132281</v>
      </c>
      <c r="G67" s="81"/>
      <c r="H67" s="81" t="str">
        <f t="shared" ca="1" si="5"/>
        <v xml:space="preserve"> 88 Years</v>
      </c>
      <c r="I67" s="81">
        <f t="shared" ca="1" si="6"/>
        <v>-1</v>
      </c>
      <c r="J67" s="77"/>
      <c r="K67" s="77"/>
      <c r="L67" s="77"/>
      <c r="M67" s="77"/>
      <c r="N67" s="77"/>
      <c r="O67" s="77"/>
      <c r="P67" s="76"/>
      <c r="Q67" s="76"/>
      <c r="R67" s="76"/>
      <c r="S67" s="76"/>
      <c r="T67" s="51"/>
      <c r="U67" s="51"/>
      <c r="V67" s="51"/>
      <c r="W67" s="51"/>
      <c r="X67" s="76"/>
      <c r="Y67" s="76"/>
      <c r="Z67" s="76"/>
      <c r="AA67" s="76"/>
    </row>
    <row r="68" spans="1:27" s="61" customFormat="1" x14ac:dyDescent="0.35">
      <c r="A68" s="77">
        <f t="shared" si="7"/>
        <v>99</v>
      </c>
      <c r="B68" s="93" t="str">
        <f t="shared" ca="1" si="0"/>
        <v xml:space="preserve"> 89</v>
      </c>
      <c r="C68" s="93">
        <f t="shared" ca="1" si="1"/>
        <v>29372</v>
      </c>
      <c r="D68" s="93">
        <f t="shared" ca="1" si="2"/>
        <v>3926</v>
      </c>
      <c r="E68" s="79" t="str">
        <f t="shared" ca="1" si="3"/>
        <v/>
      </c>
      <c r="F68" s="81">
        <f t="shared" ca="1" si="4"/>
        <v>32.695133354111938</v>
      </c>
      <c r="G68" s="81"/>
      <c r="H68" s="81" t="str">
        <f t="shared" ca="1" si="5"/>
        <v xml:space="preserve"> 89 Years</v>
      </c>
      <c r="I68" s="81">
        <f t="shared" ca="1" si="6"/>
        <v>-1</v>
      </c>
      <c r="J68" s="77"/>
      <c r="K68" s="77"/>
      <c r="L68" s="77"/>
      <c r="M68" s="77"/>
      <c r="N68" s="77"/>
      <c r="O68" s="77"/>
      <c r="P68" s="76"/>
      <c r="Q68" s="76"/>
      <c r="R68" s="76"/>
      <c r="S68" s="76"/>
      <c r="T68" s="51"/>
      <c r="U68" s="51"/>
      <c r="V68" s="51"/>
      <c r="W68" s="51"/>
      <c r="X68" s="76"/>
      <c r="Y68" s="76"/>
      <c r="Z68" s="76"/>
      <c r="AA68" s="76"/>
    </row>
    <row r="69" spans="1:27" s="61" customFormat="1" x14ac:dyDescent="0.35">
      <c r="A69" s="77">
        <f t="shared" si="7"/>
        <v>100</v>
      </c>
      <c r="B69" s="93" t="str">
        <f t="shared" ca="1" si="0"/>
        <v xml:space="preserve"> 90</v>
      </c>
      <c r="C69" s="93">
        <f t="shared" ca="1" si="1"/>
        <v>25446</v>
      </c>
      <c r="D69" s="93">
        <f t="shared" ca="1" si="2"/>
        <v>3757</v>
      </c>
      <c r="E69" s="79" t="str">
        <f t="shared" ca="1" si="3"/>
        <v/>
      </c>
      <c r="F69" s="81">
        <f t="shared" ca="1" si="4"/>
        <v>28.324947682443565</v>
      </c>
      <c r="G69" s="81"/>
      <c r="H69" s="81" t="str">
        <f t="shared" ca="1" si="5"/>
        <v xml:space="preserve"> 90 Years</v>
      </c>
      <c r="I69" s="81">
        <f t="shared" ca="1" si="6"/>
        <v>-1</v>
      </c>
      <c r="J69" s="77"/>
      <c r="K69" s="77"/>
      <c r="L69" s="77"/>
      <c r="M69" s="77"/>
      <c r="N69" s="77"/>
      <c r="O69" s="77"/>
      <c r="P69" s="76"/>
      <c r="Q69" s="76"/>
      <c r="R69" s="76"/>
      <c r="S69" s="76"/>
      <c r="T69" s="51"/>
      <c r="U69" s="51"/>
      <c r="V69" s="51"/>
      <c r="W69" s="51"/>
      <c r="X69" s="76"/>
      <c r="Y69" s="76"/>
      <c r="Z69" s="76"/>
      <c r="AA69" s="76"/>
    </row>
    <row r="70" spans="1:27" s="61" customFormat="1" x14ac:dyDescent="0.35">
      <c r="A70" s="77">
        <f t="shared" si="7"/>
        <v>101</v>
      </c>
      <c r="B70" s="93" t="str">
        <f t="shared" ca="1" si="0"/>
        <v xml:space="preserve"> 91</v>
      </c>
      <c r="C70" s="93">
        <f t="shared" ca="1" si="1"/>
        <v>21689</v>
      </c>
      <c r="D70" s="93">
        <f t="shared" ca="1" si="2"/>
        <v>3529</v>
      </c>
      <c r="E70" s="79" t="str">
        <f t="shared" ca="1" si="3"/>
        <v/>
      </c>
      <c r="F70" s="81">
        <f t="shared" ca="1" si="4"/>
        <v>24.142882586045683</v>
      </c>
      <c r="G70" s="81"/>
      <c r="H70" s="81" t="str">
        <f t="shared" ca="1" si="5"/>
        <v xml:space="preserve"> 91 Years</v>
      </c>
      <c r="I70" s="81">
        <f t="shared" ca="1" si="6"/>
        <v>-1</v>
      </c>
      <c r="J70" s="77"/>
      <c r="K70" s="77"/>
      <c r="L70" s="77"/>
      <c r="M70" s="77"/>
      <c r="N70" s="77"/>
      <c r="O70" s="77"/>
      <c r="P70" s="76"/>
      <c r="Q70" s="76"/>
      <c r="R70" s="76"/>
      <c r="S70" s="76"/>
      <c r="T70" s="51"/>
      <c r="U70" s="51"/>
      <c r="V70" s="51"/>
      <c r="W70" s="51"/>
      <c r="X70" s="76"/>
      <c r="Y70" s="76"/>
      <c r="Z70" s="76"/>
      <c r="AA70" s="76"/>
    </row>
    <row r="71" spans="1:27" s="61" customFormat="1" x14ac:dyDescent="0.35">
      <c r="A71" s="77">
        <f t="shared" si="7"/>
        <v>102</v>
      </c>
      <c r="B71" s="93" t="str">
        <f t="shared" ca="1" si="0"/>
        <v xml:space="preserve"> 92</v>
      </c>
      <c r="C71" s="93">
        <f t="shared" ca="1" si="1"/>
        <v>18160</v>
      </c>
      <c r="D71" s="93">
        <f t="shared" ca="1" si="2"/>
        <v>3250</v>
      </c>
      <c r="E71" s="79" t="str">
        <f t="shared" ca="1" si="3"/>
        <v/>
      </c>
      <c r="F71" s="81">
        <f t="shared" ca="1" si="4"/>
        <v>20.214613295338172</v>
      </c>
      <c r="G71" s="81"/>
      <c r="H71" s="81" t="str">
        <f t="shared" ca="1" si="5"/>
        <v xml:space="preserve"> 92 Years</v>
      </c>
      <c r="I71" s="81">
        <f t="shared" ca="1" si="6"/>
        <v>-1</v>
      </c>
      <c r="J71" s="77"/>
      <c r="K71" s="77"/>
      <c r="L71" s="77"/>
      <c r="M71" s="77"/>
      <c r="N71" s="77"/>
      <c r="O71" s="77"/>
      <c r="P71" s="76"/>
      <c r="Q71" s="76"/>
      <c r="R71" s="76"/>
      <c r="S71" s="76"/>
      <c r="T71" s="51"/>
      <c r="U71" s="51"/>
      <c r="V71" s="51"/>
      <c r="W71" s="51"/>
      <c r="X71" s="76"/>
      <c r="Y71" s="76"/>
      <c r="Z71" s="76"/>
      <c r="AA71" s="76"/>
    </row>
    <row r="72" spans="1:27" s="61" customFormat="1" x14ac:dyDescent="0.35">
      <c r="A72" s="77">
        <f t="shared" si="7"/>
        <v>103</v>
      </c>
      <c r="B72" s="93" t="str">
        <f t="shared" ca="1" si="0"/>
        <v xml:space="preserve"> 93</v>
      </c>
      <c r="C72" s="93">
        <f t="shared" ca="1" si="1"/>
        <v>14910</v>
      </c>
      <c r="D72" s="93">
        <f t="shared" ca="1" si="2"/>
        <v>2928</v>
      </c>
      <c r="E72" s="79" t="str">
        <f t="shared" ca="1" si="3"/>
        <v/>
      </c>
      <c r="F72" s="81">
        <f t="shared" ca="1" si="4"/>
        <v>16.59690992475177</v>
      </c>
      <c r="G72" s="81"/>
      <c r="H72" s="81" t="str">
        <f t="shared" ca="1" si="5"/>
        <v xml:space="preserve"> 93 Years</v>
      </c>
      <c r="I72" s="81">
        <f t="shared" ca="1" si="6"/>
        <v>-1</v>
      </c>
      <c r="J72" s="77"/>
      <c r="K72" s="77"/>
      <c r="L72" s="77"/>
      <c r="M72" s="77"/>
      <c r="N72" s="77"/>
      <c r="O72" s="77"/>
      <c r="P72" s="76"/>
      <c r="Q72" s="76"/>
      <c r="R72" s="76"/>
      <c r="S72" s="76"/>
      <c r="T72" s="51"/>
      <c r="U72" s="51"/>
      <c r="V72" s="51"/>
      <c r="W72" s="51"/>
      <c r="X72" s="76"/>
      <c r="Y72" s="76"/>
      <c r="Z72" s="76"/>
      <c r="AA72" s="76"/>
    </row>
    <row r="73" spans="1:27" s="61" customFormat="1" x14ac:dyDescent="0.35">
      <c r="A73" s="77">
        <f t="shared" si="7"/>
        <v>104</v>
      </c>
      <c r="B73" s="93" t="str">
        <f t="shared" ca="1" si="0"/>
        <v xml:space="preserve"> 94</v>
      </c>
      <c r="C73" s="93">
        <f t="shared" ca="1" si="1"/>
        <v>11982</v>
      </c>
      <c r="D73" s="93">
        <f t="shared" ca="1" si="2"/>
        <v>2577</v>
      </c>
      <c r="E73" s="79" t="str">
        <f t="shared" ca="1" si="3"/>
        <v/>
      </c>
      <c r="F73" s="81">
        <f t="shared" ca="1" si="4"/>
        <v>13.337637472728082</v>
      </c>
      <c r="G73" s="81"/>
      <c r="H73" s="81" t="str">
        <f t="shared" ca="1" si="5"/>
        <v xml:space="preserve"> 94 Years</v>
      </c>
      <c r="I73" s="81">
        <f t="shared" ca="1" si="6"/>
        <v>-1</v>
      </c>
      <c r="J73" s="77"/>
      <c r="K73" s="77"/>
      <c r="L73" s="77"/>
      <c r="M73" s="77"/>
      <c r="N73" s="77"/>
      <c r="O73" s="77"/>
      <c r="P73" s="76"/>
      <c r="Q73" s="76"/>
      <c r="R73" s="76"/>
      <c r="S73" s="76"/>
      <c r="T73" s="51"/>
      <c r="U73" s="51"/>
      <c r="V73" s="51"/>
      <c r="W73" s="51"/>
      <c r="X73" s="76"/>
      <c r="Y73" s="76"/>
      <c r="Z73" s="76"/>
      <c r="AA73" s="76"/>
    </row>
    <row r="74" spans="1:27" s="61" customFormat="1" x14ac:dyDescent="0.35">
      <c r="A74" s="77">
        <f t="shared" si="7"/>
        <v>105</v>
      </c>
      <c r="B74" s="93" t="str">
        <f t="shared" ca="1" si="0"/>
        <v xml:space="preserve"> 95</v>
      </c>
      <c r="C74" s="93">
        <f t="shared" ca="1" si="1"/>
        <v>9405</v>
      </c>
      <c r="D74" s="93">
        <f t="shared" ca="1" si="2"/>
        <v>2209</v>
      </c>
      <c r="E74" s="79" t="str">
        <f t="shared" ca="1" si="3"/>
        <v/>
      </c>
      <c r="F74" s="81">
        <f t="shared" ca="1" si="4"/>
        <v>10.469076984727726</v>
      </c>
      <c r="G74" s="81"/>
      <c r="H74" s="81" t="str">
        <f t="shared" ca="1" si="5"/>
        <v xml:space="preserve"> 95 Years</v>
      </c>
      <c r="I74" s="81">
        <f t="shared" ca="1" si="6"/>
        <v>-1</v>
      </c>
      <c r="J74" s="77"/>
      <c r="K74" s="77"/>
      <c r="L74" s="77"/>
      <c r="M74" s="77"/>
      <c r="N74" s="77"/>
      <c r="O74" s="77"/>
      <c r="P74" s="76"/>
      <c r="Q74" s="76"/>
      <c r="R74" s="76"/>
      <c r="S74" s="76"/>
      <c r="T74" s="51"/>
      <c r="U74" s="51"/>
      <c r="V74" s="51"/>
      <c r="W74" s="51"/>
      <c r="X74" s="76"/>
      <c r="Y74" s="76"/>
      <c r="Z74" s="76"/>
      <c r="AA74" s="76"/>
    </row>
    <row r="75" spans="1:27" s="61" customFormat="1" x14ac:dyDescent="0.35">
      <c r="A75" s="77">
        <f t="shared" si="7"/>
        <v>106</v>
      </c>
      <c r="B75" s="93" t="str">
        <f t="shared" ca="1" si="0"/>
        <v xml:space="preserve"> 96</v>
      </c>
      <c r="C75" s="93">
        <f t="shared" ca="1" si="1"/>
        <v>7196</v>
      </c>
      <c r="D75" s="93">
        <f t="shared" ca="1" si="2"/>
        <v>1843</v>
      </c>
      <c r="E75" s="79" t="str">
        <f t="shared" ca="1" si="3"/>
        <v/>
      </c>
      <c r="F75" s="81">
        <f t="shared" ca="1" si="4"/>
        <v>8.0101518322276153</v>
      </c>
      <c r="G75" s="81"/>
      <c r="H75" s="81" t="str">
        <f t="shared" ca="1" si="5"/>
        <v xml:space="preserve"> 96 Years</v>
      </c>
      <c r="I75" s="81">
        <f t="shared" ca="1" si="6"/>
        <v>-1</v>
      </c>
      <c r="J75" s="77"/>
      <c r="K75" s="77"/>
      <c r="L75" s="77"/>
      <c r="M75" s="77"/>
      <c r="N75" s="77"/>
      <c r="O75" s="77"/>
      <c r="P75" s="76"/>
      <c r="Q75" s="76"/>
      <c r="R75" s="76"/>
      <c r="S75" s="76"/>
      <c r="T75" s="51"/>
      <c r="U75" s="51"/>
      <c r="V75" s="51"/>
      <c r="W75" s="51"/>
      <c r="X75" s="76"/>
      <c r="Y75" s="76"/>
      <c r="Z75" s="76"/>
      <c r="AA75" s="76"/>
    </row>
    <row r="76" spans="1:27" s="61" customFormat="1" x14ac:dyDescent="0.35">
      <c r="A76" s="77">
        <f t="shared" si="7"/>
        <v>107</v>
      </c>
      <c r="B76" s="93" t="str">
        <f t="shared" ref="B76:B107" ca="1" si="9">INDIRECT("'"&amp;$A$43&amp;$A$35&amp;"'!A"&amp;A76)</f>
        <v xml:space="preserve"> 97</v>
      </c>
      <c r="C76" s="93">
        <f t="shared" ref="C76:C107" ca="1" si="10">INDIRECT("'"&amp;$A$43&amp;$A$35&amp;"'!c"&amp;A76)</f>
        <v>5353</v>
      </c>
      <c r="D76" s="93">
        <f t="shared" ref="D76:D107" ca="1" si="11">INDIRECT("'"&amp;$A$43&amp;$A$35&amp;"'!d"&amp;A76)</f>
        <v>1491</v>
      </c>
      <c r="E76" s="79" t="str">
        <f t="shared" ca="1" si="3"/>
        <v/>
      </c>
      <c r="F76" s="81">
        <f t="shared" ca="1" si="4"/>
        <v>5.9586357362304643</v>
      </c>
      <c r="G76" s="81"/>
      <c r="H76" s="81" t="str">
        <f t="shared" ca="1" si="5"/>
        <v xml:space="preserve"> 97 Years</v>
      </c>
      <c r="I76" s="81">
        <f t="shared" ca="1" si="6"/>
        <v>-1</v>
      </c>
      <c r="J76" s="77"/>
      <c r="K76" s="77"/>
      <c r="L76" s="77"/>
      <c r="M76" s="77"/>
      <c r="N76" s="77"/>
      <c r="O76" s="77"/>
      <c r="P76" s="76"/>
      <c r="Q76" s="76"/>
      <c r="R76" s="76"/>
      <c r="S76" s="76"/>
      <c r="T76" s="51"/>
      <c r="U76" s="51"/>
      <c r="V76" s="51"/>
      <c r="W76" s="51"/>
      <c r="X76" s="76"/>
      <c r="Y76" s="76"/>
      <c r="Z76" s="76"/>
      <c r="AA76" s="76"/>
    </row>
    <row r="77" spans="1:27" s="61" customFormat="1" x14ac:dyDescent="0.35">
      <c r="A77" s="77">
        <f t="shared" si="7"/>
        <v>108</v>
      </c>
      <c r="B77" s="93" t="str">
        <f t="shared" ca="1" si="9"/>
        <v xml:space="preserve"> 98</v>
      </c>
      <c r="C77" s="93">
        <f t="shared" ca="1" si="10"/>
        <v>3862</v>
      </c>
      <c r="D77" s="93">
        <f t="shared" ca="1" si="11"/>
        <v>1167</v>
      </c>
      <c r="E77" s="79" t="str">
        <f t="shared" ca="1" si="3"/>
        <v/>
      </c>
      <c r="F77" s="81">
        <f t="shared" ca="1" si="4"/>
        <v>4.2989447437552872</v>
      </c>
      <c r="G77" s="81"/>
      <c r="H77" s="81" t="str">
        <f t="shared" ca="1" si="5"/>
        <v xml:space="preserve"> 98 Years</v>
      </c>
      <c r="I77" s="81">
        <f t="shared" ca="1" si="6"/>
        <v>-1</v>
      </c>
      <c r="J77" s="77"/>
      <c r="K77" s="77"/>
      <c r="L77" s="77"/>
      <c r="M77" s="77"/>
      <c r="N77" s="77"/>
      <c r="O77" s="77"/>
      <c r="P77" s="76"/>
      <c r="Q77" s="76"/>
      <c r="R77" s="76"/>
      <c r="S77" s="76"/>
      <c r="T77" s="51"/>
      <c r="U77" s="51"/>
      <c r="V77" s="51"/>
      <c r="W77" s="51"/>
      <c r="X77" s="76"/>
      <c r="Y77" s="76"/>
      <c r="Z77" s="76"/>
      <c r="AA77" s="76"/>
    </row>
    <row r="78" spans="1:27" s="61" customFormat="1" x14ac:dyDescent="0.35">
      <c r="A78" s="77">
        <f t="shared" si="7"/>
        <v>109</v>
      </c>
      <c r="B78" s="93" t="str">
        <f t="shared" ca="1" si="9"/>
        <v xml:space="preserve"> 99</v>
      </c>
      <c r="C78" s="93">
        <f t="shared" ca="1" si="10"/>
        <v>2695</v>
      </c>
      <c r="D78" s="93">
        <f t="shared" ca="1" si="11"/>
        <v>881</v>
      </c>
      <c r="E78" s="79" t="str">
        <f t="shared" ca="1" si="3"/>
        <v/>
      </c>
      <c r="F78" s="81">
        <f t="shared" ca="1" si="4"/>
        <v>2.9999109488401086</v>
      </c>
      <c r="G78" s="81"/>
      <c r="H78" s="81" t="str">
        <f t="shared" ca="1" si="5"/>
        <v xml:space="preserve"> 99 Years</v>
      </c>
      <c r="I78" s="81">
        <f t="shared" ca="1" si="6"/>
        <v>-1</v>
      </c>
      <c r="J78" s="77"/>
      <c r="K78" s="77"/>
      <c r="L78" s="77"/>
      <c r="M78" s="77"/>
      <c r="N78" s="77"/>
      <c r="O78" s="77"/>
      <c r="P78" s="76"/>
      <c r="Q78" s="76"/>
      <c r="R78" s="76"/>
      <c r="S78" s="76"/>
      <c r="T78" s="51"/>
      <c r="U78" s="51"/>
      <c r="V78" s="51"/>
      <c r="W78" s="51"/>
      <c r="X78" s="76"/>
      <c r="Y78" s="76"/>
      <c r="Z78" s="76"/>
      <c r="AA78" s="76"/>
    </row>
    <row r="79" spans="1:27" s="61" customFormat="1" x14ac:dyDescent="0.35">
      <c r="A79" s="77">
        <f t="shared" si="7"/>
        <v>110</v>
      </c>
      <c r="B79" s="93" t="str">
        <f t="shared" ca="1" si="9"/>
        <v>100+</v>
      </c>
      <c r="C79" s="93">
        <f t="shared" ca="1" si="10"/>
        <v>1814</v>
      </c>
      <c r="D79" s="93">
        <f t="shared" ca="1" si="11"/>
        <v>1814</v>
      </c>
      <c r="E79" s="79" t="str">
        <f t="shared" ca="1" si="3"/>
        <v/>
      </c>
      <c r="F79" s="81">
        <f t="shared" ca="1" si="4"/>
        <v>2.0192350505365333</v>
      </c>
      <c r="G79" s="81"/>
      <c r="H79" s="81" t="str">
        <f t="shared" ca="1" si="5"/>
        <v>100+ Years</v>
      </c>
      <c r="I79" s="81">
        <f t="shared" ca="1" si="6"/>
        <v>2.0192350505365334E-2</v>
      </c>
      <c r="J79" s="77"/>
      <c r="K79" s="77"/>
      <c r="L79" s="77"/>
      <c r="M79" s="77"/>
      <c r="N79" s="77"/>
      <c r="O79" s="77"/>
      <c r="P79" s="76"/>
      <c r="Q79" s="76"/>
      <c r="R79" s="76"/>
      <c r="S79" s="76"/>
      <c r="T79" s="51"/>
      <c r="U79" s="51"/>
      <c r="V79" s="51"/>
      <c r="W79" s="51"/>
      <c r="X79" s="76"/>
      <c r="Y79" s="76"/>
      <c r="Z79" s="76"/>
      <c r="AA79" s="76"/>
    </row>
    <row r="80" spans="1:27" s="61" customFormat="1" x14ac:dyDescent="0.35">
      <c r="A80" s="77">
        <f t="shared" si="7"/>
        <v>111</v>
      </c>
      <c r="B80" s="93">
        <f t="shared" ca="1" si="9"/>
        <v>0</v>
      </c>
      <c r="C80" s="93">
        <f t="shared" ca="1" si="10"/>
        <v>0</v>
      </c>
      <c r="D80" s="93">
        <f t="shared" ca="1" si="11"/>
        <v>0</v>
      </c>
      <c r="E80" s="79" t="str">
        <f t="shared" ca="1" si="3"/>
        <v/>
      </c>
      <c r="F80" s="81">
        <f t="shared" ca="1" si="4"/>
        <v>0</v>
      </c>
      <c r="G80" s="81"/>
      <c r="H80" s="81" t="str">
        <f t="shared" ca="1" si="5"/>
        <v>0 Years</v>
      </c>
      <c r="I80" s="81">
        <f t="shared" ca="1" si="6"/>
        <v>-1</v>
      </c>
      <c r="J80" s="77"/>
      <c r="K80" s="77"/>
      <c r="L80" s="77"/>
      <c r="M80" s="77"/>
      <c r="N80" s="77"/>
      <c r="O80" s="77"/>
      <c r="P80" s="76"/>
      <c r="Q80" s="76"/>
      <c r="R80" s="76"/>
      <c r="S80" s="76"/>
      <c r="T80" s="51"/>
      <c r="U80" s="51"/>
      <c r="V80" s="51"/>
      <c r="W80" s="51"/>
      <c r="X80" s="76"/>
      <c r="Y80" s="76"/>
      <c r="Z80" s="76"/>
      <c r="AA80" s="76"/>
    </row>
    <row r="81" spans="1:27" s="61" customFormat="1" x14ac:dyDescent="0.35">
      <c r="A81" s="77">
        <f t="shared" si="7"/>
        <v>112</v>
      </c>
      <c r="B81" s="93">
        <f t="shared" ca="1" si="9"/>
        <v>0</v>
      </c>
      <c r="C81" s="93">
        <f t="shared" ca="1" si="10"/>
        <v>0</v>
      </c>
      <c r="D81" s="93">
        <f t="shared" ca="1" si="11"/>
        <v>0</v>
      </c>
      <c r="E81" s="79" t="str">
        <f t="shared" ca="1" si="3"/>
        <v/>
      </c>
      <c r="F81" s="81">
        <f t="shared" ca="1" si="4"/>
        <v>0</v>
      </c>
      <c r="G81" s="81"/>
      <c r="H81" s="81" t="str">
        <f t="shared" ca="1" si="5"/>
        <v>0 Years</v>
      </c>
      <c r="I81" s="81">
        <f t="shared" ca="1" si="6"/>
        <v>-1</v>
      </c>
      <c r="J81" s="77"/>
      <c r="K81" s="77"/>
      <c r="L81" s="77"/>
      <c r="M81" s="77"/>
      <c r="N81" s="77"/>
      <c r="O81" s="77"/>
      <c r="P81" s="76"/>
      <c r="Q81" s="76"/>
      <c r="R81" s="76"/>
      <c r="S81" s="76"/>
      <c r="T81" s="51"/>
      <c r="U81" s="51"/>
      <c r="V81" s="51"/>
      <c r="W81" s="51"/>
      <c r="X81" s="76"/>
      <c r="Y81" s="76"/>
      <c r="Z81" s="76"/>
      <c r="AA81" s="76"/>
    </row>
    <row r="82" spans="1:27" s="61" customFormat="1" x14ac:dyDescent="0.35">
      <c r="A82" s="77">
        <f t="shared" si="7"/>
        <v>113</v>
      </c>
      <c r="B82" s="93" t="str">
        <f t="shared" ca="1" si="9"/>
        <v>May 2025</v>
      </c>
      <c r="C82" s="93">
        <f t="shared" ca="1" si="10"/>
        <v>0</v>
      </c>
      <c r="D82" s="93">
        <f t="shared" ca="1" si="11"/>
        <v>0</v>
      </c>
      <c r="E82" s="79" t="str">
        <f t="shared" ca="1" si="3"/>
        <v/>
      </c>
      <c r="F82" s="81">
        <f t="shared" ca="1" si="4"/>
        <v>0</v>
      </c>
      <c r="G82" s="81"/>
      <c r="H82" s="81" t="str">
        <f t="shared" ca="1" si="5"/>
        <v>May 2025 Years</v>
      </c>
      <c r="I82" s="81">
        <f t="shared" ca="1" si="6"/>
        <v>-1</v>
      </c>
      <c r="J82" s="77"/>
      <c r="K82" s="77"/>
      <c r="L82" s="77"/>
      <c r="M82" s="77"/>
      <c r="N82" s="77"/>
      <c r="O82" s="77"/>
      <c r="P82" s="76"/>
      <c r="Q82" s="76"/>
      <c r="R82" s="76"/>
      <c r="S82" s="76"/>
      <c r="T82" s="51"/>
      <c r="U82" s="51"/>
      <c r="V82" s="51"/>
      <c r="W82" s="51"/>
      <c r="X82" s="76"/>
      <c r="Y82" s="76"/>
      <c r="Z82" s="76"/>
      <c r="AA82" s="76"/>
    </row>
    <row r="83" spans="1:27" s="61" customFormat="1" x14ac:dyDescent="0.35">
      <c r="A83" s="77">
        <f t="shared" si="7"/>
        <v>114</v>
      </c>
      <c r="B83" s="93" t="str">
        <f t="shared" ca="1" si="9"/>
        <v>Singapore Department of Statistics</v>
      </c>
      <c r="C83" s="93">
        <f t="shared" ca="1" si="10"/>
        <v>0</v>
      </c>
      <c r="D83" s="93">
        <f t="shared" ca="1" si="11"/>
        <v>0</v>
      </c>
      <c r="E83" s="79" t="str">
        <f t="shared" ca="1" si="3"/>
        <v/>
      </c>
      <c r="F83" s="81">
        <f t="shared" ca="1" si="4"/>
        <v>0</v>
      </c>
      <c r="G83" s="81"/>
      <c r="H83" s="81" t="str">
        <f t="shared" ca="1" si="5"/>
        <v>Singapore Department of Statistics Years</v>
      </c>
      <c r="I83" s="81">
        <f t="shared" ca="1" si="6"/>
        <v>-1</v>
      </c>
      <c r="J83" s="77"/>
      <c r="K83" s="77"/>
      <c r="L83" s="77"/>
      <c r="M83" s="77"/>
      <c r="N83" s="77"/>
      <c r="O83" s="77"/>
      <c r="P83" s="76"/>
      <c r="Q83" s="76"/>
      <c r="R83" s="76"/>
      <c r="S83" s="76"/>
      <c r="T83" s="51"/>
      <c r="U83" s="51"/>
      <c r="V83" s="51"/>
      <c r="W83" s="51"/>
      <c r="X83" s="76"/>
      <c r="Y83" s="76"/>
      <c r="Z83" s="76"/>
      <c r="AA83" s="76"/>
    </row>
    <row r="84" spans="1:27" s="61" customFormat="1" x14ac:dyDescent="0.35">
      <c r="A84" s="77">
        <f t="shared" si="7"/>
        <v>115</v>
      </c>
      <c r="B84" s="93">
        <f t="shared" ca="1" si="9"/>
        <v>0</v>
      </c>
      <c r="C84" s="93">
        <f t="shared" ca="1" si="10"/>
        <v>0</v>
      </c>
      <c r="D84" s="93">
        <f t="shared" ca="1" si="11"/>
        <v>0</v>
      </c>
      <c r="E84" s="79" t="str">
        <f t="shared" ca="1" si="3"/>
        <v/>
      </c>
      <c r="F84" s="81">
        <f t="shared" ca="1" si="4"/>
        <v>0</v>
      </c>
      <c r="G84" s="81"/>
      <c r="H84" s="81" t="str">
        <f t="shared" ca="1" si="5"/>
        <v>0 Years</v>
      </c>
      <c r="I84" s="81">
        <f t="shared" ca="1" si="6"/>
        <v>-1</v>
      </c>
      <c r="J84" s="77"/>
      <c r="K84" s="77"/>
      <c r="L84" s="77"/>
      <c r="M84" s="77"/>
      <c r="N84" s="77"/>
      <c r="O84" s="77"/>
      <c r="P84" s="76"/>
      <c r="Q84" s="76"/>
      <c r="R84" s="76"/>
      <c r="S84" s="76"/>
      <c r="T84" s="51"/>
      <c r="U84" s="51"/>
      <c r="V84" s="51"/>
      <c r="W84" s="51"/>
      <c r="X84" s="76"/>
      <c r="Y84" s="76"/>
      <c r="Z84" s="76"/>
      <c r="AA84" s="76"/>
    </row>
    <row r="85" spans="1:27" s="61" customFormat="1" x14ac:dyDescent="0.35">
      <c r="A85" s="77">
        <f t="shared" si="7"/>
        <v>116</v>
      </c>
      <c r="B85" s="93">
        <f t="shared" ca="1" si="9"/>
        <v>0</v>
      </c>
      <c r="C85" s="93">
        <f t="shared" ca="1" si="10"/>
        <v>0</v>
      </c>
      <c r="D85" s="93">
        <f t="shared" ca="1" si="11"/>
        <v>0</v>
      </c>
      <c r="E85" s="79" t="str">
        <f t="shared" ca="1" si="3"/>
        <v/>
      </c>
      <c r="F85" s="81">
        <f t="shared" ca="1" si="4"/>
        <v>0</v>
      </c>
      <c r="G85" s="81"/>
      <c r="H85" s="81" t="str">
        <f t="shared" ca="1" si="5"/>
        <v>0 Years</v>
      </c>
      <c r="I85" s="81">
        <f t="shared" ca="1" si="6"/>
        <v>-1</v>
      </c>
      <c r="J85" s="77"/>
      <c r="K85" s="77"/>
      <c r="L85" s="77"/>
      <c r="M85" s="77"/>
      <c r="N85" s="77"/>
      <c r="O85" s="77"/>
      <c r="P85" s="76"/>
      <c r="Q85" s="76"/>
      <c r="R85" s="76"/>
      <c r="S85" s="76"/>
      <c r="T85" s="51"/>
      <c r="U85" s="51"/>
      <c r="V85" s="51"/>
      <c r="W85" s="51"/>
      <c r="X85" s="76"/>
      <c r="Y85" s="76"/>
      <c r="Z85" s="76"/>
      <c r="AA85" s="76"/>
    </row>
    <row r="86" spans="1:27" s="61" customFormat="1" x14ac:dyDescent="0.35">
      <c r="A86" s="77">
        <f t="shared" si="7"/>
        <v>117</v>
      </c>
      <c r="B86" s="93">
        <f t="shared" ca="1" si="9"/>
        <v>0</v>
      </c>
      <c r="C86" s="93">
        <f t="shared" ca="1" si="10"/>
        <v>0</v>
      </c>
      <c r="D86" s="93">
        <f t="shared" ca="1" si="11"/>
        <v>0</v>
      </c>
      <c r="E86" s="79" t="str">
        <f t="shared" ca="1" si="3"/>
        <v/>
      </c>
      <c r="F86" s="81">
        <f t="shared" ca="1" si="4"/>
        <v>0</v>
      </c>
      <c r="G86" s="81"/>
      <c r="H86" s="81" t="str">
        <f t="shared" ca="1" si="5"/>
        <v>0 Years</v>
      </c>
      <c r="I86" s="81">
        <f t="shared" ca="1" si="6"/>
        <v>-1</v>
      </c>
      <c r="J86" s="77"/>
      <c r="K86" s="77"/>
      <c r="L86" s="77"/>
      <c r="M86" s="77"/>
      <c r="N86" s="77"/>
      <c r="O86" s="77"/>
      <c r="P86" s="76"/>
      <c r="Q86" s="76"/>
      <c r="R86" s="76"/>
      <c r="S86" s="76"/>
      <c r="T86" s="51"/>
      <c r="U86" s="51"/>
      <c r="V86" s="51"/>
      <c r="W86" s="51"/>
      <c r="X86" s="76"/>
      <c r="Y86" s="76"/>
      <c r="Z86" s="76"/>
      <c r="AA86" s="76"/>
    </row>
    <row r="87" spans="1:27" s="61" customFormat="1" x14ac:dyDescent="0.35">
      <c r="A87" s="77">
        <f t="shared" si="7"/>
        <v>118</v>
      </c>
      <c r="B87" s="93">
        <f t="shared" ca="1" si="9"/>
        <v>0</v>
      </c>
      <c r="C87" s="93">
        <f t="shared" ca="1" si="10"/>
        <v>0</v>
      </c>
      <c r="D87" s="93">
        <f t="shared" ca="1" si="11"/>
        <v>0</v>
      </c>
      <c r="E87" s="79" t="str">
        <f t="shared" ca="1" si="3"/>
        <v/>
      </c>
      <c r="F87" s="81">
        <f t="shared" ca="1" si="4"/>
        <v>0</v>
      </c>
      <c r="G87" s="81"/>
      <c r="H87" s="81" t="str">
        <f t="shared" ca="1" si="5"/>
        <v>0 Years</v>
      </c>
      <c r="I87" s="81">
        <f t="shared" ca="1" si="6"/>
        <v>-1</v>
      </c>
      <c r="J87" s="77"/>
      <c r="K87" s="77"/>
      <c r="L87" s="77"/>
      <c r="M87" s="77"/>
      <c r="N87" s="77"/>
      <c r="O87" s="77"/>
      <c r="P87" s="76"/>
      <c r="Q87" s="76"/>
      <c r="R87" s="76"/>
      <c r="S87" s="76"/>
      <c r="T87" s="51"/>
      <c r="U87" s="51"/>
      <c r="V87" s="51"/>
      <c r="W87" s="51"/>
      <c r="X87" s="76"/>
      <c r="Y87" s="76"/>
      <c r="Z87" s="76"/>
      <c r="AA87" s="76"/>
    </row>
    <row r="88" spans="1:27" s="61" customFormat="1" x14ac:dyDescent="0.35">
      <c r="A88" s="77">
        <f t="shared" si="7"/>
        <v>119</v>
      </c>
      <c r="B88" s="93">
        <f t="shared" ca="1" si="9"/>
        <v>0</v>
      </c>
      <c r="C88" s="93">
        <f t="shared" ca="1" si="10"/>
        <v>0</v>
      </c>
      <c r="D88" s="93">
        <f t="shared" ca="1" si="11"/>
        <v>0</v>
      </c>
      <c r="E88" s="79" t="str">
        <f t="shared" ca="1" si="3"/>
        <v/>
      </c>
      <c r="F88" s="81">
        <f t="shared" ca="1" si="4"/>
        <v>0</v>
      </c>
      <c r="G88" s="81"/>
      <c r="H88" s="81" t="str">
        <f t="shared" ca="1" si="5"/>
        <v>0 Years</v>
      </c>
      <c r="I88" s="81">
        <f t="shared" ca="1" si="6"/>
        <v>-1</v>
      </c>
      <c r="J88" s="77"/>
      <c r="K88" s="77"/>
      <c r="L88" s="77"/>
      <c r="M88" s="77"/>
      <c r="N88" s="77"/>
      <c r="O88" s="77"/>
      <c r="P88" s="76"/>
      <c r="Q88" s="76"/>
      <c r="R88" s="76"/>
      <c r="S88" s="76"/>
      <c r="T88" s="51"/>
      <c r="U88" s="51"/>
      <c r="V88" s="51"/>
      <c r="W88" s="51"/>
      <c r="X88" s="76"/>
      <c r="Y88" s="76"/>
      <c r="Z88" s="76"/>
      <c r="AA88" s="76"/>
    </row>
    <row r="89" spans="1:27" s="61" customFormat="1" x14ac:dyDescent="0.35">
      <c r="A89" s="77">
        <f t="shared" si="7"/>
        <v>120</v>
      </c>
      <c r="B89" s="93">
        <f t="shared" ca="1" si="9"/>
        <v>0</v>
      </c>
      <c r="C89" s="93">
        <f t="shared" ca="1" si="10"/>
        <v>0</v>
      </c>
      <c r="D89" s="93">
        <f t="shared" ca="1" si="11"/>
        <v>0</v>
      </c>
      <c r="E89" s="79" t="str">
        <f t="shared" ca="1" si="3"/>
        <v/>
      </c>
      <c r="F89" s="81">
        <f t="shared" ca="1" si="4"/>
        <v>0</v>
      </c>
      <c r="G89" s="81"/>
      <c r="H89" s="81" t="str">
        <f t="shared" ca="1" si="5"/>
        <v>0 Years</v>
      </c>
      <c r="I89" s="81">
        <f t="shared" ca="1" si="6"/>
        <v>-1</v>
      </c>
      <c r="J89" s="77"/>
      <c r="K89" s="77"/>
      <c r="L89" s="77"/>
      <c r="M89" s="77"/>
      <c r="N89" s="77"/>
      <c r="O89" s="77"/>
      <c r="P89" s="76"/>
      <c r="Q89" s="76"/>
      <c r="R89" s="76"/>
      <c r="S89" s="76"/>
      <c r="T89" s="51"/>
      <c r="U89" s="51"/>
      <c r="V89" s="51"/>
      <c r="W89" s="51"/>
      <c r="X89" s="76"/>
      <c r="Y89" s="76"/>
      <c r="Z89" s="76"/>
      <c r="AA89" s="76"/>
    </row>
    <row r="90" spans="1:27" s="61" customFormat="1" x14ac:dyDescent="0.35">
      <c r="A90" s="77">
        <f t="shared" si="7"/>
        <v>121</v>
      </c>
      <c r="B90" s="93">
        <f t="shared" ca="1" si="9"/>
        <v>0</v>
      </c>
      <c r="C90" s="93">
        <f t="shared" ca="1" si="10"/>
        <v>0</v>
      </c>
      <c r="D90" s="93">
        <f t="shared" ca="1" si="11"/>
        <v>0</v>
      </c>
      <c r="E90" s="79" t="str">
        <f t="shared" ca="1" si="3"/>
        <v/>
      </c>
      <c r="F90" s="81">
        <f t="shared" ca="1" si="4"/>
        <v>0</v>
      </c>
      <c r="G90" s="81"/>
      <c r="H90" s="81" t="str">
        <f t="shared" ca="1" si="5"/>
        <v>0 Years</v>
      </c>
      <c r="I90" s="81">
        <f t="shared" ca="1" si="6"/>
        <v>-1</v>
      </c>
      <c r="J90" s="77"/>
      <c r="K90" s="77"/>
      <c r="L90" s="77"/>
      <c r="M90" s="77"/>
      <c r="N90" s="77"/>
      <c r="O90" s="77"/>
      <c r="P90" s="76"/>
      <c r="Q90" s="76"/>
      <c r="R90" s="76"/>
      <c r="S90" s="76"/>
      <c r="T90" s="51"/>
      <c r="U90" s="51"/>
      <c r="V90" s="51"/>
      <c r="W90" s="51"/>
      <c r="X90" s="76"/>
      <c r="Y90" s="76"/>
      <c r="Z90" s="76"/>
      <c r="AA90" s="76"/>
    </row>
    <row r="91" spans="1:27" s="61" customFormat="1" x14ac:dyDescent="0.35">
      <c r="A91" s="77">
        <f t="shared" si="7"/>
        <v>122</v>
      </c>
      <c r="B91" s="93">
        <f t="shared" ca="1" si="9"/>
        <v>0</v>
      </c>
      <c r="C91" s="93">
        <f t="shared" ca="1" si="10"/>
        <v>0</v>
      </c>
      <c r="D91" s="93">
        <f t="shared" ca="1" si="11"/>
        <v>0</v>
      </c>
      <c r="E91" s="79" t="str">
        <f t="shared" ca="1" si="3"/>
        <v/>
      </c>
      <c r="F91" s="81">
        <f t="shared" ca="1" si="4"/>
        <v>0</v>
      </c>
      <c r="G91" s="81"/>
      <c r="H91" s="81" t="str">
        <f t="shared" ca="1" si="5"/>
        <v>0 Years</v>
      </c>
      <c r="I91" s="81">
        <f t="shared" ca="1" si="6"/>
        <v>-1</v>
      </c>
      <c r="J91" s="77"/>
      <c r="K91" s="77"/>
      <c r="L91" s="77"/>
      <c r="M91" s="77"/>
      <c r="N91" s="77"/>
      <c r="O91" s="77"/>
      <c r="P91" s="76"/>
      <c r="Q91" s="76"/>
      <c r="R91" s="76"/>
      <c r="S91" s="76"/>
      <c r="T91" s="51"/>
      <c r="U91" s="51"/>
      <c r="V91" s="51"/>
      <c r="W91" s="51"/>
      <c r="X91" s="76"/>
      <c r="Y91" s="76"/>
      <c r="Z91" s="76"/>
      <c r="AA91" s="76"/>
    </row>
    <row r="92" spans="1:27" s="61" customFormat="1" x14ac:dyDescent="0.35">
      <c r="A92" s="77">
        <f t="shared" si="7"/>
        <v>123</v>
      </c>
      <c r="B92" s="93">
        <f t="shared" ca="1" si="9"/>
        <v>0</v>
      </c>
      <c r="C92" s="93">
        <f t="shared" ca="1" si="10"/>
        <v>0</v>
      </c>
      <c r="D92" s="93">
        <f t="shared" ca="1" si="11"/>
        <v>0</v>
      </c>
      <c r="E92" s="79" t="str">
        <f t="shared" ca="1" si="3"/>
        <v/>
      </c>
      <c r="F92" s="81">
        <f t="shared" ca="1" si="4"/>
        <v>0</v>
      </c>
      <c r="G92" s="81"/>
      <c r="H92" s="81" t="str">
        <f t="shared" ca="1" si="5"/>
        <v>0 Years</v>
      </c>
      <c r="I92" s="81">
        <f t="shared" ca="1" si="6"/>
        <v>-1</v>
      </c>
      <c r="J92" s="77"/>
      <c r="K92" s="77"/>
      <c r="L92" s="77"/>
      <c r="M92" s="77"/>
      <c r="N92" s="77"/>
      <c r="O92" s="77"/>
      <c r="P92" s="76"/>
      <c r="Q92" s="76"/>
      <c r="R92" s="76"/>
      <c r="S92" s="76"/>
      <c r="T92" s="51"/>
      <c r="U92" s="51"/>
      <c r="V92" s="51"/>
      <c r="W92" s="51"/>
      <c r="X92" s="76"/>
      <c r="Y92" s="76"/>
      <c r="Z92" s="76"/>
      <c r="AA92" s="76"/>
    </row>
    <row r="93" spans="1:27" s="61" customFormat="1" x14ac:dyDescent="0.35">
      <c r="A93" s="77">
        <f t="shared" si="7"/>
        <v>124</v>
      </c>
      <c r="B93" s="93">
        <f t="shared" ca="1" si="9"/>
        <v>0</v>
      </c>
      <c r="C93" s="93">
        <f t="shared" ca="1" si="10"/>
        <v>0</v>
      </c>
      <c r="D93" s="93">
        <f t="shared" ca="1" si="11"/>
        <v>0</v>
      </c>
      <c r="E93" s="79" t="str">
        <f t="shared" ca="1" si="3"/>
        <v/>
      </c>
      <c r="F93" s="81">
        <f t="shared" ca="1" si="4"/>
        <v>0</v>
      </c>
      <c r="G93" s="81"/>
      <c r="H93" s="81" t="str">
        <f t="shared" ca="1" si="5"/>
        <v>0 Years</v>
      </c>
      <c r="I93" s="81">
        <f t="shared" ca="1" si="6"/>
        <v>-1</v>
      </c>
      <c r="J93" s="77"/>
      <c r="K93" s="77"/>
      <c r="L93" s="77"/>
      <c r="M93" s="77"/>
      <c r="N93" s="77"/>
      <c r="O93" s="77"/>
      <c r="P93" s="76"/>
      <c r="Q93" s="76"/>
      <c r="R93" s="76"/>
      <c r="S93" s="76"/>
      <c r="T93" s="51"/>
      <c r="U93" s="51"/>
      <c r="V93" s="51"/>
      <c r="W93" s="51"/>
      <c r="X93" s="76"/>
      <c r="Y93" s="76"/>
      <c r="Z93" s="76"/>
      <c r="AA93" s="76"/>
    </row>
    <row r="94" spans="1:27" s="61" customFormat="1" x14ac:dyDescent="0.35">
      <c r="A94" s="77">
        <f t="shared" si="7"/>
        <v>125</v>
      </c>
      <c r="B94" s="93">
        <f t="shared" ca="1" si="9"/>
        <v>0</v>
      </c>
      <c r="C94" s="93">
        <f t="shared" ca="1" si="10"/>
        <v>0</v>
      </c>
      <c r="D94" s="93">
        <f t="shared" ca="1" si="11"/>
        <v>0</v>
      </c>
      <c r="E94" s="79" t="str">
        <f t="shared" ca="1" si="3"/>
        <v/>
      </c>
      <c r="F94" s="81">
        <f t="shared" ca="1" si="4"/>
        <v>0</v>
      </c>
      <c r="G94" s="81"/>
      <c r="H94" s="81" t="str">
        <f t="shared" ca="1" si="5"/>
        <v>0 Years</v>
      </c>
      <c r="I94" s="81">
        <f t="shared" ca="1" si="6"/>
        <v>-1</v>
      </c>
      <c r="J94" s="77"/>
      <c r="K94" s="77"/>
      <c r="L94" s="77"/>
      <c r="M94" s="77"/>
      <c r="N94" s="77"/>
      <c r="O94" s="77"/>
      <c r="P94" s="76"/>
      <c r="Q94" s="76"/>
      <c r="R94" s="76"/>
      <c r="S94" s="76"/>
      <c r="T94" s="51"/>
      <c r="U94" s="51"/>
      <c r="V94" s="51"/>
      <c r="W94" s="51"/>
      <c r="X94" s="76"/>
      <c r="Y94" s="76"/>
      <c r="Z94" s="76"/>
      <c r="AA94" s="76"/>
    </row>
    <row r="95" spans="1:27" s="61" customFormat="1" x14ac:dyDescent="0.35">
      <c r="A95" s="77">
        <f t="shared" si="7"/>
        <v>126</v>
      </c>
      <c r="B95" s="93">
        <f t="shared" ca="1" si="9"/>
        <v>0</v>
      </c>
      <c r="C95" s="93">
        <f t="shared" ca="1" si="10"/>
        <v>0</v>
      </c>
      <c r="D95" s="93">
        <f t="shared" ca="1" si="11"/>
        <v>0</v>
      </c>
      <c r="E95" s="79" t="str">
        <f t="shared" ca="1" si="3"/>
        <v/>
      </c>
      <c r="F95" s="81">
        <f t="shared" ca="1" si="4"/>
        <v>0</v>
      </c>
      <c r="G95" s="81"/>
      <c r="H95" s="81" t="str">
        <f t="shared" ca="1" si="5"/>
        <v>0 Years</v>
      </c>
      <c r="I95" s="81">
        <f t="shared" ca="1" si="6"/>
        <v>-1</v>
      </c>
      <c r="J95" s="77"/>
      <c r="K95" s="77"/>
      <c r="L95" s="77"/>
      <c r="M95" s="77"/>
      <c r="N95" s="77"/>
      <c r="O95" s="77"/>
      <c r="P95" s="76"/>
      <c r="Q95" s="76"/>
      <c r="R95" s="76"/>
      <c r="S95" s="76"/>
      <c r="T95" s="51"/>
      <c r="U95" s="51"/>
      <c r="V95" s="51"/>
      <c r="W95" s="51"/>
      <c r="X95" s="76"/>
      <c r="Y95" s="76"/>
      <c r="Z95" s="76"/>
      <c r="AA95" s="76"/>
    </row>
    <row r="96" spans="1:27" s="61" customFormat="1" x14ac:dyDescent="0.35">
      <c r="A96" s="77">
        <f t="shared" si="7"/>
        <v>127</v>
      </c>
      <c r="B96" s="93">
        <f t="shared" ca="1" si="9"/>
        <v>0</v>
      </c>
      <c r="C96" s="93">
        <f t="shared" ca="1" si="10"/>
        <v>0</v>
      </c>
      <c r="D96" s="93">
        <f t="shared" ca="1" si="11"/>
        <v>0</v>
      </c>
      <c r="E96" s="79" t="str">
        <f t="shared" ca="1" si="3"/>
        <v/>
      </c>
      <c r="F96" s="81">
        <f t="shared" ca="1" si="4"/>
        <v>0</v>
      </c>
      <c r="G96" s="81"/>
      <c r="H96" s="81" t="str">
        <f t="shared" ca="1" si="5"/>
        <v>0 Years</v>
      </c>
      <c r="I96" s="81">
        <f t="shared" ca="1" si="6"/>
        <v>-1</v>
      </c>
      <c r="J96" s="77"/>
      <c r="K96" s="77"/>
      <c r="L96" s="77"/>
      <c r="M96" s="77"/>
      <c r="N96" s="77"/>
      <c r="O96" s="77"/>
      <c r="P96" s="76"/>
      <c r="Q96" s="76"/>
      <c r="R96" s="76"/>
      <c r="S96" s="76"/>
      <c r="T96" s="51"/>
      <c r="U96" s="51"/>
      <c r="V96" s="51"/>
      <c r="W96" s="51"/>
      <c r="X96" s="76"/>
      <c r="Y96" s="76"/>
      <c r="Z96" s="76"/>
      <c r="AA96" s="76"/>
    </row>
    <row r="97" spans="1:27" s="61" customFormat="1" x14ac:dyDescent="0.35">
      <c r="A97" s="77">
        <f t="shared" si="7"/>
        <v>128</v>
      </c>
      <c r="B97" s="93">
        <f t="shared" ca="1" si="9"/>
        <v>0</v>
      </c>
      <c r="C97" s="93">
        <f t="shared" ca="1" si="10"/>
        <v>0</v>
      </c>
      <c r="D97" s="93">
        <f t="shared" ca="1" si="11"/>
        <v>0</v>
      </c>
      <c r="E97" s="79" t="str">
        <f t="shared" ca="1" si="3"/>
        <v/>
      </c>
      <c r="F97" s="81">
        <f t="shared" ca="1" si="4"/>
        <v>0</v>
      </c>
      <c r="G97" s="81"/>
      <c r="H97" s="81" t="str">
        <f t="shared" ca="1" si="5"/>
        <v>0 Years</v>
      </c>
      <c r="I97" s="81">
        <f t="shared" ca="1" si="6"/>
        <v>-1</v>
      </c>
      <c r="J97" s="77"/>
      <c r="K97" s="77"/>
      <c r="L97" s="77"/>
      <c r="M97" s="77"/>
      <c r="N97" s="77"/>
      <c r="O97" s="77"/>
      <c r="P97" s="76"/>
      <c r="Q97" s="76"/>
      <c r="R97" s="76"/>
      <c r="S97" s="76"/>
      <c r="T97" s="51"/>
      <c r="U97" s="51"/>
      <c r="V97" s="51"/>
      <c r="W97" s="51"/>
      <c r="X97" s="76"/>
      <c r="Y97" s="76"/>
      <c r="Z97" s="76"/>
      <c r="AA97" s="76"/>
    </row>
    <row r="98" spans="1:27" s="61" customFormat="1" x14ac:dyDescent="0.35">
      <c r="A98" s="77">
        <f t="shared" si="7"/>
        <v>129</v>
      </c>
      <c r="B98" s="93">
        <f t="shared" ca="1" si="9"/>
        <v>0</v>
      </c>
      <c r="C98" s="93">
        <f t="shared" ca="1" si="10"/>
        <v>0</v>
      </c>
      <c r="D98" s="93">
        <f t="shared" ca="1" si="11"/>
        <v>0</v>
      </c>
      <c r="E98" s="79" t="str">
        <f t="shared" ca="1" si="3"/>
        <v/>
      </c>
      <c r="F98" s="81">
        <f t="shared" ca="1" si="4"/>
        <v>0</v>
      </c>
      <c r="G98" s="81"/>
      <c r="H98" s="81" t="str">
        <f t="shared" ca="1" si="5"/>
        <v>0 Years</v>
      </c>
      <c r="I98" s="81">
        <f t="shared" ca="1" si="6"/>
        <v>-1</v>
      </c>
      <c r="J98" s="77"/>
      <c r="K98" s="77"/>
      <c r="L98" s="77"/>
      <c r="M98" s="77"/>
      <c r="N98" s="77"/>
      <c r="O98" s="77"/>
      <c r="P98" s="76"/>
      <c r="Q98" s="76"/>
      <c r="R98" s="76"/>
      <c r="S98" s="76"/>
      <c r="T98" s="76"/>
      <c r="U98" s="76"/>
      <c r="V98" s="76"/>
      <c r="W98" s="76"/>
      <c r="X98" s="76"/>
      <c r="Y98" s="76"/>
      <c r="Z98" s="76"/>
      <c r="AA98" s="76"/>
    </row>
    <row r="99" spans="1:27" s="61" customFormat="1" x14ac:dyDescent="0.35">
      <c r="A99" s="77">
        <f t="shared" si="7"/>
        <v>130</v>
      </c>
      <c r="B99" s="93">
        <f t="shared" ca="1" si="9"/>
        <v>0</v>
      </c>
      <c r="C99" s="93">
        <f t="shared" ca="1" si="10"/>
        <v>0</v>
      </c>
      <c r="D99" s="93">
        <f t="shared" ca="1" si="11"/>
        <v>0</v>
      </c>
      <c r="E99" s="79" t="str">
        <f t="shared" ca="1" si="3"/>
        <v/>
      </c>
      <c r="F99" s="81">
        <f t="shared" ca="1" si="4"/>
        <v>0</v>
      </c>
      <c r="G99" s="81"/>
      <c r="H99" s="81" t="str">
        <f t="shared" ca="1" si="5"/>
        <v>0 Years</v>
      </c>
      <c r="I99" s="81">
        <f t="shared" ca="1" si="6"/>
        <v>-1</v>
      </c>
      <c r="J99" s="77"/>
      <c r="K99" s="77"/>
      <c r="L99" s="77"/>
      <c r="M99" s="77"/>
      <c r="N99" s="77"/>
      <c r="O99" s="77"/>
      <c r="P99" s="76"/>
      <c r="Q99" s="76"/>
      <c r="R99" s="76"/>
      <c r="S99" s="76"/>
      <c r="T99" s="76"/>
      <c r="U99" s="76"/>
      <c r="V99" s="76"/>
      <c r="W99" s="76"/>
      <c r="X99" s="76"/>
      <c r="Y99" s="76"/>
      <c r="Z99" s="76"/>
      <c r="AA99" s="76"/>
    </row>
    <row r="100" spans="1:27" s="61" customFormat="1" x14ac:dyDescent="0.35">
      <c r="A100" s="77">
        <f t="shared" si="7"/>
        <v>131</v>
      </c>
      <c r="B100" s="93">
        <f t="shared" ca="1" si="9"/>
        <v>0</v>
      </c>
      <c r="C100" s="93">
        <f t="shared" ca="1" si="10"/>
        <v>0</v>
      </c>
      <c r="D100" s="93">
        <f t="shared" ca="1" si="11"/>
        <v>0</v>
      </c>
      <c r="E100" s="79" t="str">
        <f t="shared" ca="1" si="3"/>
        <v/>
      </c>
      <c r="F100" s="81">
        <f t="shared" ca="1" si="4"/>
        <v>0</v>
      </c>
      <c r="G100" s="81"/>
      <c r="H100" s="81" t="str">
        <f t="shared" ca="1" si="5"/>
        <v>0 Years</v>
      </c>
      <c r="I100" s="81">
        <f t="shared" ca="1" si="6"/>
        <v>-1</v>
      </c>
      <c r="J100" s="77"/>
      <c r="K100" s="77"/>
      <c r="L100" s="77"/>
      <c r="M100" s="77"/>
      <c r="N100" s="77"/>
      <c r="O100" s="77"/>
      <c r="P100" s="76"/>
      <c r="Q100" s="76"/>
      <c r="R100" s="76"/>
      <c r="S100" s="76"/>
      <c r="T100" s="76"/>
      <c r="U100" s="76"/>
      <c r="V100" s="76"/>
      <c r="W100" s="76"/>
      <c r="X100" s="76"/>
      <c r="Y100" s="76"/>
      <c r="Z100" s="76"/>
      <c r="AA100" s="76"/>
    </row>
    <row r="101" spans="1:27" s="61" customFormat="1" x14ac:dyDescent="0.35">
      <c r="A101" s="77">
        <f t="shared" si="7"/>
        <v>132</v>
      </c>
      <c r="B101" s="93">
        <f t="shared" ca="1" si="9"/>
        <v>0</v>
      </c>
      <c r="C101" s="93">
        <f t="shared" ca="1" si="10"/>
        <v>0</v>
      </c>
      <c r="D101" s="93">
        <f t="shared" ca="1" si="11"/>
        <v>0</v>
      </c>
      <c r="E101" s="79" t="str">
        <f t="shared" ca="1" si="3"/>
        <v/>
      </c>
      <c r="F101" s="81">
        <f t="shared" ca="1" si="4"/>
        <v>0</v>
      </c>
      <c r="G101" s="81"/>
      <c r="H101" s="81" t="str">
        <f t="shared" ca="1" si="5"/>
        <v>0 Years</v>
      </c>
      <c r="I101" s="81">
        <f t="shared" ca="1" si="6"/>
        <v>-1</v>
      </c>
      <c r="J101" s="77"/>
      <c r="K101" s="77"/>
      <c r="L101" s="77"/>
      <c r="M101" s="77"/>
      <c r="N101" s="77"/>
      <c r="O101" s="77"/>
      <c r="P101" s="76"/>
      <c r="Q101" s="76"/>
      <c r="R101" s="76"/>
      <c r="S101" s="76"/>
      <c r="T101" s="76"/>
      <c r="U101" s="76"/>
      <c r="V101" s="76"/>
      <c r="W101" s="76"/>
      <c r="X101" s="76"/>
      <c r="Y101" s="76"/>
      <c r="Z101" s="76"/>
      <c r="AA101" s="76"/>
    </row>
    <row r="102" spans="1:27" s="61" customFormat="1" x14ac:dyDescent="0.35">
      <c r="A102" s="77">
        <f t="shared" si="7"/>
        <v>133</v>
      </c>
      <c r="B102" s="93">
        <f t="shared" ca="1" si="9"/>
        <v>0</v>
      </c>
      <c r="C102" s="93">
        <f t="shared" ca="1" si="10"/>
        <v>0</v>
      </c>
      <c r="D102" s="93">
        <f t="shared" ca="1" si="11"/>
        <v>0</v>
      </c>
      <c r="E102" s="79" t="str">
        <f t="shared" ca="1" si="3"/>
        <v/>
      </c>
      <c r="F102" s="81">
        <f t="shared" ca="1" si="4"/>
        <v>0</v>
      </c>
      <c r="G102" s="81"/>
      <c r="H102" s="81" t="str">
        <f t="shared" ca="1" si="5"/>
        <v>0 Years</v>
      </c>
      <c r="I102" s="81">
        <f t="shared" ca="1" si="6"/>
        <v>-1</v>
      </c>
      <c r="J102" s="77"/>
      <c r="K102" s="77"/>
      <c r="L102" s="77"/>
      <c r="M102" s="77"/>
      <c r="N102" s="77"/>
      <c r="O102" s="77"/>
      <c r="P102" s="76"/>
      <c r="Q102" s="76"/>
      <c r="R102" s="76"/>
      <c r="S102" s="76"/>
      <c r="T102" s="76"/>
      <c r="U102" s="76"/>
      <c r="V102" s="76"/>
      <c r="W102" s="76"/>
      <c r="X102" s="76"/>
      <c r="Y102" s="76"/>
      <c r="Z102" s="76"/>
      <c r="AA102" s="76"/>
    </row>
    <row r="103" spans="1:27" s="61" customFormat="1" x14ac:dyDescent="0.35">
      <c r="A103" s="77">
        <f t="shared" si="7"/>
        <v>134</v>
      </c>
      <c r="B103" s="93">
        <f t="shared" ca="1" si="9"/>
        <v>0</v>
      </c>
      <c r="C103" s="93">
        <f t="shared" ca="1" si="10"/>
        <v>0</v>
      </c>
      <c r="D103" s="93">
        <f t="shared" ca="1" si="11"/>
        <v>0</v>
      </c>
      <c r="E103" s="79" t="str">
        <f t="shared" ca="1" si="3"/>
        <v/>
      </c>
      <c r="F103" s="81">
        <f t="shared" ca="1" si="4"/>
        <v>0</v>
      </c>
      <c r="G103" s="81"/>
      <c r="H103" s="81" t="str">
        <f t="shared" ca="1" si="5"/>
        <v>0 Years</v>
      </c>
      <c r="I103" s="81">
        <f t="shared" ca="1" si="6"/>
        <v>-1</v>
      </c>
      <c r="J103" s="77"/>
      <c r="K103" s="77"/>
      <c r="L103" s="77"/>
      <c r="M103" s="77"/>
      <c r="N103" s="77"/>
      <c r="O103" s="77"/>
      <c r="P103" s="76"/>
      <c r="Q103" s="76"/>
      <c r="R103" s="76"/>
      <c r="S103" s="76"/>
      <c r="T103" s="76"/>
      <c r="U103" s="76"/>
      <c r="V103" s="76"/>
      <c r="W103" s="76"/>
      <c r="X103" s="76"/>
      <c r="Y103" s="76"/>
      <c r="Z103" s="76"/>
      <c r="AA103" s="76"/>
    </row>
    <row r="104" spans="1:27" s="61" customFormat="1" x14ac:dyDescent="0.35">
      <c r="A104" s="77">
        <f t="shared" si="7"/>
        <v>135</v>
      </c>
      <c r="B104" s="93">
        <f t="shared" ca="1" si="9"/>
        <v>0</v>
      </c>
      <c r="C104" s="93">
        <f t="shared" ca="1" si="10"/>
        <v>0</v>
      </c>
      <c r="D104" s="93">
        <f t="shared" ca="1" si="11"/>
        <v>0</v>
      </c>
      <c r="E104" s="79" t="str">
        <f t="shared" ca="1" si="3"/>
        <v/>
      </c>
      <c r="F104" s="81">
        <f t="shared" ca="1" si="4"/>
        <v>0</v>
      </c>
      <c r="G104" s="81"/>
      <c r="H104" s="81" t="str">
        <f t="shared" ca="1" si="5"/>
        <v>0 Years</v>
      </c>
      <c r="I104" s="81">
        <f t="shared" ca="1" si="6"/>
        <v>-1</v>
      </c>
      <c r="J104" s="77"/>
      <c r="K104" s="77"/>
      <c r="L104" s="77"/>
      <c r="M104" s="77"/>
      <c r="N104" s="77"/>
      <c r="O104" s="77"/>
      <c r="P104" s="76"/>
      <c r="Q104" s="76"/>
      <c r="R104" s="76"/>
      <c r="S104" s="76"/>
      <c r="T104" s="76"/>
      <c r="U104" s="76"/>
      <c r="V104" s="76"/>
      <c r="W104" s="76"/>
      <c r="X104" s="76"/>
      <c r="Y104" s="76"/>
      <c r="Z104" s="76"/>
      <c r="AA104" s="76"/>
    </row>
    <row r="105" spans="1:27" s="61" customFormat="1" x14ac:dyDescent="0.35">
      <c r="A105" s="77">
        <f t="shared" si="7"/>
        <v>136</v>
      </c>
      <c r="B105" s="93">
        <f t="shared" ca="1" si="9"/>
        <v>0</v>
      </c>
      <c r="C105" s="93">
        <f t="shared" ca="1" si="10"/>
        <v>0</v>
      </c>
      <c r="D105" s="93">
        <f t="shared" ca="1" si="11"/>
        <v>0</v>
      </c>
      <c r="E105" s="79" t="str">
        <f t="shared" ca="1" si="3"/>
        <v/>
      </c>
      <c r="F105" s="81">
        <f t="shared" ca="1" si="4"/>
        <v>0</v>
      </c>
      <c r="G105" s="81"/>
      <c r="H105" s="81" t="str">
        <f t="shared" ca="1" si="5"/>
        <v>0 Years</v>
      </c>
      <c r="I105" s="81">
        <f t="shared" ca="1" si="6"/>
        <v>-1</v>
      </c>
      <c r="J105" s="77"/>
      <c r="K105" s="77"/>
      <c r="L105" s="77"/>
      <c r="M105" s="77"/>
      <c r="N105" s="77"/>
      <c r="O105" s="77"/>
      <c r="P105" s="76"/>
      <c r="Q105" s="76"/>
      <c r="R105" s="76"/>
      <c r="S105" s="76"/>
      <c r="T105" s="76"/>
      <c r="U105" s="76"/>
      <c r="V105" s="76"/>
      <c r="W105" s="76"/>
      <c r="X105" s="76"/>
      <c r="Y105" s="76"/>
      <c r="Z105" s="76"/>
      <c r="AA105" s="76"/>
    </row>
    <row r="106" spans="1:27" s="61" customFormat="1" x14ac:dyDescent="0.35">
      <c r="A106" s="77">
        <f t="shared" si="7"/>
        <v>137</v>
      </c>
      <c r="B106" s="93">
        <f t="shared" ca="1" si="9"/>
        <v>0</v>
      </c>
      <c r="C106" s="93">
        <f t="shared" ca="1" si="10"/>
        <v>0</v>
      </c>
      <c r="D106" s="93">
        <f t="shared" ca="1" si="11"/>
        <v>0</v>
      </c>
      <c r="E106" s="79" t="str">
        <f t="shared" ca="1" si="3"/>
        <v/>
      </c>
      <c r="F106" s="81">
        <f t="shared" ca="1" si="4"/>
        <v>0</v>
      </c>
      <c r="G106" s="81"/>
      <c r="H106" s="81" t="str">
        <f t="shared" ca="1" si="5"/>
        <v>0 Years</v>
      </c>
      <c r="I106" s="81">
        <f t="shared" ca="1" si="6"/>
        <v>-1</v>
      </c>
      <c r="J106" s="77"/>
      <c r="K106" s="77"/>
      <c r="L106" s="77"/>
      <c r="M106" s="77"/>
      <c r="N106" s="77"/>
      <c r="O106" s="77"/>
      <c r="P106" s="76"/>
      <c r="Q106" s="76"/>
      <c r="R106" s="76"/>
      <c r="S106" s="76"/>
      <c r="T106" s="76"/>
      <c r="U106" s="76"/>
      <c r="V106" s="76"/>
      <c r="W106" s="76"/>
      <c r="X106" s="76"/>
      <c r="Y106" s="76"/>
      <c r="Z106" s="76"/>
      <c r="AA106" s="76"/>
    </row>
    <row r="107" spans="1:27" s="61" customFormat="1" x14ac:dyDescent="0.35">
      <c r="A107" s="77">
        <f t="shared" si="7"/>
        <v>138</v>
      </c>
      <c r="B107" s="93">
        <f t="shared" ca="1" si="9"/>
        <v>0</v>
      </c>
      <c r="C107" s="93">
        <f t="shared" ca="1" si="10"/>
        <v>0</v>
      </c>
      <c r="D107" s="93">
        <f t="shared" ca="1" si="11"/>
        <v>0</v>
      </c>
      <c r="E107" s="79" t="str">
        <f t="shared" ca="1" si="3"/>
        <v/>
      </c>
      <c r="F107" s="81">
        <f t="shared" ca="1" si="4"/>
        <v>0</v>
      </c>
      <c r="G107" s="81"/>
      <c r="H107" s="81" t="str">
        <f t="shared" ca="1" si="5"/>
        <v>0 Years</v>
      </c>
      <c r="I107" s="81">
        <f t="shared" ca="1" si="6"/>
        <v>-1</v>
      </c>
      <c r="J107" s="77"/>
      <c r="K107" s="77"/>
      <c r="L107" s="77"/>
      <c r="M107" s="77"/>
      <c r="N107" s="77"/>
      <c r="O107" s="77"/>
      <c r="P107" s="76"/>
      <c r="Q107" s="76"/>
      <c r="R107" s="76"/>
      <c r="S107" s="76"/>
      <c r="T107" s="76"/>
      <c r="U107" s="76"/>
      <c r="V107" s="76"/>
      <c r="W107" s="76"/>
      <c r="X107" s="76"/>
      <c r="Y107" s="76"/>
      <c r="Z107" s="76"/>
      <c r="AA107" s="76"/>
    </row>
    <row r="108" spans="1:27" s="61" customFormat="1" x14ac:dyDescent="0.35">
      <c r="A108" s="77">
        <f t="shared" si="7"/>
        <v>139</v>
      </c>
      <c r="B108" s="93">
        <f t="shared" ref="B108:B139" ca="1" si="12">INDIRECT("'"&amp;$A$43&amp;$A$35&amp;"'!A"&amp;A108)</f>
        <v>0</v>
      </c>
      <c r="C108" s="93">
        <f t="shared" ref="C108:C144" ca="1" si="13">INDIRECT("'"&amp;$A$43&amp;$A$35&amp;"'!c"&amp;A108)</f>
        <v>0</v>
      </c>
      <c r="D108" s="93">
        <f t="shared" ref="D108:D144" ca="1" si="14">INDIRECT("'"&amp;$A$43&amp;$A$35&amp;"'!d"&amp;A108)</f>
        <v>0</v>
      </c>
      <c r="E108" s="79" t="str">
        <f t="shared" ref="E108:E144" ca="1" si="15">IF(AND(C108&gt;$Q$41,C109&lt;$Q$41),"s","")</f>
        <v/>
      </c>
      <c r="F108" s="81">
        <f t="shared" ca="1" si="4"/>
        <v>0</v>
      </c>
      <c r="G108" s="81"/>
      <c r="H108" s="81" t="str">
        <f t="shared" ca="1" si="5"/>
        <v>0 Years</v>
      </c>
      <c r="I108" s="81">
        <f t="shared" ca="1" si="6"/>
        <v>-1</v>
      </c>
      <c r="J108" s="77"/>
      <c r="K108" s="77"/>
      <c r="L108" s="77"/>
      <c r="M108" s="77"/>
      <c r="N108" s="77"/>
      <c r="O108" s="77"/>
      <c r="P108" s="76"/>
      <c r="Q108" s="76"/>
      <c r="R108" s="76"/>
      <c r="S108" s="76"/>
      <c r="T108" s="76"/>
      <c r="U108" s="76"/>
      <c r="V108" s="76"/>
      <c r="W108" s="76"/>
      <c r="X108" s="76"/>
      <c r="Y108" s="76"/>
      <c r="Z108" s="76"/>
      <c r="AA108" s="76"/>
    </row>
    <row r="109" spans="1:27" s="61" customFormat="1" x14ac:dyDescent="0.35">
      <c r="A109" s="77">
        <f t="shared" si="7"/>
        <v>140</v>
      </c>
      <c r="B109" s="93">
        <f t="shared" ca="1" si="12"/>
        <v>0</v>
      </c>
      <c r="C109" s="93">
        <f t="shared" ca="1" si="13"/>
        <v>0</v>
      </c>
      <c r="D109" s="93">
        <f t="shared" ca="1" si="14"/>
        <v>0</v>
      </c>
      <c r="E109" s="79" t="str">
        <f t="shared" ca="1" si="15"/>
        <v/>
      </c>
      <c r="F109" s="81">
        <f t="shared" ref="F109:F144" ca="1" si="16">C109/C$44*100</f>
        <v>0</v>
      </c>
      <c r="G109" s="81"/>
      <c r="H109" s="81" t="str">
        <f t="shared" ref="H109:H144" ca="1" si="17">B109&amp;" Years"</f>
        <v>0 Years</v>
      </c>
      <c r="I109" s="81">
        <f t="shared" ref="I109:I144" ca="1" si="18">IF(AND(NOT(OR($D$5=65,$D$5=85)),OR(B109=" 65",B109=" 85",B109="100+")),F109/100,IF(OR(AND($D$5=65,OR(B109=" 85",B109="100+")),AND($D$5=85,B109="100+")),F109/100,-1))</f>
        <v>-1</v>
      </c>
      <c r="J109" s="77"/>
      <c r="K109" s="77"/>
      <c r="L109" s="77"/>
      <c r="M109" s="77"/>
      <c r="N109" s="77"/>
      <c r="O109" s="77"/>
      <c r="P109" s="76"/>
      <c r="Q109" s="76"/>
      <c r="R109" s="76"/>
      <c r="S109" s="76"/>
      <c r="T109" s="76"/>
      <c r="U109" s="76"/>
      <c r="V109" s="76"/>
      <c r="W109" s="76"/>
      <c r="X109" s="76"/>
      <c r="Y109" s="76"/>
      <c r="Z109" s="76"/>
      <c r="AA109" s="76"/>
    </row>
    <row r="110" spans="1:27" s="61" customFormat="1" x14ac:dyDescent="0.35">
      <c r="A110" s="77">
        <f t="shared" ref="A110:A144" si="19">A109+1</f>
        <v>141</v>
      </c>
      <c r="B110" s="93">
        <f t="shared" ca="1" si="12"/>
        <v>0</v>
      </c>
      <c r="C110" s="93">
        <f t="shared" ca="1" si="13"/>
        <v>0</v>
      </c>
      <c r="D110" s="93">
        <f t="shared" ca="1" si="14"/>
        <v>0</v>
      </c>
      <c r="E110" s="79" t="str">
        <f t="shared" ca="1" si="15"/>
        <v/>
      </c>
      <c r="F110" s="81">
        <f t="shared" ca="1" si="16"/>
        <v>0</v>
      </c>
      <c r="G110" s="81"/>
      <c r="H110" s="81" t="str">
        <f t="shared" ca="1" si="17"/>
        <v>0 Years</v>
      </c>
      <c r="I110" s="81">
        <f t="shared" ca="1" si="18"/>
        <v>-1</v>
      </c>
      <c r="J110" s="77"/>
      <c r="K110" s="77"/>
      <c r="L110" s="77"/>
      <c r="M110" s="77"/>
      <c r="N110" s="77"/>
      <c r="O110" s="77"/>
      <c r="P110" s="76"/>
      <c r="Q110" s="76"/>
      <c r="R110" s="76"/>
      <c r="S110" s="76"/>
      <c r="T110" s="76"/>
      <c r="U110" s="76"/>
      <c r="V110" s="76"/>
      <c r="W110" s="76"/>
      <c r="X110" s="76"/>
      <c r="Y110" s="76"/>
      <c r="Z110" s="76"/>
      <c r="AA110" s="76"/>
    </row>
    <row r="111" spans="1:27" s="61" customFormat="1" x14ac:dyDescent="0.35">
      <c r="A111" s="77">
        <f t="shared" si="19"/>
        <v>142</v>
      </c>
      <c r="B111" s="93">
        <f t="shared" ca="1" si="12"/>
        <v>0</v>
      </c>
      <c r="C111" s="93">
        <f t="shared" ca="1" si="13"/>
        <v>0</v>
      </c>
      <c r="D111" s="93">
        <f t="shared" ca="1" si="14"/>
        <v>0</v>
      </c>
      <c r="E111" s="79" t="str">
        <f t="shared" ca="1" si="15"/>
        <v/>
      </c>
      <c r="F111" s="81">
        <f t="shared" ca="1" si="16"/>
        <v>0</v>
      </c>
      <c r="G111" s="81"/>
      <c r="H111" s="81" t="str">
        <f t="shared" ca="1" si="17"/>
        <v>0 Years</v>
      </c>
      <c r="I111" s="81">
        <f t="shared" ca="1" si="18"/>
        <v>-1</v>
      </c>
      <c r="J111" s="77"/>
      <c r="K111" s="77"/>
      <c r="L111" s="77"/>
      <c r="M111" s="77"/>
      <c r="N111" s="77"/>
      <c r="O111" s="77"/>
      <c r="P111" s="76"/>
      <c r="Q111" s="76"/>
      <c r="R111" s="76"/>
      <c r="S111" s="76"/>
      <c r="T111" s="76"/>
      <c r="U111" s="76"/>
      <c r="V111" s="76"/>
      <c r="W111" s="76"/>
      <c r="X111" s="76"/>
      <c r="Y111" s="76"/>
      <c r="Z111" s="76"/>
      <c r="AA111" s="76"/>
    </row>
    <row r="112" spans="1:27" s="61" customFormat="1" x14ac:dyDescent="0.35">
      <c r="A112" s="77">
        <f t="shared" si="19"/>
        <v>143</v>
      </c>
      <c r="B112" s="93">
        <f t="shared" ca="1" si="12"/>
        <v>0</v>
      </c>
      <c r="C112" s="93">
        <f t="shared" ca="1" si="13"/>
        <v>0</v>
      </c>
      <c r="D112" s="93">
        <f t="shared" ca="1" si="14"/>
        <v>0</v>
      </c>
      <c r="E112" s="79" t="str">
        <f t="shared" ca="1" si="15"/>
        <v/>
      </c>
      <c r="F112" s="81">
        <f t="shared" ca="1" si="16"/>
        <v>0</v>
      </c>
      <c r="G112" s="81"/>
      <c r="H112" s="81" t="str">
        <f t="shared" ca="1" si="17"/>
        <v>0 Years</v>
      </c>
      <c r="I112" s="81">
        <f t="shared" ca="1" si="18"/>
        <v>-1</v>
      </c>
      <c r="J112" s="77"/>
      <c r="K112" s="77"/>
      <c r="L112" s="77"/>
      <c r="M112" s="77"/>
      <c r="N112" s="77"/>
      <c r="O112" s="77"/>
      <c r="P112" s="76"/>
      <c r="Q112" s="76"/>
      <c r="R112" s="76"/>
      <c r="S112" s="76"/>
      <c r="T112" s="76"/>
      <c r="U112" s="76"/>
      <c r="V112" s="76"/>
      <c r="W112" s="76"/>
      <c r="X112" s="76"/>
      <c r="Y112" s="76"/>
      <c r="Z112" s="76"/>
      <c r="AA112" s="76"/>
    </row>
    <row r="113" spans="1:27" s="61" customFormat="1" x14ac:dyDescent="0.35">
      <c r="A113" s="77">
        <f t="shared" si="19"/>
        <v>144</v>
      </c>
      <c r="B113" s="93">
        <f t="shared" ca="1" si="12"/>
        <v>0</v>
      </c>
      <c r="C113" s="93">
        <f t="shared" ca="1" si="13"/>
        <v>0</v>
      </c>
      <c r="D113" s="93">
        <f t="shared" ca="1" si="14"/>
        <v>0</v>
      </c>
      <c r="E113" s="79" t="str">
        <f t="shared" ca="1" si="15"/>
        <v/>
      </c>
      <c r="F113" s="81">
        <f t="shared" ca="1" si="16"/>
        <v>0</v>
      </c>
      <c r="G113" s="81"/>
      <c r="H113" s="81" t="str">
        <f t="shared" ca="1" si="17"/>
        <v>0 Years</v>
      </c>
      <c r="I113" s="81">
        <f t="shared" ca="1" si="18"/>
        <v>-1</v>
      </c>
      <c r="J113" s="77"/>
      <c r="K113" s="77"/>
      <c r="L113" s="77"/>
      <c r="M113" s="77"/>
      <c r="N113" s="77"/>
      <c r="O113" s="77"/>
      <c r="P113" s="76"/>
      <c r="Q113" s="76"/>
      <c r="R113" s="76"/>
      <c r="S113" s="76"/>
      <c r="T113" s="76"/>
      <c r="U113" s="76"/>
      <c r="V113" s="76"/>
      <c r="W113" s="76"/>
      <c r="X113" s="76"/>
      <c r="Y113" s="76"/>
      <c r="Z113" s="76"/>
      <c r="AA113" s="76"/>
    </row>
    <row r="114" spans="1:27" s="61" customFormat="1" x14ac:dyDescent="0.35">
      <c r="A114" s="77">
        <f t="shared" si="19"/>
        <v>145</v>
      </c>
      <c r="B114" s="93">
        <f t="shared" ca="1" si="12"/>
        <v>0</v>
      </c>
      <c r="C114" s="93">
        <f t="shared" ca="1" si="13"/>
        <v>0</v>
      </c>
      <c r="D114" s="93">
        <f t="shared" ca="1" si="14"/>
        <v>0</v>
      </c>
      <c r="E114" s="79" t="str">
        <f t="shared" ca="1" si="15"/>
        <v/>
      </c>
      <c r="F114" s="81">
        <f t="shared" ca="1" si="16"/>
        <v>0</v>
      </c>
      <c r="G114" s="81"/>
      <c r="H114" s="81" t="str">
        <f t="shared" ca="1" si="17"/>
        <v>0 Years</v>
      </c>
      <c r="I114" s="81">
        <f t="shared" ca="1" si="18"/>
        <v>-1</v>
      </c>
      <c r="J114" s="77"/>
      <c r="K114" s="77"/>
      <c r="L114" s="77"/>
      <c r="M114" s="77"/>
      <c r="N114" s="77"/>
      <c r="O114" s="77"/>
      <c r="P114" s="76"/>
      <c r="Q114" s="76"/>
      <c r="R114" s="76"/>
      <c r="S114" s="76"/>
      <c r="T114" s="76"/>
      <c r="U114" s="76"/>
      <c r="V114" s="76"/>
      <c r="W114" s="76"/>
      <c r="X114" s="76"/>
      <c r="Y114" s="76"/>
      <c r="Z114" s="76"/>
      <c r="AA114" s="76"/>
    </row>
    <row r="115" spans="1:27" s="61" customFormat="1" x14ac:dyDescent="0.35">
      <c r="A115" s="77">
        <f t="shared" si="19"/>
        <v>146</v>
      </c>
      <c r="B115" s="93">
        <f t="shared" ca="1" si="12"/>
        <v>0</v>
      </c>
      <c r="C115" s="93">
        <f t="shared" ca="1" si="13"/>
        <v>0</v>
      </c>
      <c r="D115" s="93">
        <f t="shared" ca="1" si="14"/>
        <v>0</v>
      </c>
      <c r="E115" s="79" t="str">
        <f t="shared" ca="1" si="15"/>
        <v/>
      </c>
      <c r="F115" s="81">
        <f t="shared" ca="1" si="16"/>
        <v>0</v>
      </c>
      <c r="G115" s="81"/>
      <c r="H115" s="81" t="str">
        <f t="shared" ca="1" si="17"/>
        <v>0 Years</v>
      </c>
      <c r="I115" s="81">
        <f t="shared" ca="1" si="18"/>
        <v>-1</v>
      </c>
      <c r="J115" s="77"/>
      <c r="K115" s="77"/>
      <c r="L115" s="77"/>
      <c r="M115" s="77"/>
      <c r="N115" s="77"/>
      <c r="O115" s="77"/>
      <c r="P115" s="76"/>
      <c r="Q115" s="76"/>
      <c r="R115" s="76"/>
      <c r="S115" s="76"/>
      <c r="T115" s="76"/>
      <c r="U115" s="76"/>
      <c r="V115" s="76"/>
      <c r="W115" s="76"/>
      <c r="X115" s="76"/>
      <c r="Y115" s="76"/>
      <c r="Z115" s="76"/>
      <c r="AA115" s="76"/>
    </row>
    <row r="116" spans="1:27" s="61" customFormat="1" x14ac:dyDescent="0.35">
      <c r="A116" s="77">
        <f t="shared" si="19"/>
        <v>147</v>
      </c>
      <c r="B116" s="93">
        <f t="shared" ca="1" si="12"/>
        <v>0</v>
      </c>
      <c r="C116" s="93">
        <f t="shared" ca="1" si="13"/>
        <v>0</v>
      </c>
      <c r="D116" s="93">
        <f t="shared" ca="1" si="14"/>
        <v>0</v>
      </c>
      <c r="E116" s="79" t="str">
        <f t="shared" ca="1" si="15"/>
        <v/>
      </c>
      <c r="F116" s="81">
        <f t="shared" ca="1" si="16"/>
        <v>0</v>
      </c>
      <c r="G116" s="81"/>
      <c r="H116" s="81" t="str">
        <f t="shared" ca="1" si="17"/>
        <v>0 Years</v>
      </c>
      <c r="I116" s="81">
        <f t="shared" ca="1" si="18"/>
        <v>-1</v>
      </c>
      <c r="J116" s="77"/>
      <c r="K116" s="77"/>
      <c r="L116" s="77"/>
      <c r="M116" s="77"/>
      <c r="N116" s="77"/>
      <c r="O116" s="77"/>
      <c r="P116" s="76"/>
      <c r="Q116" s="76"/>
      <c r="R116" s="76"/>
      <c r="S116" s="76"/>
      <c r="T116" s="76"/>
      <c r="U116" s="76"/>
      <c r="V116" s="76"/>
      <c r="W116" s="76"/>
      <c r="X116" s="76"/>
      <c r="Y116" s="76"/>
      <c r="Z116" s="76"/>
      <c r="AA116" s="76"/>
    </row>
    <row r="117" spans="1:27" s="61" customFormat="1" x14ac:dyDescent="0.35">
      <c r="A117" s="77">
        <f t="shared" si="19"/>
        <v>148</v>
      </c>
      <c r="B117" s="93">
        <f t="shared" ca="1" si="12"/>
        <v>0</v>
      </c>
      <c r="C117" s="93">
        <f t="shared" ca="1" si="13"/>
        <v>0</v>
      </c>
      <c r="D117" s="93">
        <f t="shared" ca="1" si="14"/>
        <v>0</v>
      </c>
      <c r="E117" s="79" t="str">
        <f t="shared" ca="1" si="15"/>
        <v/>
      </c>
      <c r="F117" s="81">
        <f t="shared" ca="1" si="16"/>
        <v>0</v>
      </c>
      <c r="G117" s="81"/>
      <c r="H117" s="81" t="str">
        <f t="shared" ca="1" si="17"/>
        <v>0 Years</v>
      </c>
      <c r="I117" s="81">
        <f t="shared" ca="1" si="18"/>
        <v>-1</v>
      </c>
      <c r="J117" s="77"/>
      <c r="K117" s="77"/>
      <c r="L117" s="77"/>
      <c r="M117" s="77"/>
      <c r="N117" s="77"/>
      <c r="O117" s="77"/>
      <c r="P117" s="76"/>
      <c r="Q117" s="76"/>
      <c r="R117" s="76"/>
      <c r="S117" s="76"/>
      <c r="T117" s="76"/>
      <c r="U117" s="76"/>
      <c r="V117" s="76"/>
      <c r="W117" s="76"/>
      <c r="X117" s="76"/>
      <c r="Y117" s="76"/>
      <c r="Z117" s="76"/>
      <c r="AA117" s="76"/>
    </row>
    <row r="118" spans="1:27" s="61" customFormat="1" x14ac:dyDescent="0.35">
      <c r="A118" s="77">
        <f t="shared" si="19"/>
        <v>149</v>
      </c>
      <c r="B118" s="93">
        <f t="shared" ca="1" si="12"/>
        <v>0</v>
      </c>
      <c r="C118" s="93">
        <f t="shared" ca="1" si="13"/>
        <v>0</v>
      </c>
      <c r="D118" s="93">
        <f t="shared" ca="1" si="14"/>
        <v>0</v>
      </c>
      <c r="E118" s="79" t="str">
        <f t="shared" ca="1" si="15"/>
        <v/>
      </c>
      <c r="F118" s="81">
        <f t="shared" ca="1" si="16"/>
        <v>0</v>
      </c>
      <c r="G118" s="81"/>
      <c r="H118" s="81" t="str">
        <f t="shared" ca="1" si="17"/>
        <v>0 Years</v>
      </c>
      <c r="I118" s="81">
        <f t="shared" ca="1" si="18"/>
        <v>-1</v>
      </c>
      <c r="J118" s="77"/>
      <c r="K118" s="77"/>
      <c r="L118" s="77"/>
      <c r="M118" s="77"/>
      <c r="N118" s="77"/>
      <c r="O118" s="77"/>
      <c r="P118" s="76"/>
      <c r="Q118" s="76"/>
      <c r="R118" s="76"/>
      <c r="S118" s="76"/>
      <c r="T118" s="76"/>
      <c r="U118" s="76"/>
      <c r="V118" s="76"/>
      <c r="W118" s="76"/>
      <c r="X118" s="76"/>
      <c r="Y118" s="76"/>
      <c r="Z118" s="76"/>
      <c r="AA118" s="76"/>
    </row>
    <row r="119" spans="1:27" s="61" customFormat="1" x14ac:dyDescent="0.35">
      <c r="A119" s="77">
        <f t="shared" si="19"/>
        <v>150</v>
      </c>
      <c r="B119" s="93">
        <f t="shared" ca="1" si="12"/>
        <v>0</v>
      </c>
      <c r="C119" s="93">
        <f t="shared" ca="1" si="13"/>
        <v>0</v>
      </c>
      <c r="D119" s="93">
        <f t="shared" ca="1" si="14"/>
        <v>0</v>
      </c>
      <c r="E119" s="79" t="str">
        <f t="shared" ca="1" si="15"/>
        <v/>
      </c>
      <c r="F119" s="81">
        <f t="shared" ca="1" si="16"/>
        <v>0</v>
      </c>
      <c r="G119" s="81"/>
      <c r="H119" s="81" t="str">
        <f t="shared" ca="1" si="17"/>
        <v>0 Years</v>
      </c>
      <c r="I119" s="81">
        <f t="shared" ca="1" si="18"/>
        <v>-1</v>
      </c>
      <c r="J119" s="77"/>
      <c r="K119" s="77"/>
      <c r="L119" s="77"/>
      <c r="M119" s="77"/>
      <c r="N119" s="77"/>
      <c r="O119" s="77"/>
      <c r="P119" s="76"/>
      <c r="Q119" s="76"/>
      <c r="R119" s="76"/>
      <c r="S119" s="76"/>
      <c r="T119" s="76"/>
      <c r="U119" s="76"/>
      <c r="V119" s="76"/>
      <c r="W119" s="76"/>
      <c r="X119" s="76"/>
      <c r="Y119" s="76"/>
      <c r="Z119" s="76"/>
      <c r="AA119" s="76"/>
    </row>
    <row r="120" spans="1:27" s="61" customFormat="1" x14ac:dyDescent="0.35">
      <c r="A120" s="77">
        <f t="shared" si="19"/>
        <v>151</v>
      </c>
      <c r="B120" s="93">
        <f t="shared" ca="1" si="12"/>
        <v>0</v>
      </c>
      <c r="C120" s="93">
        <f t="shared" ca="1" si="13"/>
        <v>0</v>
      </c>
      <c r="D120" s="93">
        <f t="shared" ca="1" si="14"/>
        <v>0</v>
      </c>
      <c r="E120" s="79" t="str">
        <f t="shared" ca="1" si="15"/>
        <v/>
      </c>
      <c r="F120" s="81">
        <f t="shared" ca="1" si="16"/>
        <v>0</v>
      </c>
      <c r="G120" s="81"/>
      <c r="H120" s="81" t="str">
        <f t="shared" ca="1" si="17"/>
        <v>0 Years</v>
      </c>
      <c r="I120" s="81">
        <f t="shared" ca="1" si="18"/>
        <v>-1</v>
      </c>
      <c r="J120" s="77"/>
      <c r="K120" s="77"/>
      <c r="L120" s="77"/>
      <c r="M120" s="77"/>
      <c r="N120" s="77"/>
      <c r="O120" s="77"/>
      <c r="P120" s="76"/>
      <c r="Q120" s="76"/>
      <c r="R120" s="76"/>
      <c r="S120" s="76"/>
      <c r="T120" s="76"/>
      <c r="U120" s="76"/>
      <c r="V120" s="76"/>
      <c r="W120" s="76"/>
      <c r="X120" s="76"/>
      <c r="Y120" s="76"/>
      <c r="Z120" s="76"/>
      <c r="AA120" s="76"/>
    </row>
    <row r="121" spans="1:27" s="61" customFormat="1" x14ac:dyDescent="0.35">
      <c r="A121" s="77">
        <f t="shared" si="19"/>
        <v>152</v>
      </c>
      <c r="B121" s="93">
        <f t="shared" ca="1" si="12"/>
        <v>0</v>
      </c>
      <c r="C121" s="93">
        <f t="shared" ca="1" si="13"/>
        <v>0</v>
      </c>
      <c r="D121" s="93">
        <f t="shared" ca="1" si="14"/>
        <v>0</v>
      </c>
      <c r="E121" s="79" t="str">
        <f t="shared" ca="1" si="15"/>
        <v/>
      </c>
      <c r="F121" s="81">
        <f t="shared" ca="1" si="16"/>
        <v>0</v>
      </c>
      <c r="G121" s="81"/>
      <c r="H121" s="81" t="str">
        <f t="shared" ca="1" si="17"/>
        <v>0 Years</v>
      </c>
      <c r="I121" s="81">
        <f t="shared" ca="1" si="18"/>
        <v>-1</v>
      </c>
      <c r="J121" s="77"/>
      <c r="K121" s="77"/>
      <c r="L121" s="77"/>
      <c r="M121" s="77"/>
      <c r="N121" s="77"/>
      <c r="O121" s="77"/>
      <c r="P121" s="76"/>
      <c r="Q121" s="76"/>
      <c r="R121" s="76"/>
      <c r="S121" s="76"/>
      <c r="T121" s="76"/>
      <c r="U121" s="76"/>
      <c r="V121" s="76"/>
      <c r="W121" s="76"/>
      <c r="X121" s="76"/>
      <c r="Y121" s="76"/>
      <c r="Z121" s="76"/>
      <c r="AA121" s="76"/>
    </row>
    <row r="122" spans="1:27" s="61" customFormat="1" x14ac:dyDescent="0.35">
      <c r="A122" s="77">
        <f t="shared" si="19"/>
        <v>153</v>
      </c>
      <c r="B122" s="93">
        <f t="shared" ca="1" si="12"/>
        <v>0</v>
      </c>
      <c r="C122" s="93">
        <f t="shared" ca="1" si="13"/>
        <v>0</v>
      </c>
      <c r="D122" s="93">
        <f t="shared" ca="1" si="14"/>
        <v>0</v>
      </c>
      <c r="E122" s="79" t="str">
        <f t="shared" ca="1" si="15"/>
        <v/>
      </c>
      <c r="F122" s="81">
        <f t="shared" ca="1" si="16"/>
        <v>0</v>
      </c>
      <c r="G122" s="81"/>
      <c r="H122" s="81" t="str">
        <f t="shared" ca="1" si="17"/>
        <v>0 Years</v>
      </c>
      <c r="I122" s="81">
        <f t="shared" ca="1" si="18"/>
        <v>-1</v>
      </c>
      <c r="J122" s="77"/>
      <c r="K122" s="77"/>
      <c r="L122" s="77"/>
      <c r="M122" s="77"/>
      <c r="N122" s="77"/>
      <c r="O122" s="77"/>
      <c r="P122" s="76"/>
      <c r="Q122" s="76"/>
      <c r="R122" s="76"/>
      <c r="S122" s="76"/>
      <c r="T122" s="76"/>
      <c r="U122" s="76"/>
      <c r="V122" s="76"/>
      <c r="W122" s="76"/>
      <c r="X122" s="76"/>
      <c r="Y122" s="76"/>
      <c r="Z122" s="76"/>
      <c r="AA122" s="76"/>
    </row>
    <row r="123" spans="1:27" s="61" customFormat="1" x14ac:dyDescent="0.35">
      <c r="A123" s="77">
        <f t="shared" si="19"/>
        <v>154</v>
      </c>
      <c r="B123" s="93">
        <f t="shared" ca="1" si="12"/>
        <v>0</v>
      </c>
      <c r="C123" s="93">
        <f t="shared" ca="1" si="13"/>
        <v>0</v>
      </c>
      <c r="D123" s="93">
        <f t="shared" ca="1" si="14"/>
        <v>0</v>
      </c>
      <c r="E123" s="79" t="str">
        <f t="shared" ca="1" si="15"/>
        <v/>
      </c>
      <c r="F123" s="81">
        <f t="shared" ca="1" si="16"/>
        <v>0</v>
      </c>
      <c r="G123" s="81"/>
      <c r="H123" s="81" t="str">
        <f t="shared" ca="1" si="17"/>
        <v>0 Years</v>
      </c>
      <c r="I123" s="81">
        <f t="shared" ca="1" si="18"/>
        <v>-1</v>
      </c>
      <c r="J123" s="77"/>
      <c r="K123" s="77"/>
      <c r="L123" s="77"/>
      <c r="M123" s="77"/>
      <c r="N123" s="77"/>
      <c r="O123" s="77"/>
      <c r="P123" s="76"/>
      <c r="Q123" s="76"/>
      <c r="R123" s="76"/>
      <c r="S123" s="76"/>
      <c r="T123" s="76"/>
      <c r="U123" s="76"/>
      <c r="V123" s="76"/>
      <c r="W123" s="76"/>
      <c r="X123" s="76"/>
      <c r="Y123" s="76"/>
      <c r="Z123" s="76"/>
      <c r="AA123" s="76"/>
    </row>
    <row r="124" spans="1:27" s="61" customFormat="1" x14ac:dyDescent="0.35">
      <c r="A124" s="77">
        <f t="shared" si="19"/>
        <v>155</v>
      </c>
      <c r="B124" s="93">
        <f t="shared" ca="1" si="12"/>
        <v>0</v>
      </c>
      <c r="C124" s="93">
        <f t="shared" ca="1" si="13"/>
        <v>0</v>
      </c>
      <c r="D124" s="93">
        <f t="shared" ca="1" si="14"/>
        <v>0</v>
      </c>
      <c r="E124" s="79" t="str">
        <f t="shared" ca="1" si="15"/>
        <v/>
      </c>
      <c r="F124" s="81">
        <f t="shared" ca="1" si="16"/>
        <v>0</v>
      </c>
      <c r="G124" s="81"/>
      <c r="H124" s="81" t="str">
        <f t="shared" ca="1" si="17"/>
        <v>0 Years</v>
      </c>
      <c r="I124" s="81">
        <f t="shared" ca="1" si="18"/>
        <v>-1</v>
      </c>
      <c r="J124" s="77"/>
      <c r="K124" s="77"/>
      <c r="L124" s="77"/>
      <c r="M124" s="77"/>
      <c r="N124" s="77"/>
      <c r="O124" s="77"/>
      <c r="P124" s="76"/>
      <c r="Q124" s="76"/>
      <c r="R124" s="76"/>
      <c r="S124" s="76"/>
      <c r="T124" s="76"/>
      <c r="U124" s="76"/>
      <c r="V124" s="76"/>
      <c r="W124" s="76"/>
      <c r="X124" s="76"/>
      <c r="Y124" s="76"/>
      <c r="Z124" s="76"/>
      <c r="AA124" s="76"/>
    </row>
    <row r="125" spans="1:27" s="61" customFormat="1" x14ac:dyDescent="0.35">
      <c r="A125" s="77">
        <f t="shared" si="19"/>
        <v>156</v>
      </c>
      <c r="B125" s="93">
        <f t="shared" ca="1" si="12"/>
        <v>0</v>
      </c>
      <c r="C125" s="93">
        <f t="shared" ca="1" si="13"/>
        <v>0</v>
      </c>
      <c r="D125" s="93">
        <f t="shared" ca="1" si="14"/>
        <v>0</v>
      </c>
      <c r="E125" s="79" t="str">
        <f t="shared" ca="1" si="15"/>
        <v/>
      </c>
      <c r="F125" s="81">
        <f t="shared" ca="1" si="16"/>
        <v>0</v>
      </c>
      <c r="G125" s="81"/>
      <c r="H125" s="81" t="str">
        <f t="shared" ca="1" si="17"/>
        <v>0 Years</v>
      </c>
      <c r="I125" s="81">
        <f t="shared" ca="1" si="18"/>
        <v>-1</v>
      </c>
      <c r="J125" s="77"/>
      <c r="K125" s="77"/>
      <c r="L125" s="77"/>
      <c r="M125" s="77"/>
      <c r="N125" s="77"/>
      <c r="O125" s="77"/>
      <c r="P125" s="76"/>
      <c r="Q125" s="76"/>
      <c r="R125" s="76"/>
      <c r="S125" s="76"/>
      <c r="T125" s="76"/>
      <c r="U125" s="76"/>
      <c r="V125" s="76"/>
      <c r="W125" s="76"/>
      <c r="X125" s="76"/>
      <c r="Y125" s="76"/>
      <c r="Z125" s="76"/>
      <c r="AA125" s="76"/>
    </row>
    <row r="126" spans="1:27" s="61" customFormat="1" x14ac:dyDescent="0.35">
      <c r="A126" s="77">
        <f t="shared" si="19"/>
        <v>157</v>
      </c>
      <c r="B126" s="93">
        <f t="shared" ca="1" si="12"/>
        <v>0</v>
      </c>
      <c r="C126" s="93">
        <f t="shared" ca="1" si="13"/>
        <v>0</v>
      </c>
      <c r="D126" s="93">
        <f t="shared" ca="1" si="14"/>
        <v>0</v>
      </c>
      <c r="E126" s="79" t="str">
        <f t="shared" ca="1" si="15"/>
        <v/>
      </c>
      <c r="F126" s="81">
        <f t="shared" ca="1" si="16"/>
        <v>0</v>
      </c>
      <c r="G126" s="81"/>
      <c r="H126" s="81" t="str">
        <f t="shared" ca="1" si="17"/>
        <v>0 Years</v>
      </c>
      <c r="I126" s="81">
        <f t="shared" ca="1" si="18"/>
        <v>-1</v>
      </c>
      <c r="J126" s="77"/>
      <c r="K126" s="77"/>
      <c r="L126" s="77"/>
      <c r="M126" s="77"/>
      <c r="N126" s="77"/>
      <c r="O126" s="77"/>
      <c r="P126" s="76"/>
      <c r="Q126" s="76"/>
      <c r="R126" s="76"/>
      <c r="S126" s="76"/>
      <c r="T126" s="76"/>
      <c r="U126" s="76"/>
      <c r="V126" s="76"/>
      <c r="W126" s="76"/>
      <c r="X126" s="76"/>
      <c r="Y126" s="76"/>
      <c r="Z126" s="76"/>
      <c r="AA126" s="76"/>
    </row>
    <row r="127" spans="1:27" s="61" customFormat="1" x14ac:dyDescent="0.35">
      <c r="A127" s="60">
        <f t="shared" si="19"/>
        <v>158</v>
      </c>
      <c r="B127" s="62">
        <f t="shared" ca="1" si="12"/>
        <v>0</v>
      </c>
      <c r="C127" s="62">
        <f t="shared" ca="1" si="13"/>
        <v>0</v>
      </c>
      <c r="D127" s="62">
        <f t="shared" ca="1" si="14"/>
        <v>0</v>
      </c>
      <c r="E127" s="63" t="str">
        <f t="shared" ca="1" si="15"/>
        <v/>
      </c>
      <c r="F127" s="64">
        <f t="shared" ca="1" si="16"/>
        <v>0</v>
      </c>
      <c r="G127" s="64"/>
      <c r="H127" s="64" t="str">
        <f t="shared" ca="1" si="17"/>
        <v>0 Years</v>
      </c>
      <c r="I127" s="64">
        <f t="shared" ca="1" si="18"/>
        <v>-1</v>
      </c>
      <c r="J127" s="77"/>
      <c r="K127" s="77"/>
      <c r="L127" s="77"/>
      <c r="M127" s="77"/>
      <c r="N127" s="77"/>
      <c r="O127" s="77"/>
      <c r="P127" s="76"/>
      <c r="Q127" s="76"/>
      <c r="R127" s="76"/>
      <c r="S127" s="76"/>
      <c r="T127" s="76"/>
      <c r="U127" s="76"/>
      <c r="V127" s="76"/>
      <c r="W127" s="76"/>
      <c r="X127" s="76"/>
      <c r="Y127" s="76"/>
      <c r="Z127" s="76"/>
      <c r="AA127" s="76"/>
    </row>
    <row r="128" spans="1:27" s="61" customFormat="1" x14ac:dyDescent="0.35">
      <c r="A128" s="60">
        <f t="shared" si="19"/>
        <v>159</v>
      </c>
      <c r="B128" s="62">
        <f t="shared" ca="1" si="12"/>
        <v>0</v>
      </c>
      <c r="C128" s="62">
        <f t="shared" ca="1" si="13"/>
        <v>0</v>
      </c>
      <c r="D128" s="62">
        <f t="shared" ca="1" si="14"/>
        <v>0</v>
      </c>
      <c r="E128" s="63" t="str">
        <f t="shared" ca="1" si="15"/>
        <v/>
      </c>
      <c r="F128" s="64">
        <f t="shared" ca="1" si="16"/>
        <v>0</v>
      </c>
      <c r="G128" s="64"/>
      <c r="H128" s="64" t="str">
        <f t="shared" ca="1" si="17"/>
        <v>0 Years</v>
      </c>
      <c r="I128" s="64">
        <f t="shared" ca="1" si="18"/>
        <v>-1</v>
      </c>
      <c r="J128" s="77"/>
      <c r="K128" s="77"/>
      <c r="L128" s="77"/>
      <c r="M128" s="77"/>
      <c r="N128" s="77"/>
      <c r="O128" s="77"/>
      <c r="P128" s="76"/>
      <c r="Q128" s="76"/>
      <c r="R128" s="76"/>
      <c r="S128" s="76"/>
      <c r="T128" s="76"/>
      <c r="U128" s="76"/>
      <c r="V128" s="76"/>
      <c r="W128" s="76"/>
      <c r="X128" s="76"/>
      <c r="Y128" s="76"/>
      <c r="Z128" s="76"/>
      <c r="AA128" s="76"/>
    </row>
    <row r="129" spans="1:27" s="61" customFormat="1" x14ac:dyDescent="0.35">
      <c r="A129" s="60">
        <f t="shared" si="19"/>
        <v>160</v>
      </c>
      <c r="B129" s="62">
        <f t="shared" ca="1" si="12"/>
        <v>0</v>
      </c>
      <c r="C129" s="62">
        <f t="shared" ca="1" si="13"/>
        <v>0</v>
      </c>
      <c r="D129" s="62">
        <f t="shared" ca="1" si="14"/>
        <v>0</v>
      </c>
      <c r="E129" s="63" t="str">
        <f t="shared" ca="1" si="15"/>
        <v/>
      </c>
      <c r="F129" s="64">
        <f t="shared" ca="1" si="16"/>
        <v>0</v>
      </c>
      <c r="G129" s="64"/>
      <c r="H129" s="64" t="str">
        <f t="shared" ca="1" si="17"/>
        <v>0 Years</v>
      </c>
      <c r="I129" s="64">
        <f t="shared" ca="1" si="18"/>
        <v>-1</v>
      </c>
      <c r="J129" s="77"/>
      <c r="K129" s="77"/>
      <c r="L129" s="77"/>
      <c r="M129" s="77"/>
      <c r="N129" s="77"/>
      <c r="O129" s="77"/>
      <c r="P129" s="76"/>
      <c r="Q129" s="76"/>
      <c r="R129" s="76"/>
      <c r="S129" s="76"/>
      <c r="T129" s="76"/>
      <c r="U129" s="76"/>
      <c r="V129" s="76"/>
      <c r="W129" s="76"/>
      <c r="X129" s="76"/>
      <c r="Y129" s="76"/>
      <c r="Z129" s="76"/>
      <c r="AA129" s="76"/>
    </row>
    <row r="130" spans="1:27" s="61" customFormat="1" x14ac:dyDescent="0.35">
      <c r="A130" s="60">
        <f t="shared" si="19"/>
        <v>161</v>
      </c>
      <c r="B130" s="62">
        <f t="shared" ca="1" si="12"/>
        <v>0</v>
      </c>
      <c r="C130" s="62">
        <f t="shared" ca="1" si="13"/>
        <v>0</v>
      </c>
      <c r="D130" s="62">
        <f t="shared" ca="1" si="14"/>
        <v>0</v>
      </c>
      <c r="E130" s="63" t="str">
        <f t="shared" ca="1" si="15"/>
        <v/>
      </c>
      <c r="F130" s="64">
        <f t="shared" ca="1" si="16"/>
        <v>0</v>
      </c>
      <c r="G130" s="64"/>
      <c r="H130" s="64" t="str">
        <f t="shared" ca="1" si="17"/>
        <v>0 Years</v>
      </c>
      <c r="I130" s="64">
        <f t="shared" ca="1" si="18"/>
        <v>-1</v>
      </c>
      <c r="J130" s="77"/>
      <c r="K130" s="77"/>
      <c r="L130" s="77"/>
      <c r="M130" s="77"/>
      <c r="N130" s="77"/>
      <c r="O130" s="77"/>
      <c r="P130" s="76"/>
      <c r="Q130" s="76"/>
      <c r="R130" s="76"/>
      <c r="S130" s="76"/>
      <c r="T130" s="76"/>
      <c r="U130" s="76"/>
      <c r="V130" s="76"/>
      <c r="W130" s="76"/>
      <c r="X130" s="76"/>
      <c r="Y130" s="76"/>
      <c r="Z130" s="76"/>
      <c r="AA130" s="76"/>
    </row>
    <row r="131" spans="1:27" s="61" customFormat="1" x14ac:dyDescent="0.35">
      <c r="A131" s="60">
        <f t="shared" si="19"/>
        <v>162</v>
      </c>
      <c r="B131" s="62">
        <f t="shared" ca="1" si="12"/>
        <v>0</v>
      </c>
      <c r="C131" s="62">
        <f t="shared" ca="1" si="13"/>
        <v>0</v>
      </c>
      <c r="D131" s="62">
        <f t="shared" ca="1" si="14"/>
        <v>0</v>
      </c>
      <c r="E131" s="63" t="str">
        <f t="shared" ca="1" si="15"/>
        <v/>
      </c>
      <c r="F131" s="64">
        <f t="shared" ca="1" si="16"/>
        <v>0</v>
      </c>
      <c r="G131" s="64"/>
      <c r="H131" s="64" t="str">
        <f t="shared" ca="1" si="17"/>
        <v>0 Years</v>
      </c>
      <c r="I131" s="64">
        <f t="shared" ca="1" si="18"/>
        <v>-1</v>
      </c>
      <c r="J131" s="77"/>
      <c r="K131" s="77"/>
      <c r="L131" s="77"/>
      <c r="M131" s="77"/>
      <c r="N131" s="77"/>
      <c r="O131" s="77"/>
      <c r="P131" s="76"/>
      <c r="Q131" s="76"/>
      <c r="R131" s="76"/>
      <c r="S131" s="76"/>
      <c r="T131" s="76"/>
      <c r="U131" s="76"/>
      <c r="V131" s="76"/>
      <c r="W131" s="76"/>
      <c r="X131" s="76"/>
      <c r="Y131" s="76"/>
      <c r="Z131" s="76"/>
      <c r="AA131" s="76"/>
    </row>
    <row r="132" spans="1:27" s="61" customFormat="1" x14ac:dyDescent="0.35">
      <c r="A132" s="60">
        <f t="shared" si="19"/>
        <v>163</v>
      </c>
      <c r="B132" s="62">
        <f t="shared" ca="1" si="12"/>
        <v>0</v>
      </c>
      <c r="C132" s="62">
        <f t="shared" ca="1" si="13"/>
        <v>0</v>
      </c>
      <c r="D132" s="62">
        <f t="shared" ca="1" si="14"/>
        <v>0</v>
      </c>
      <c r="E132" s="63" t="str">
        <f t="shared" ca="1" si="15"/>
        <v/>
      </c>
      <c r="F132" s="64">
        <f t="shared" ca="1" si="16"/>
        <v>0</v>
      </c>
      <c r="G132" s="64"/>
      <c r="H132" s="64" t="str">
        <f t="shared" ca="1" si="17"/>
        <v>0 Years</v>
      </c>
      <c r="I132" s="64">
        <f t="shared" ca="1" si="18"/>
        <v>-1</v>
      </c>
      <c r="J132" s="77"/>
      <c r="K132" s="77"/>
      <c r="L132" s="77"/>
      <c r="M132" s="77"/>
      <c r="N132" s="77"/>
      <c r="O132" s="77"/>
      <c r="P132" s="76"/>
      <c r="Q132" s="76"/>
      <c r="R132" s="76"/>
      <c r="S132" s="76"/>
      <c r="T132" s="76"/>
      <c r="U132" s="76"/>
      <c r="V132" s="76"/>
      <c r="W132" s="76"/>
      <c r="X132" s="76"/>
      <c r="Y132" s="76"/>
      <c r="Z132" s="76"/>
      <c r="AA132" s="76"/>
    </row>
    <row r="133" spans="1:27" s="61" customFormat="1" x14ac:dyDescent="0.35">
      <c r="A133" s="60">
        <f t="shared" si="19"/>
        <v>164</v>
      </c>
      <c r="B133" s="62">
        <f t="shared" ca="1" si="12"/>
        <v>0</v>
      </c>
      <c r="C133" s="62">
        <f t="shared" ca="1" si="13"/>
        <v>0</v>
      </c>
      <c r="D133" s="62">
        <f t="shared" ca="1" si="14"/>
        <v>0</v>
      </c>
      <c r="E133" s="63" t="str">
        <f t="shared" ca="1" si="15"/>
        <v/>
      </c>
      <c r="F133" s="64">
        <f t="shared" ca="1" si="16"/>
        <v>0</v>
      </c>
      <c r="G133" s="64"/>
      <c r="H133" s="64" t="str">
        <f t="shared" ca="1" si="17"/>
        <v>0 Years</v>
      </c>
      <c r="I133" s="64">
        <f t="shared" ca="1" si="18"/>
        <v>-1</v>
      </c>
      <c r="J133" s="77"/>
      <c r="K133" s="77"/>
      <c r="L133" s="77"/>
      <c r="M133" s="77"/>
      <c r="N133" s="77"/>
      <c r="O133" s="77"/>
      <c r="P133" s="76"/>
      <c r="Q133" s="76"/>
      <c r="R133" s="76"/>
      <c r="S133" s="76"/>
      <c r="T133" s="76"/>
      <c r="U133" s="76"/>
      <c r="V133" s="76"/>
      <c r="W133" s="76"/>
      <c r="X133" s="76"/>
      <c r="Y133" s="76"/>
      <c r="Z133" s="76"/>
      <c r="AA133" s="76"/>
    </row>
    <row r="134" spans="1:27" s="61" customFormat="1" x14ac:dyDescent="0.35">
      <c r="A134" s="60">
        <f t="shared" si="19"/>
        <v>165</v>
      </c>
      <c r="B134" s="62">
        <f t="shared" ca="1" si="12"/>
        <v>0</v>
      </c>
      <c r="C134" s="62">
        <f t="shared" ca="1" si="13"/>
        <v>0</v>
      </c>
      <c r="D134" s="62">
        <f t="shared" ca="1" si="14"/>
        <v>0</v>
      </c>
      <c r="E134" s="63" t="str">
        <f t="shared" ca="1" si="15"/>
        <v/>
      </c>
      <c r="F134" s="64">
        <f t="shared" ca="1" si="16"/>
        <v>0</v>
      </c>
      <c r="G134" s="64"/>
      <c r="H134" s="64" t="str">
        <f t="shared" ca="1" si="17"/>
        <v>0 Years</v>
      </c>
      <c r="I134" s="64">
        <f t="shared" ca="1" si="18"/>
        <v>-1</v>
      </c>
      <c r="J134" s="77"/>
      <c r="K134" s="77"/>
      <c r="L134" s="77"/>
      <c r="M134" s="77"/>
      <c r="N134" s="77"/>
      <c r="O134" s="77"/>
      <c r="P134" s="76"/>
      <c r="Q134" s="76"/>
      <c r="R134" s="76"/>
      <c r="S134" s="76"/>
      <c r="T134" s="76"/>
      <c r="U134" s="76"/>
      <c r="V134" s="76"/>
      <c r="W134" s="76"/>
      <c r="X134" s="76"/>
      <c r="Y134" s="76"/>
      <c r="Z134" s="76"/>
      <c r="AA134" s="76"/>
    </row>
    <row r="135" spans="1:27" s="61" customFormat="1" x14ac:dyDescent="0.35">
      <c r="A135" s="60">
        <f t="shared" si="19"/>
        <v>166</v>
      </c>
      <c r="B135" s="62">
        <f t="shared" ca="1" si="12"/>
        <v>0</v>
      </c>
      <c r="C135" s="62">
        <f t="shared" ca="1" si="13"/>
        <v>0</v>
      </c>
      <c r="D135" s="62">
        <f t="shared" ca="1" si="14"/>
        <v>0</v>
      </c>
      <c r="E135" s="63" t="str">
        <f t="shared" ca="1" si="15"/>
        <v/>
      </c>
      <c r="F135" s="64">
        <f t="shared" ca="1" si="16"/>
        <v>0</v>
      </c>
      <c r="G135" s="64"/>
      <c r="H135" s="64" t="str">
        <f t="shared" ca="1" si="17"/>
        <v>0 Years</v>
      </c>
      <c r="I135" s="64">
        <f t="shared" ca="1" si="18"/>
        <v>-1</v>
      </c>
      <c r="J135" s="77"/>
      <c r="K135" s="77"/>
      <c r="L135" s="77"/>
      <c r="M135" s="77"/>
      <c r="N135" s="77"/>
      <c r="O135" s="77"/>
      <c r="P135" s="76"/>
      <c r="Q135" s="76"/>
      <c r="R135" s="76"/>
      <c r="S135" s="76"/>
      <c r="T135" s="76"/>
      <c r="U135" s="76"/>
      <c r="V135" s="76"/>
      <c r="W135" s="76"/>
      <c r="X135" s="76"/>
      <c r="Y135" s="76"/>
      <c r="Z135" s="76"/>
      <c r="AA135" s="76"/>
    </row>
    <row r="136" spans="1:27" s="61" customFormat="1" x14ac:dyDescent="0.35">
      <c r="A136" s="60">
        <f t="shared" si="19"/>
        <v>167</v>
      </c>
      <c r="B136" s="62">
        <f t="shared" ca="1" si="12"/>
        <v>0</v>
      </c>
      <c r="C136" s="62">
        <f t="shared" ca="1" si="13"/>
        <v>0</v>
      </c>
      <c r="D136" s="62">
        <f t="shared" ca="1" si="14"/>
        <v>0</v>
      </c>
      <c r="E136" s="63" t="str">
        <f t="shared" ca="1" si="15"/>
        <v/>
      </c>
      <c r="F136" s="64">
        <f t="shared" ca="1" si="16"/>
        <v>0</v>
      </c>
      <c r="G136" s="64"/>
      <c r="H136" s="64" t="str">
        <f t="shared" ca="1" si="17"/>
        <v>0 Years</v>
      </c>
      <c r="I136" s="64">
        <f t="shared" ca="1" si="18"/>
        <v>-1</v>
      </c>
      <c r="J136" s="77"/>
      <c r="K136" s="77"/>
      <c r="L136" s="77"/>
      <c r="M136" s="77"/>
      <c r="N136" s="77"/>
      <c r="O136" s="77"/>
      <c r="P136" s="76"/>
      <c r="Q136" s="76"/>
      <c r="R136" s="76"/>
      <c r="S136" s="76"/>
      <c r="T136" s="76"/>
      <c r="U136" s="76"/>
      <c r="V136" s="76"/>
      <c r="W136" s="76"/>
      <c r="X136" s="76"/>
      <c r="Y136" s="76"/>
      <c r="Z136" s="76"/>
      <c r="AA136" s="76"/>
    </row>
    <row r="137" spans="1:27" s="61" customFormat="1" x14ac:dyDescent="0.35">
      <c r="A137" s="60">
        <f t="shared" si="19"/>
        <v>168</v>
      </c>
      <c r="B137" s="62">
        <f t="shared" ca="1" si="12"/>
        <v>0</v>
      </c>
      <c r="C137" s="62">
        <f t="shared" ca="1" si="13"/>
        <v>0</v>
      </c>
      <c r="D137" s="62">
        <f t="shared" ca="1" si="14"/>
        <v>0</v>
      </c>
      <c r="E137" s="63" t="str">
        <f t="shared" ca="1" si="15"/>
        <v/>
      </c>
      <c r="F137" s="64">
        <f t="shared" ca="1" si="16"/>
        <v>0</v>
      </c>
      <c r="G137" s="64"/>
      <c r="H137" s="64" t="str">
        <f t="shared" ca="1" si="17"/>
        <v>0 Years</v>
      </c>
      <c r="I137" s="64">
        <f t="shared" ca="1" si="18"/>
        <v>-1</v>
      </c>
      <c r="J137" s="77"/>
      <c r="K137" s="77"/>
      <c r="L137" s="77"/>
      <c r="M137" s="77"/>
      <c r="N137" s="77"/>
      <c r="O137" s="77"/>
      <c r="P137" s="76"/>
      <c r="Q137" s="76"/>
      <c r="R137" s="76"/>
      <c r="S137" s="76"/>
      <c r="T137" s="76"/>
      <c r="U137" s="76"/>
      <c r="V137" s="76"/>
      <c r="W137" s="76"/>
      <c r="X137" s="76"/>
      <c r="Y137" s="76"/>
      <c r="Z137" s="76"/>
      <c r="AA137" s="76"/>
    </row>
    <row r="138" spans="1:27" s="61" customFormat="1" x14ac:dyDescent="0.35">
      <c r="A138" s="60">
        <f t="shared" si="19"/>
        <v>169</v>
      </c>
      <c r="B138" s="62">
        <f t="shared" ca="1" si="12"/>
        <v>0</v>
      </c>
      <c r="C138" s="62">
        <f t="shared" ca="1" si="13"/>
        <v>0</v>
      </c>
      <c r="D138" s="62">
        <f t="shared" ca="1" si="14"/>
        <v>0</v>
      </c>
      <c r="E138" s="63" t="str">
        <f t="shared" ca="1" si="15"/>
        <v/>
      </c>
      <c r="F138" s="64">
        <f t="shared" ca="1" si="16"/>
        <v>0</v>
      </c>
      <c r="G138" s="64"/>
      <c r="H138" s="64" t="str">
        <f t="shared" ca="1" si="17"/>
        <v>0 Years</v>
      </c>
      <c r="I138" s="64">
        <f t="shared" ca="1" si="18"/>
        <v>-1</v>
      </c>
      <c r="J138" s="77"/>
      <c r="K138" s="77"/>
      <c r="L138" s="77"/>
      <c r="M138" s="77"/>
      <c r="N138" s="77"/>
      <c r="O138" s="77"/>
      <c r="P138" s="76"/>
      <c r="Q138" s="76"/>
      <c r="R138" s="76"/>
      <c r="S138" s="76"/>
      <c r="T138" s="76"/>
      <c r="U138" s="76"/>
      <c r="V138" s="76"/>
      <c r="W138" s="76"/>
      <c r="X138" s="76"/>
      <c r="Y138" s="76"/>
      <c r="Z138" s="76"/>
      <c r="AA138" s="76"/>
    </row>
    <row r="139" spans="1:27" s="61" customFormat="1" x14ac:dyDescent="0.35">
      <c r="A139" s="60">
        <f t="shared" si="19"/>
        <v>170</v>
      </c>
      <c r="B139" s="62">
        <f t="shared" ca="1" si="12"/>
        <v>0</v>
      </c>
      <c r="C139" s="62">
        <f t="shared" ca="1" si="13"/>
        <v>0</v>
      </c>
      <c r="D139" s="62">
        <f t="shared" ca="1" si="14"/>
        <v>0</v>
      </c>
      <c r="E139" s="63" t="str">
        <f t="shared" ca="1" si="15"/>
        <v/>
      </c>
      <c r="F139" s="64">
        <f t="shared" ca="1" si="16"/>
        <v>0</v>
      </c>
      <c r="G139" s="64"/>
      <c r="H139" s="64" t="str">
        <f t="shared" ca="1" si="17"/>
        <v>0 Years</v>
      </c>
      <c r="I139" s="64">
        <f t="shared" ca="1" si="18"/>
        <v>-1</v>
      </c>
      <c r="J139" s="77"/>
      <c r="K139" s="77"/>
      <c r="L139" s="77"/>
      <c r="M139" s="77"/>
      <c r="N139" s="77"/>
      <c r="O139" s="77"/>
      <c r="P139" s="76"/>
      <c r="Q139" s="76"/>
      <c r="R139" s="76"/>
      <c r="S139" s="76"/>
      <c r="T139" s="76"/>
      <c r="U139" s="76"/>
      <c r="V139" s="76"/>
      <c r="W139" s="76"/>
      <c r="X139" s="76"/>
      <c r="Y139" s="76"/>
      <c r="Z139" s="76"/>
      <c r="AA139" s="76"/>
    </row>
    <row r="140" spans="1:27" s="61" customFormat="1" x14ac:dyDescent="0.35">
      <c r="A140" s="60">
        <f t="shared" si="19"/>
        <v>171</v>
      </c>
      <c r="B140" s="62">
        <f t="shared" ref="B140:B144" ca="1" si="20">INDIRECT("'"&amp;$A$43&amp;$A$35&amp;"'!A"&amp;A140)</f>
        <v>0</v>
      </c>
      <c r="C140" s="62">
        <f t="shared" ca="1" si="13"/>
        <v>0</v>
      </c>
      <c r="D140" s="62">
        <f t="shared" ca="1" si="14"/>
        <v>0</v>
      </c>
      <c r="E140" s="63" t="str">
        <f t="shared" ca="1" si="15"/>
        <v/>
      </c>
      <c r="F140" s="64">
        <f t="shared" ca="1" si="16"/>
        <v>0</v>
      </c>
      <c r="G140" s="64"/>
      <c r="H140" s="64" t="str">
        <f t="shared" ca="1" si="17"/>
        <v>0 Years</v>
      </c>
      <c r="I140" s="64">
        <f t="shared" ca="1" si="18"/>
        <v>-1</v>
      </c>
      <c r="J140" s="77"/>
      <c r="K140" s="77"/>
      <c r="L140" s="77"/>
      <c r="M140" s="77"/>
      <c r="N140" s="77"/>
      <c r="O140" s="77"/>
      <c r="P140" s="76"/>
      <c r="Q140" s="76"/>
      <c r="R140" s="76"/>
      <c r="S140" s="76"/>
      <c r="T140" s="76"/>
      <c r="U140" s="76"/>
      <c r="V140" s="76"/>
      <c r="W140" s="76"/>
      <c r="X140" s="76"/>
      <c r="Y140" s="76"/>
      <c r="Z140" s="76"/>
      <c r="AA140" s="76"/>
    </row>
    <row r="141" spans="1:27" s="61" customFormat="1" x14ac:dyDescent="0.35">
      <c r="A141" s="60">
        <f t="shared" si="19"/>
        <v>172</v>
      </c>
      <c r="B141" s="62">
        <f t="shared" ca="1" si="20"/>
        <v>0</v>
      </c>
      <c r="C141" s="62">
        <f t="shared" ca="1" si="13"/>
        <v>0</v>
      </c>
      <c r="D141" s="62">
        <f t="shared" ca="1" si="14"/>
        <v>0</v>
      </c>
      <c r="E141" s="63" t="str">
        <f t="shared" ca="1" si="15"/>
        <v/>
      </c>
      <c r="F141" s="64">
        <f t="shared" ca="1" si="16"/>
        <v>0</v>
      </c>
      <c r="G141" s="64"/>
      <c r="H141" s="64" t="str">
        <f t="shared" ca="1" si="17"/>
        <v>0 Years</v>
      </c>
      <c r="I141" s="64">
        <f t="shared" ca="1" si="18"/>
        <v>-1</v>
      </c>
      <c r="J141" s="77"/>
      <c r="K141" s="77"/>
      <c r="L141" s="77"/>
      <c r="M141" s="77"/>
      <c r="N141" s="77"/>
      <c r="O141" s="77"/>
      <c r="P141" s="76"/>
      <c r="Q141" s="76"/>
      <c r="R141" s="76"/>
      <c r="S141" s="76"/>
      <c r="T141" s="76"/>
      <c r="U141" s="76"/>
      <c r="V141" s="76"/>
      <c r="W141" s="76"/>
      <c r="X141" s="76"/>
      <c r="Y141" s="76"/>
      <c r="Z141" s="76"/>
      <c r="AA141" s="76"/>
    </row>
    <row r="142" spans="1:27" s="61" customFormat="1" x14ac:dyDescent="0.35">
      <c r="A142" s="60">
        <f t="shared" si="19"/>
        <v>173</v>
      </c>
      <c r="B142" s="62">
        <f t="shared" ca="1" si="20"/>
        <v>0</v>
      </c>
      <c r="C142" s="62">
        <f t="shared" ca="1" si="13"/>
        <v>0</v>
      </c>
      <c r="D142" s="62">
        <f t="shared" ca="1" si="14"/>
        <v>0</v>
      </c>
      <c r="E142" s="63" t="str">
        <f t="shared" ca="1" si="15"/>
        <v/>
      </c>
      <c r="F142" s="64">
        <f t="shared" ca="1" si="16"/>
        <v>0</v>
      </c>
      <c r="G142" s="64"/>
      <c r="H142" s="64" t="str">
        <f t="shared" ca="1" si="17"/>
        <v>0 Years</v>
      </c>
      <c r="I142" s="64">
        <f t="shared" ca="1" si="18"/>
        <v>-1</v>
      </c>
      <c r="J142" s="77"/>
      <c r="K142" s="77"/>
      <c r="L142" s="77"/>
      <c r="M142" s="77"/>
      <c r="N142" s="77"/>
      <c r="O142" s="77"/>
      <c r="P142" s="76"/>
      <c r="Q142" s="76"/>
      <c r="R142" s="76"/>
      <c r="S142" s="76"/>
      <c r="T142" s="76"/>
      <c r="U142" s="76"/>
      <c r="V142" s="76"/>
      <c r="W142" s="76"/>
      <c r="X142" s="76"/>
      <c r="Y142" s="76"/>
      <c r="Z142" s="76"/>
      <c r="AA142" s="76"/>
    </row>
    <row r="143" spans="1:27" s="61" customFormat="1" x14ac:dyDescent="0.35">
      <c r="A143" s="60">
        <f t="shared" si="19"/>
        <v>174</v>
      </c>
      <c r="B143" s="62">
        <f t="shared" ca="1" si="20"/>
        <v>0</v>
      </c>
      <c r="C143" s="62">
        <f t="shared" ca="1" si="13"/>
        <v>0</v>
      </c>
      <c r="D143" s="62">
        <f t="shared" ca="1" si="14"/>
        <v>0</v>
      </c>
      <c r="E143" s="63" t="str">
        <f t="shared" ca="1" si="15"/>
        <v/>
      </c>
      <c r="F143" s="64">
        <f t="shared" ca="1" si="16"/>
        <v>0</v>
      </c>
      <c r="G143" s="64"/>
      <c r="H143" s="64" t="str">
        <f t="shared" ca="1" si="17"/>
        <v>0 Years</v>
      </c>
      <c r="I143" s="64">
        <f t="shared" ca="1" si="18"/>
        <v>-1</v>
      </c>
      <c r="J143" s="77"/>
      <c r="K143" s="77"/>
      <c r="L143" s="77"/>
      <c r="M143" s="77"/>
      <c r="N143" s="77"/>
      <c r="O143" s="77"/>
      <c r="P143" s="76"/>
      <c r="Q143" s="76"/>
      <c r="R143" s="76"/>
      <c r="S143" s="76"/>
      <c r="T143" s="76"/>
      <c r="U143" s="76"/>
      <c r="V143" s="76"/>
      <c r="W143" s="76"/>
      <c r="X143" s="76"/>
      <c r="Y143" s="76"/>
      <c r="Z143" s="76"/>
      <c r="AA143" s="76"/>
    </row>
    <row r="144" spans="1:27" s="61" customFormat="1" x14ac:dyDescent="0.35">
      <c r="A144" s="60">
        <f t="shared" si="19"/>
        <v>175</v>
      </c>
      <c r="B144" s="62">
        <f t="shared" ca="1" si="20"/>
        <v>0</v>
      </c>
      <c r="C144" s="62">
        <f t="shared" ca="1" si="13"/>
        <v>0</v>
      </c>
      <c r="D144" s="62">
        <f t="shared" ca="1" si="14"/>
        <v>0</v>
      </c>
      <c r="E144" s="63" t="str">
        <f t="shared" ca="1" si="15"/>
        <v/>
      </c>
      <c r="F144" s="64">
        <f t="shared" ca="1" si="16"/>
        <v>0</v>
      </c>
      <c r="G144" s="64"/>
      <c r="H144" s="64" t="str">
        <f t="shared" ca="1" si="17"/>
        <v>0 Years</v>
      </c>
      <c r="I144" s="64">
        <f t="shared" ca="1" si="18"/>
        <v>-1</v>
      </c>
      <c r="J144" s="77"/>
      <c r="K144" s="76"/>
      <c r="L144" s="76"/>
      <c r="M144" s="76"/>
      <c r="N144" s="76"/>
      <c r="O144" s="76"/>
      <c r="P144" s="76"/>
      <c r="Q144" s="76"/>
      <c r="R144" s="76"/>
      <c r="S144" s="76"/>
      <c r="T144" s="76"/>
      <c r="U144" s="76"/>
      <c r="V144" s="76"/>
      <c r="W144" s="76"/>
      <c r="X144" s="76"/>
      <c r="Y144" s="76"/>
      <c r="Z144" s="76"/>
      <c r="AA144" s="76"/>
    </row>
  </sheetData>
  <sheetProtection algorithmName="SHA-512" hashValue="WCnBsKY55JK2+ocofzo067UsALTQ8MDU1epf07Nv6x3AwAB7GiUOn90ITzf9vJM0s3MFPP8uuvH/9ObYcSHfcg==" saltValue="Ftyopmbhh+fev/k2qJB0+w==" spinCount="100000" sheet="1" objects="1" scenarios="1"/>
  <protectedRanges>
    <protectedRange sqref="F5" name="Year"/>
    <protectedRange sqref="D5" name="Age"/>
    <protectedRange sqref="B5" name="Sex"/>
  </protectedRanges>
  <mergeCells count="7">
    <mergeCell ref="A33:I33"/>
    <mergeCell ref="A1:I1"/>
    <mergeCell ref="A8:C8"/>
    <mergeCell ref="L10:T10"/>
    <mergeCell ref="A30:I30"/>
    <mergeCell ref="D31:L31"/>
    <mergeCell ref="A2:I2"/>
  </mergeCells>
  <dataValidations count="3">
    <dataValidation type="whole" allowBlank="1" showInputMessage="1" showErrorMessage="1" error="Please input value between 0-99." prompt="Please input value between 0-99." sqref="D5" xr:uid="{00000000-0002-0000-0000-000000000000}">
      <formula1>0</formula1>
      <formula2>99</formula2>
    </dataValidation>
    <dataValidation type="whole" allowBlank="1" showInputMessage="1" showErrorMessage="1" error="Please input year within 2003-2023." prompt="Please input year between 2003-2024." sqref="F5" xr:uid="{00000000-0002-0000-0000-000001000000}">
      <formula1>2003</formula1>
      <formula2>2024</formula2>
    </dataValidation>
    <dataValidation type="list" allowBlank="1" showInputMessage="1" showErrorMessage="1" sqref="B5" xr:uid="{00000000-0002-0000-0000-000002000000}">
      <formula1>$A$36:$A$38</formula1>
    </dataValidation>
  </dataValidations>
  <pageMargins left="0.7" right="0.7" top="0.75" bottom="0.75" header="0.3" footer="0.3"/>
  <pageSetup paperSize="9" orientation="portrait" r:id="rId1"/>
  <ignoredErrors>
    <ignoredError sqref="B57:I58" evalError="1"/>
  </ignoredError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1"/>
  <dimension ref="A1:G114"/>
  <sheetViews>
    <sheetView zoomScaleNormal="100" workbookViewId="0"/>
  </sheetViews>
  <sheetFormatPr defaultRowHeight="12.5" x14ac:dyDescent="0.25"/>
  <cols>
    <col min="1" max="1" width="12.59765625" style="4" customWidth="1"/>
    <col min="2" max="2" width="17.3984375" style="4" customWidth="1"/>
    <col min="3" max="3" width="10.59765625" style="4" customWidth="1"/>
    <col min="4" max="5" width="17.3984375" style="4" customWidth="1"/>
    <col min="6" max="7" width="15.09765625" style="4" customWidth="1"/>
    <col min="8" max="256" width="9.09765625" style="4"/>
    <col min="257" max="257" width="12.59765625" style="4" customWidth="1"/>
    <col min="258" max="258" width="17.3984375" style="4" customWidth="1"/>
    <col min="259" max="259" width="10.59765625" style="4" customWidth="1"/>
    <col min="260" max="261" width="17.3984375" style="4" customWidth="1"/>
    <col min="262" max="263" width="15.09765625" style="4" customWidth="1"/>
    <col min="264" max="512" width="9.09765625" style="4"/>
    <col min="513" max="513" width="12.59765625" style="4" customWidth="1"/>
    <col min="514" max="514" width="17.3984375" style="4" customWidth="1"/>
    <col min="515" max="515" width="10.59765625" style="4" customWidth="1"/>
    <col min="516" max="517" width="17.3984375" style="4" customWidth="1"/>
    <col min="518" max="519" width="15.09765625" style="4" customWidth="1"/>
    <col min="520" max="768" width="9.09765625" style="4"/>
    <col min="769" max="769" width="12.59765625" style="4" customWidth="1"/>
    <col min="770" max="770" width="17.3984375" style="4" customWidth="1"/>
    <col min="771" max="771" width="10.59765625" style="4" customWidth="1"/>
    <col min="772" max="773" width="17.3984375" style="4" customWidth="1"/>
    <col min="774" max="775" width="15.09765625" style="4" customWidth="1"/>
    <col min="776" max="1024" width="9.09765625" style="4"/>
    <col min="1025" max="1025" width="12.59765625" style="4" customWidth="1"/>
    <col min="1026" max="1026" width="17.3984375" style="4" customWidth="1"/>
    <col min="1027" max="1027" width="10.59765625" style="4" customWidth="1"/>
    <col min="1028" max="1029" width="17.3984375" style="4" customWidth="1"/>
    <col min="1030" max="1031" width="15.09765625" style="4" customWidth="1"/>
    <col min="1032" max="1280" width="9.09765625" style="4"/>
    <col min="1281" max="1281" width="12.59765625" style="4" customWidth="1"/>
    <col min="1282" max="1282" width="17.3984375" style="4" customWidth="1"/>
    <col min="1283" max="1283" width="10.59765625" style="4" customWidth="1"/>
    <col min="1284" max="1285" width="17.3984375" style="4" customWidth="1"/>
    <col min="1286" max="1287" width="15.09765625" style="4" customWidth="1"/>
    <col min="1288" max="1536" width="9.09765625" style="4"/>
    <col min="1537" max="1537" width="12.59765625" style="4" customWidth="1"/>
    <col min="1538" max="1538" width="17.3984375" style="4" customWidth="1"/>
    <col min="1539" max="1539" width="10.59765625" style="4" customWidth="1"/>
    <col min="1540" max="1541" width="17.3984375" style="4" customWidth="1"/>
    <col min="1542" max="1543" width="15.09765625" style="4" customWidth="1"/>
    <col min="1544" max="1792" width="9.09765625" style="4"/>
    <col min="1793" max="1793" width="12.59765625" style="4" customWidth="1"/>
    <col min="1794" max="1794" width="17.3984375" style="4" customWidth="1"/>
    <col min="1795" max="1795" width="10.59765625" style="4" customWidth="1"/>
    <col min="1796" max="1797" width="17.3984375" style="4" customWidth="1"/>
    <col min="1798" max="1799" width="15.09765625" style="4" customWidth="1"/>
    <col min="1800" max="2048" width="9.09765625" style="4"/>
    <col min="2049" max="2049" width="12.59765625" style="4" customWidth="1"/>
    <col min="2050" max="2050" width="17.3984375" style="4" customWidth="1"/>
    <col min="2051" max="2051" width="10.59765625" style="4" customWidth="1"/>
    <col min="2052" max="2053" width="17.3984375" style="4" customWidth="1"/>
    <col min="2054" max="2055" width="15.09765625" style="4" customWidth="1"/>
    <col min="2056" max="2304" width="9.09765625" style="4"/>
    <col min="2305" max="2305" width="12.59765625" style="4" customWidth="1"/>
    <col min="2306" max="2306" width="17.3984375" style="4" customWidth="1"/>
    <col min="2307" max="2307" width="10.59765625" style="4" customWidth="1"/>
    <col min="2308" max="2309" width="17.3984375" style="4" customWidth="1"/>
    <col min="2310" max="2311" width="15.09765625" style="4" customWidth="1"/>
    <col min="2312" max="2560" width="9.09765625" style="4"/>
    <col min="2561" max="2561" width="12.59765625" style="4" customWidth="1"/>
    <col min="2562" max="2562" width="17.3984375" style="4" customWidth="1"/>
    <col min="2563" max="2563" width="10.59765625" style="4" customWidth="1"/>
    <col min="2564" max="2565" width="17.3984375" style="4" customWidth="1"/>
    <col min="2566" max="2567" width="15.09765625" style="4" customWidth="1"/>
    <col min="2568" max="2816" width="9.09765625" style="4"/>
    <col min="2817" max="2817" width="12.59765625" style="4" customWidth="1"/>
    <col min="2818" max="2818" width="17.3984375" style="4" customWidth="1"/>
    <col min="2819" max="2819" width="10.59765625" style="4" customWidth="1"/>
    <col min="2820" max="2821" width="17.3984375" style="4" customWidth="1"/>
    <col min="2822" max="2823" width="15.09765625" style="4" customWidth="1"/>
    <col min="2824" max="3072" width="9.09765625" style="4"/>
    <col min="3073" max="3073" width="12.59765625" style="4" customWidth="1"/>
    <col min="3074" max="3074" width="17.3984375" style="4" customWidth="1"/>
    <col min="3075" max="3075" width="10.59765625" style="4" customWidth="1"/>
    <col min="3076" max="3077" width="17.3984375" style="4" customWidth="1"/>
    <col min="3078" max="3079" width="15.09765625" style="4" customWidth="1"/>
    <col min="3080" max="3328" width="9.09765625" style="4"/>
    <col min="3329" max="3329" width="12.59765625" style="4" customWidth="1"/>
    <col min="3330" max="3330" width="17.3984375" style="4" customWidth="1"/>
    <col min="3331" max="3331" width="10.59765625" style="4" customWidth="1"/>
    <col min="3332" max="3333" width="17.3984375" style="4" customWidth="1"/>
    <col min="3334" max="3335" width="15.09765625" style="4" customWidth="1"/>
    <col min="3336" max="3584" width="9.09765625" style="4"/>
    <col min="3585" max="3585" width="12.59765625" style="4" customWidth="1"/>
    <col min="3586" max="3586" width="17.3984375" style="4" customWidth="1"/>
    <col min="3587" max="3587" width="10.59765625" style="4" customWidth="1"/>
    <col min="3588" max="3589" width="17.3984375" style="4" customWidth="1"/>
    <col min="3590" max="3591" width="15.09765625" style="4" customWidth="1"/>
    <col min="3592" max="3840" width="9.09765625" style="4"/>
    <col min="3841" max="3841" width="12.59765625" style="4" customWidth="1"/>
    <col min="3842" max="3842" width="17.3984375" style="4" customWidth="1"/>
    <col min="3843" max="3843" width="10.59765625" style="4" customWidth="1"/>
    <col min="3844" max="3845" width="17.3984375" style="4" customWidth="1"/>
    <col min="3846" max="3847" width="15.09765625" style="4" customWidth="1"/>
    <col min="3848" max="4096" width="9.09765625" style="4"/>
    <col min="4097" max="4097" width="12.59765625" style="4" customWidth="1"/>
    <col min="4098" max="4098" width="17.3984375" style="4" customWidth="1"/>
    <col min="4099" max="4099" width="10.59765625" style="4" customWidth="1"/>
    <col min="4100" max="4101" width="17.3984375" style="4" customWidth="1"/>
    <col min="4102" max="4103" width="15.09765625" style="4" customWidth="1"/>
    <col min="4104" max="4352" width="9.09765625" style="4"/>
    <col min="4353" max="4353" width="12.59765625" style="4" customWidth="1"/>
    <col min="4354" max="4354" width="17.3984375" style="4" customWidth="1"/>
    <col min="4355" max="4355" width="10.59765625" style="4" customWidth="1"/>
    <col min="4356" max="4357" width="17.3984375" style="4" customWidth="1"/>
    <col min="4358" max="4359" width="15.09765625" style="4" customWidth="1"/>
    <col min="4360" max="4608" width="9.09765625" style="4"/>
    <col min="4609" max="4609" width="12.59765625" style="4" customWidth="1"/>
    <col min="4610" max="4610" width="17.3984375" style="4" customWidth="1"/>
    <col min="4611" max="4611" width="10.59765625" style="4" customWidth="1"/>
    <col min="4612" max="4613" width="17.3984375" style="4" customWidth="1"/>
    <col min="4614" max="4615" width="15.09765625" style="4" customWidth="1"/>
    <col min="4616" max="4864" width="9.09765625" style="4"/>
    <col min="4865" max="4865" width="12.59765625" style="4" customWidth="1"/>
    <col min="4866" max="4866" width="17.3984375" style="4" customWidth="1"/>
    <col min="4867" max="4867" width="10.59765625" style="4" customWidth="1"/>
    <col min="4868" max="4869" width="17.3984375" style="4" customWidth="1"/>
    <col min="4870" max="4871" width="15.09765625" style="4" customWidth="1"/>
    <col min="4872" max="5120" width="9.09765625" style="4"/>
    <col min="5121" max="5121" width="12.59765625" style="4" customWidth="1"/>
    <col min="5122" max="5122" width="17.3984375" style="4" customWidth="1"/>
    <col min="5123" max="5123" width="10.59765625" style="4" customWidth="1"/>
    <col min="5124" max="5125" width="17.3984375" style="4" customWidth="1"/>
    <col min="5126" max="5127" width="15.09765625" style="4" customWidth="1"/>
    <col min="5128" max="5376" width="9.09765625" style="4"/>
    <col min="5377" max="5377" width="12.59765625" style="4" customWidth="1"/>
    <col min="5378" max="5378" width="17.3984375" style="4" customWidth="1"/>
    <col min="5379" max="5379" width="10.59765625" style="4" customWidth="1"/>
    <col min="5380" max="5381" width="17.3984375" style="4" customWidth="1"/>
    <col min="5382" max="5383" width="15.09765625" style="4" customWidth="1"/>
    <col min="5384" max="5632" width="9.09765625" style="4"/>
    <col min="5633" max="5633" width="12.59765625" style="4" customWidth="1"/>
    <col min="5634" max="5634" width="17.3984375" style="4" customWidth="1"/>
    <col min="5635" max="5635" width="10.59765625" style="4" customWidth="1"/>
    <col min="5636" max="5637" width="17.3984375" style="4" customWidth="1"/>
    <col min="5638" max="5639" width="15.09765625" style="4" customWidth="1"/>
    <col min="5640" max="5888" width="9.09765625" style="4"/>
    <col min="5889" max="5889" width="12.59765625" style="4" customWidth="1"/>
    <col min="5890" max="5890" width="17.3984375" style="4" customWidth="1"/>
    <col min="5891" max="5891" width="10.59765625" style="4" customWidth="1"/>
    <col min="5892" max="5893" width="17.3984375" style="4" customWidth="1"/>
    <col min="5894" max="5895" width="15.09765625" style="4" customWidth="1"/>
    <col min="5896" max="6144" width="9.09765625" style="4"/>
    <col min="6145" max="6145" width="12.59765625" style="4" customWidth="1"/>
    <col min="6146" max="6146" width="17.3984375" style="4" customWidth="1"/>
    <col min="6147" max="6147" width="10.59765625" style="4" customWidth="1"/>
    <col min="6148" max="6149" width="17.3984375" style="4" customWidth="1"/>
    <col min="6150" max="6151" width="15.09765625" style="4" customWidth="1"/>
    <col min="6152" max="6400" width="9.09765625" style="4"/>
    <col min="6401" max="6401" width="12.59765625" style="4" customWidth="1"/>
    <col min="6402" max="6402" width="17.3984375" style="4" customWidth="1"/>
    <col min="6403" max="6403" width="10.59765625" style="4" customWidth="1"/>
    <col min="6404" max="6405" width="17.3984375" style="4" customWidth="1"/>
    <col min="6406" max="6407" width="15.09765625" style="4" customWidth="1"/>
    <col min="6408" max="6656" width="9.09765625" style="4"/>
    <col min="6657" max="6657" width="12.59765625" style="4" customWidth="1"/>
    <col min="6658" max="6658" width="17.3984375" style="4" customWidth="1"/>
    <col min="6659" max="6659" width="10.59765625" style="4" customWidth="1"/>
    <col min="6660" max="6661" width="17.3984375" style="4" customWidth="1"/>
    <col min="6662" max="6663" width="15.09765625" style="4" customWidth="1"/>
    <col min="6664" max="6912" width="9.09765625" style="4"/>
    <col min="6913" max="6913" width="12.59765625" style="4" customWidth="1"/>
    <col min="6914" max="6914" width="17.3984375" style="4" customWidth="1"/>
    <col min="6915" max="6915" width="10.59765625" style="4" customWidth="1"/>
    <col min="6916" max="6917" width="17.3984375" style="4" customWidth="1"/>
    <col min="6918" max="6919" width="15.09765625" style="4" customWidth="1"/>
    <col min="6920" max="7168" width="9.09765625" style="4"/>
    <col min="7169" max="7169" width="12.59765625" style="4" customWidth="1"/>
    <col min="7170" max="7170" width="17.3984375" style="4" customWidth="1"/>
    <col min="7171" max="7171" width="10.59765625" style="4" customWidth="1"/>
    <col min="7172" max="7173" width="17.3984375" style="4" customWidth="1"/>
    <col min="7174" max="7175" width="15.09765625" style="4" customWidth="1"/>
    <col min="7176" max="7424" width="9.09765625" style="4"/>
    <col min="7425" max="7425" width="12.59765625" style="4" customWidth="1"/>
    <col min="7426" max="7426" width="17.3984375" style="4" customWidth="1"/>
    <col min="7427" max="7427" width="10.59765625" style="4" customWidth="1"/>
    <col min="7428" max="7429" width="17.3984375" style="4" customWidth="1"/>
    <col min="7430" max="7431" width="15.09765625" style="4" customWidth="1"/>
    <col min="7432" max="7680" width="9.09765625" style="4"/>
    <col min="7681" max="7681" width="12.59765625" style="4" customWidth="1"/>
    <col min="7682" max="7682" width="17.3984375" style="4" customWidth="1"/>
    <col min="7683" max="7683" width="10.59765625" style="4" customWidth="1"/>
    <col min="7684" max="7685" width="17.3984375" style="4" customWidth="1"/>
    <col min="7686" max="7687" width="15.09765625" style="4" customWidth="1"/>
    <col min="7688" max="7936" width="9.09765625" style="4"/>
    <col min="7937" max="7937" width="12.59765625" style="4" customWidth="1"/>
    <col min="7938" max="7938" width="17.3984375" style="4" customWidth="1"/>
    <col min="7939" max="7939" width="10.59765625" style="4" customWidth="1"/>
    <col min="7940" max="7941" width="17.3984375" style="4" customWidth="1"/>
    <col min="7942" max="7943" width="15.09765625" style="4" customWidth="1"/>
    <col min="7944" max="8192" width="9.09765625" style="4"/>
    <col min="8193" max="8193" width="12.59765625" style="4" customWidth="1"/>
    <col min="8194" max="8194" width="17.3984375" style="4" customWidth="1"/>
    <col min="8195" max="8195" width="10.59765625" style="4" customWidth="1"/>
    <col min="8196" max="8197" width="17.3984375" style="4" customWidth="1"/>
    <col min="8198" max="8199" width="15.09765625" style="4" customWidth="1"/>
    <col min="8200" max="8448" width="9.09765625" style="4"/>
    <col min="8449" max="8449" width="12.59765625" style="4" customWidth="1"/>
    <col min="8450" max="8450" width="17.3984375" style="4" customWidth="1"/>
    <col min="8451" max="8451" width="10.59765625" style="4" customWidth="1"/>
    <col min="8452" max="8453" width="17.3984375" style="4" customWidth="1"/>
    <col min="8454" max="8455" width="15.09765625" style="4" customWidth="1"/>
    <col min="8456" max="8704" width="9.09765625" style="4"/>
    <col min="8705" max="8705" width="12.59765625" style="4" customWidth="1"/>
    <col min="8706" max="8706" width="17.3984375" style="4" customWidth="1"/>
    <col min="8707" max="8707" width="10.59765625" style="4" customWidth="1"/>
    <col min="8708" max="8709" width="17.3984375" style="4" customWidth="1"/>
    <col min="8710" max="8711" width="15.09765625" style="4" customWidth="1"/>
    <col min="8712" max="8960" width="9.09765625" style="4"/>
    <col min="8961" max="8961" width="12.59765625" style="4" customWidth="1"/>
    <col min="8962" max="8962" width="17.3984375" style="4" customWidth="1"/>
    <col min="8963" max="8963" width="10.59765625" style="4" customWidth="1"/>
    <col min="8964" max="8965" width="17.3984375" style="4" customWidth="1"/>
    <col min="8966" max="8967" width="15.09765625" style="4" customWidth="1"/>
    <col min="8968" max="9216" width="9.09765625" style="4"/>
    <col min="9217" max="9217" width="12.59765625" style="4" customWidth="1"/>
    <col min="9218" max="9218" width="17.3984375" style="4" customWidth="1"/>
    <col min="9219" max="9219" width="10.59765625" style="4" customWidth="1"/>
    <col min="9220" max="9221" width="17.3984375" style="4" customWidth="1"/>
    <col min="9222" max="9223" width="15.09765625" style="4" customWidth="1"/>
    <col min="9224" max="9472" width="9.09765625" style="4"/>
    <col min="9473" max="9473" width="12.59765625" style="4" customWidth="1"/>
    <col min="9474" max="9474" width="17.3984375" style="4" customWidth="1"/>
    <col min="9475" max="9475" width="10.59765625" style="4" customWidth="1"/>
    <col min="9476" max="9477" width="17.3984375" style="4" customWidth="1"/>
    <col min="9478" max="9479" width="15.09765625" style="4" customWidth="1"/>
    <col min="9480" max="9728" width="9.09765625" style="4"/>
    <col min="9729" max="9729" width="12.59765625" style="4" customWidth="1"/>
    <col min="9730" max="9730" width="17.3984375" style="4" customWidth="1"/>
    <col min="9731" max="9731" width="10.59765625" style="4" customWidth="1"/>
    <col min="9732" max="9733" width="17.3984375" style="4" customWidth="1"/>
    <col min="9734" max="9735" width="15.09765625" style="4" customWidth="1"/>
    <col min="9736" max="9984" width="9.09765625" style="4"/>
    <col min="9985" max="9985" width="12.59765625" style="4" customWidth="1"/>
    <col min="9986" max="9986" width="17.3984375" style="4" customWidth="1"/>
    <col min="9987" max="9987" width="10.59765625" style="4" customWidth="1"/>
    <col min="9988" max="9989" width="17.3984375" style="4" customWidth="1"/>
    <col min="9990" max="9991" width="15.09765625" style="4" customWidth="1"/>
    <col min="9992" max="10240" width="9.09765625" style="4"/>
    <col min="10241" max="10241" width="12.59765625" style="4" customWidth="1"/>
    <col min="10242" max="10242" width="17.3984375" style="4" customWidth="1"/>
    <col min="10243" max="10243" width="10.59765625" style="4" customWidth="1"/>
    <col min="10244" max="10245" width="17.3984375" style="4" customWidth="1"/>
    <col min="10246" max="10247" width="15.09765625" style="4" customWidth="1"/>
    <col min="10248" max="10496" width="9.09765625" style="4"/>
    <col min="10497" max="10497" width="12.59765625" style="4" customWidth="1"/>
    <col min="10498" max="10498" width="17.3984375" style="4" customWidth="1"/>
    <col min="10499" max="10499" width="10.59765625" style="4" customWidth="1"/>
    <col min="10500" max="10501" width="17.3984375" style="4" customWidth="1"/>
    <col min="10502" max="10503" width="15.09765625" style="4" customWidth="1"/>
    <col min="10504" max="10752" width="9.09765625" style="4"/>
    <col min="10753" max="10753" width="12.59765625" style="4" customWidth="1"/>
    <col min="10754" max="10754" width="17.3984375" style="4" customWidth="1"/>
    <col min="10755" max="10755" width="10.59765625" style="4" customWidth="1"/>
    <col min="10756" max="10757" width="17.3984375" style="4" customWidth="1"/>
    <col min="10758" max="10759" width="15.09765625" style="4" customWidth="1"/>
    <col min="10760" max="11008" width="9.09765625" style="4"/>
    <col min="11009" max="11009" width="12.59765625" style="4" customWidth="1"/>
    <col min="11010" max="11010" width="17.3984375" style="4" customWidth="1"/>
    <col min="11011" max="11011" width="10.59765625" style="4" customWidth="1"/>
    <col min="11012" max="11013" width="17.3984375" style="4" customWidth="1"/>
    <col min="11014" max="11015" width="15.09765625" style="4" customWidth="1"/>
    <col min="11016" max="11264" width="9.09765625" style="4"/>
    <col min="11265" max="11265" width="12.59765625" style="4" customWidth="1"/>
    <col min="11266" max="11266" width="17.3984375" style="4" customWidth="1"/>
    <col min="11267" max="11267" width="10.59765625" style="4" customWidth="1"/>
    <col min="11268" max="11269" width="17.3984375" style="4" customWidth="1"/>
    <col min="11270" max="11271" width="15.09765625" style="4" customWidth="1"/>
    <col min="11272" max="11520" width="9.09765625" style="4"/>
    <col min="11521" max="11521" width="12.59765625" style="4" customWidth="1"/>
    <col min="11522" max="11522" width="17.3984375" style="4" customWidth="1"/>
    <col min="11523" max="11523" width="10.59765625" style="4" customWidth="1"/>
    <col min="11524" max="11525" width="17.3984375" style="4" customWidth="1"/>
    <col min="11526" max="11527" width="15.09765625" style="4" customWidth="1"/>
    <col min="11528" max="11776" width="9.09765625" style="4"/>
    <col min="11777" max="11777" width="12.59765625" style="4" customWidth="1"/>
    <col min="11778" max="11778" width="17.3984375" style="4" customWidth="1"/>
    <col min="11779" max="11779" width="10.59765625" style="4" customWidth="1"/>
    <col min="11780" max="11781" width="17.3984375" style="4" customWidth="1"/>
    <col min="11782" max="11783" width="15.09765625" style="4" customWidth="1"/>
    <col min="11784" max="12032" width="9.09765625" style="4"/>
    <col min="12033" max="12033" width="12.59765625" style="4" customWidth="1"/>
    <col min="12034" max="12034" width="17.3984375" style="4" customWidth="1"/>
    <col min="12035" max="12035" width="10.59765625" style="4" customWidth="1"/>
    <col min="12036" max="12037" width="17.3984375" style="4" customWidth="1"/>
    <col min="12038" max="12039" width="15.09765625" style="4" customWidth="1"/>
    <col min="12040" max="12288" width="9.09765625" style="4"/>
    <col min="12289" max="12289" width="12.59765625" style="4" customWidth="1"/>
    <col min="12290" max="12290" width="17.3984375" style="4" customWidth="1"/>
    <col min="12291" max="12291" width="10.59765625" style="4" customWidth="1"/>
    <col min="12292" max="12293" width="17.3984375" style="4" customWidth="1"/>
    <col min="12294" max="12295" width="15.09765625" style="4" customWidth="1"/>
    <col min="12296" max="12544" width="9.09765625" style="4"/>
    <col min="12545" max="12545" width="12.59765625" style="4" customWidth="1"/>
    <col min="12546" max="12546" width="17.3984375" style="4" customWidth="1"/>
    <col min="12547" max="12547" width="10.59765625" style="4" customWidth="1"/>
    <col min="12548" max="12549" width="17.3984375" style="4" customWidth="1"/>
    <col min="12550" max="12551" width="15.09765625" style="4" customWidth="1"/>
    <col min="12552" max="12800" width="9.09765625" style="4"/>
    <col min="12801" max="12801" width="12.59765625" style="4" customWidth="1"/>
    <col min="12802" max="12802" width="17.3984375" style="4" customWidth="1"/>
    <col min="12803" max="12803" width="10.59765625" style="4" customWidth="1"/>
    <col min="12804" max="12805" width="17.3984375" style="4" customWidth="1"/>
    <col min="12806" max="12807" width="15.09765625" style="4" customWidth="1"/>
    <col min="12808" max="13056" width="9.09765625" style="4"/>
    <col min="13057" max="13057" width="12.59765625" style="4" customWidth="1"/>
    <col min="13058" max="13058" width="17.3984375" style="4" customWidth="1"/>
    <col min="13059" max="13059" width="10.59765625" style="4" customWidth="1"/>
    <col min="13060" max="13061" width="17.3984375" style="4" customWidth="1"/>
    <col min="13062" max="13063" width="15.09765625" style="4" customWidth="1"/>
    <col min="13064" max="13312" width="9.09765625" style="4"/>
    <col min="13313" max="13313" width="12.59765625" style="4" customWidth="1"/>
    <col min="13314" max="13314" width="17.3984375" style="4" customWidth="1"/>
    <col min="13315" max="13315" width="10.59765625" style="4" customWidth="1"/>
    <col min="13316" max="13317" width="17.3984375" style="4" customWidth="1"/>
    <col min="13318" max="13319" width="15.09765625" style="4" customWidth="1"/>
    <col min="13320" max="13568" width="9.09765625" style="4"/>
    <col min="13569" max="13569" width="12.59765625" style="4" customWidth="1"/>
    <col min="13570" max="13570" width="17.3984375" style="4" customWidth="1"/>
    <col min="13571" max="13571" width="10.59765625" style="4" customWidth="1"/>
    <col min="13572" max="13573" width="17.3984375" style="4" customWidth="1"/>
    <col min="13574" max="13575" width="15.09765625" style="4" customWidth="1"/>
    <col min="13576" max="13824" width="9.09765625" style="4"/>
    <col min="13825" max="13825" width="12.59765625" style="4" customWidth="1"/>
    <col min="13826" max="13826" width="17.3984375" style="4" customWidth="1"/>
    <col min="13827" max="13827" width="10.59765625" style="4" customWidth="1"/>
    <col min="13828" max="13829" width="17.3984375" style="4" customWidth="1"/>
    <col min="13830" max="13831" width="15.09765625" style="4" customWidth="1"/>
    <col min="13832" max="14080" width="9.09765625" style="4"/>
    <col min="14081" max="14081" width="12.59765625" style="4" customWidth="1"/>
    <col min="14082" max="14082" width="17.3984375" style="4" customWidth="1"/>
    <col min="14083" max="14083" width="10.59765625" style="4" customWidth="1"/>
    <col min="14084" max="14085" width="17.3984375" style="4" customWidth="1"/>
    <col min="14086" max="14087" width="15.09765625" style="4" customWidth="1"/>
    <col min="14088" max="14336" width="9.09765625" style="4"/>
    <col min="14337" max="14337" width="12.59765625" style="4" customWidth="1"/>
    <col min="14338" max="14338" width="17.3984375" style="4" customWidth="1"/>
    <col min="14339" max="14339" width="10.59765625" style="4" customWidth="1"/>
    <col min="14340" max="14341" width="17.3984375" style="4" customWidth="1"/>
    <col min="14342" max="14343" width="15.09765625" style="4" customWidth="1"/>
    <col min="14344" max="14592" width="9.09765625" style="4"/>
    <col min="14593" max="14593" width="12.59765625" style="4" customWidth="1"/>
    <col min="14594" max="14594" width="17.3984375" style="4" customWidth="1"/>
    <col min="14595" max="14595" width="10.59765625" style="4" customWidth="1"/>
    <col min="14596" max="14597" width="17.3984375" style="4" customWidth="1"/>
    <col min="14598" max="14599" width="15.09765625" style="4" customWidth="1"/>
    <col min="14600" max="14848" width="9.09765625" style="4"/>
    <col min="14849" max="14849" width="12.59765625" style="4" customWidth="1"/>
    <col min="14850" max="14850" width="17.3984375" style="4" customWidth="1"/>
    <col min="14851" max="14851" width="10.59765625" style="4" customWidth="1"/>
    <col min="14852" max="14853" width="17.3984375" style="4" customWidth="1"/>
    <col min="14854" max="14855" width="15.09765625" style="4" customWidth="1"/>
    <col min="14856" max="15104" width="9.09765625" style="4"/>
    <col min="15105" max="15105" width="12.59765625" style="4" customWidth="1"/>
    <col min="15106" max="15106" width="17.3984375" style="4" customWidth="1"/>
    <col min="15107" max="15107" width="10.59765625" style="4" customWidth="1"/>
    <col min="15108" max="15109" width="17.3984375" style="4" customWidth="1"/>
    <col min="15110" max="15111" width="15.09765625" style="4" customWidth="1"/>
    <col min="15112" max="15360" width="9.09765625" style="4"/>
    <col min="15361" max="15361" width="12.59765625" style="4" customWidth="1"/>
    <col min="15362" max="15362" width="17.3984375" style="4" customWidth="1"/>
    <col min="15363" max="15363" width="10.59765625" style="4" customWidth="1"/>
    <col min="15364" max="15365" width="17.3984375" style="4" customWidth="1"/>
    <col min="15366" max="15367" width="15.09765625" style="4" customWidth="1"/>
    <col min="15368" max="15616" width="9.09765625" style="4"/>
    <col min="15617" max="15617" width="12.59765625" style="4" customWidth="1"/>
    <col min="15618" max="15618" width="17.3984375" style="4" customWidth="1"/>
    <col min="15619" max="15619" width="10.59765625" style="4" customWidth="1"/>
    <col min="15620" max="15621" width="17.3984375" style="4" customWidth="1"/>
    <col min="15622" max="15623" width="15.09765625" style="4" customWidth="1"/>
    <col min="15624" max="15872" width="9.09765625" style="4"/>
    <col min="15873" max="15873" width="12.59765625" style="4" customWidth="1"/>
    <col min="15874" max="15874" width="17.3984375" style="4" customWidth="1"/>
    <col min="15875" max="15875" width="10.59765625" style="4" customWidth="1"/>
    <col min="15876" max="15877" width="17.3984375" style="4" customWidth="1"/>
    <col min="15878" max="15879" width="15.09765625" style="4" customWidth="1"/>
    <col min="15880" max="16128" width="9.09765625" style="4"/>
    <col min="16129" max="16129" width="12.59765625" style="4" customWidth="1"/>
    <col min="16130" max="16130" width="17.3984375" style="4" customWidth="1"/>
    <col min="16131" max="16131" width="10.59765625" style="4" customWidth="1"/>
    <col min="16132" max="16133" width="17.3984375" style="4" customWidth="1"/>
    <col min="16134" max="16135" width="15.09765625" style="4" customWidth="1"/>
    <col min="16136" max="16384" width="9.09765625" style="4"/>
  </cols>
  <sheetData>
    <row r="1" spans="1:7" x14ac:dyDescent="0.25">
      <c r="A1" s="6"/>
      <c r="B1" s="6"/>
      <c r="C1" s="6"/>
      <c r="D1" s="6"/>
      <c r="E1" s="6"/>
      <c r="F1" s="6"/>
      <c r="G1" s="7"/>
    </row>
    <row r="2" spans="1:7" ht="13" x14ac:dyDescent="0.3">
      <c r="A2" s="8" t="s">
        <v>171</v>
      </c>
      <c r="B2" s="6"/>
      <c r="C2" s="6"/>
      <c r="D2" s="6"/>
      <c r="E2" s="6"/>
      <c r="F2" s="6"/>
      <c r="G2" s="7"/>
    </row>
    <row r="3" spans="1:7" x14ac:dyDescent="0.25">
      <c r="A3" s="9"/>
      <c r="B3" s="9"/>
      <c r="C3" s="9"/>
      <c r="D3" s="9"/>
      <c r="E3" s="9"/>
      <c r="F3" s="9"/>
      <c r="G3" s="10"/>
    </row>
    <row r="4" spans="1:7" x14ac:dyDescent="0.25">
      <c r="A4" s="11" t="s">
        <v>42</v>
      </c>
      <c r="B4" s="12" t="s">
        <v>43</v>
      </c>
      <c r="C4" s="12" t="s">
        <v>44</v>
      </c>
      <c r="D4" s="12" t="s">
        <v>44</v>
      </c>
      <c r="E4" s="12" t="s">
        <v>45</v>
      </c>
      <c r="F4" s="12" t="s">
        <v>46</v>
      </c>
      <c r="G4" s="13" t="s">
        <v>47</v>
      </c>
    </row>
    <row r="5" spans="1:7" x14ac:dyDescent="0.25">
      <c r="A5" s="14" t="s">
        <v>48</v>
      </c>
      <c r="B5" s="15" t="s">
        <v>49</v>
      </c>
      <c r="C5" s="15" t="s">
        <v>50</v>
      </c>
      <c r="D5" s="15" t="s">
        <v>51</v>
      </c>
      <c r="E5" s="15" t="s">
        <v>52</v>
      </c>
      <c r="F5" s="15" t="s">
        <v>53</v>
      </c>
      <c r="G5" s="16" t="s">
        <v>54</v>
      </c>
    </row>
    <row r="6" spans="1:7" x14ac:dyDescent="0.25">
      <c r="A6" s="17"/>
      <c r="B6" s="15" t="s">
        <v>55</v>
      </c>
      <c r="C6" s="15" t="s">
        <v>56</v>
      </c>
      <c r="D6" s="15" t="s">
        <v>55</v>
      </c>
      <c r="E6" s="15" t="s">
        <v>55</v>
      </c>
      <c r="F6" s="15" t="s">
        <v>57</v>
      </c>
      <c r="G6" s="16" t="s">
        <v>56</v>
      </c>
    </row>
    <row r="7" spans="1:7" x14ac:dyDescent="0.25">
      <c r="A7" s="18"/>
      <c r="B7" s="6"/>
      <c r="C7" s="15"/>
      <c r="D7" s="6"/>
      <c r="E7" s="6"/>
      <c r="F7" s="15"/>
      <c r="G7" s="16"/>
    </row>
    <row r="8" spans="1:7" ht="13.5" x14ac:dyDescent="0.35">
      <c r="A8" s="19"/>
      <c r="B8" s="20" t="s">
        <v>58</v>
      </c>
      <c r="C8" s="12" t="s">
        <v>59</v>
      </c>
      <c r="D8" s="12" t="s">
        <v>60</v>
      </c>
      <c r="E8" s="12" t="s">
        <v>61</v>
      </c>
      <c r="F8" s="20" t="s">
        <v>62</v>
      </c>
      <c r="G8" s="21" t="s">
        <v>63</v>
      </c>
    </row>
    <row r="9" spans="1:7" x14ac:dyDescent="0.25">
      <c r="A9" s="18"/>
      <c r="B9" s="22"/>
      <c r="C9" s="22"/>
      <c r="D9" s="22"/>
      <c r="E9" s="22"/>
      <c r="F9" s="22"/>
      <c r="G9" s="23"/>
    </row>
    <row r="10" spans="1:7" x14ac:dyDescent="0.25">
      <c r="A10" s="14" t="s">
        <v>64</v>
      </c>
      <c r="B10" s="24">
        <v>2.2899999999999999E-3</v>
      </c>
      <c r="C10" s="15">
        <v>100000</v>
      </c>
      <c r="D10" s="15">
        <v>229</v>
      </c>
      <c r="E10" s="15">
        <v>99812</v>
      </c>
      <c r="F10" s="15">
        <v>8007308</v>
      </c>
      <c r="G10" s="25">
        <v>80.099999999999994</v>
      </c>
    </row>
    <row r="11" spans="1:7" x14ac:dyDescent="0.25">
      <c r="A11" s="14" t="s">
        <v>65</v>
      </c>
      <c r="B11" s="24">
        <v>1.6000000000000001E-4</v>
      </c>
      <c r="C11" s="15">
        <v>99771</v>
      </c>
      <c r="D11" s="15">
        <v>16</v>
      </c>
      <c r="E11" s="15">
        <v>99763</v>
      </c>
      <c r="F11" s="15">
        <v>7907496</v>
      </c>
      <c r="G11" s="25">
        <v>79.3</v>
      </c>
    </row>
    <row r="12" spans="1:7" x14ac:dyDescent="0.25">
      <c r="A12" s="14" t="s">
        <v>66</v>
      </c>
      <c r="B12" s="24">
        <v>1.6000000000000001E-4</v>
      </c>
      <c r="C12" s="15">
        <v>99755</v>
      </c>
      <c r="D12" s="15">
        <v>16</v>
      </c>
      <c r="E12" s="15">
        <v>99747</v>
      </c>
      <c r="F12" s="15">
        <v>7807733</v>
      </c>
      <c r="G12" s="25">
        <v>78.3</v>
      </c>
    </row>
    <row r="13" spans="1:7" x14ac:dyDescent="0.25">
      <c r="A13" s="14" t="s">
        <v>67</v>
      </c>
      <c r="B13" s="24">
        <v>1.4999999999999999E-4</v>
      </c>
      <c r="C13" s="15">
        <v>99739</v>
      </c>
      <c r="D13" s="15">
        <v>15</v>
      </c>
      <c r="E13" s="15">
        <v>99732</v>
      </c>
      <c r="F13" s="15">
        <v>7707986</v>
      </c>
      <c r="G13" s="25">
        <v>77.3</v>
      </c>
    </row>
    <row r="14" spans="1:7" x14ac:dyDescent="0.25">
      <c r="A14" s="14" t="s">
        <v>68</v>
      </c>
      <c r="B14" s="24">
        <v>1.3999999999999999E-4</v>
      </c>
      <c r="C14" s="15">
        <v>99724</v>
      </c>
      <c r="D14" s="15">
        <v>13</v>
      </c>
      <c r="E14" s="15">
        <v>99718</v>
      </c>
      <c r="F14" s="15">
        <v>7608254</v>
      </c>
      <c r="G14" s="25">
        <v>76.3</v>
      </c>
    </row>
    <row r="15" spans="1:7" x14ac:dyDescent="0.25">
      <c r="A15" s="14" t="s">
        <v>69</v>
      </c>
      <c r="B15" s="24">
        <v>1.2E-4</v>
      </c>
      <c r="C15" s="15">
        <v>99711</v>
      </c>
      <c r="D15" s="15">
        <v>12</v>
      </c>
      <c r="E15" s="15">
        <v>99705</v>
      </c>
      <c r="F15" s="15">
        <v>7508537</v>
      </c>
      <c r="G15" s="25">
        <v>75.3</v>
      </c>
    </row>
    <row r="16" spans="1:7" x14ac:dyDescent="0.25">
      <c r="A16" s="14" t="s">
        <v>70</v>
      </c>
      <c r="B16" s="24">
        <v>1.1E-4</v>
      </c>
      <c r="C16" s="15">
        <v>99699</v>
      </c>
      <c r="D16" s="15">
        <v>11</v>
      </c>
      <c r="E16" s="15">
        <v>99693</v>
      </c>
      <c r="F16" s="15">
        <v>7408832</v>
      </c>
      <c r="G16" s="25">
        <v>74.3</v>
      </c>
    </row>
    <row r="17" spans="1:7" x14ac:dyDescent="0.25">
      <c r="A17" s="14" t="s">
        <v>71</v>
      </c>
      <c r="B17" s="24">
        <v>1E-4</v>
      </c>
      <c r="C17" s="15">
        <v>99688</v>
      </c>
      <c r="D17" s="15">
        <v>10</v>
      </c>
      <c r="E17" s="15">
        <v>99683</v>
      </c>
      <c r="F17" s="15">
        <v>7309138</v>
      </c>
      <c r="G17" s="25">
        <v>73.3</v>
      </c>
    </row>
    <row r="18" spans="1:7" x14ac:dyDescent="0.25">
      <c r="A18" s="14" t="s">
        <v>72</v>
      </c>
      <c r="B18" s="24">
        <v>1E-4</v>
      </c>
      <c r="C18" s="15">
        <v>99678</v>
      </c>
      <c r="D18" s="15">
        <v>10</v>
      </c>
      <c r="E18" s="15">
        <v>99673</v>
      </c>
      <c r="F18" s="15">
        <v>7209455</v>
      </c>
      <c r="G18" s="25">
        <v>72.3</v>
      </c>
    </row>
    <row r="19" spans="1:7" x14ac:dyDescent="0.25">
      <c r="A19" s="14" t="s">
        <v>73</v>
      </c>
      <c r="B19" s="24">
        <v>1.1E-4</v>
      </c>
      <c r="C19" s="15">
        <v>99667</v>
      </c>
      <c r="D19" s="15">
        <v>11</v>
      </c>
      <c r="E19" s="15">
        <v>99662</v>
      </c>
      <c r="F19" s="15">
        <v>7109783</v>
      </c>
      <c r="G19" s="25">
        <v>71.3</v>
      </c>
    </row>
    <row r="20" spans="1:7" x14ac:dyDescent="0.25">
      <c r="A20" s="14" t="s">
        <v>74</v>
      </c>
      <c r="B20" s="24">
        <v>1.2E-4</v>
      </c>
      <c r="C20" s="15">
        <v>99656</v>
      </c>
      <c r="D20" s="15">
        <v>12</v>
      </c>
      <c r="E20" s="15">
        <v>99651</v>
      </c>
      <c r="F20" s="15">
        <v>7010121</v>
      </c>
      <c r="G20" s="25">
        <v>70.3</v>
      </c>
    </row>
    <row r="21" spans="1:7" x14ac:dyDescent="0.25">
      <c r="A21" s="14" t="s">
        <v>75</v>
      </c>
      <c r="B21" s="24">
        <v>1.2E-4</v>
      </c>
      <c r="C21" s="15">
        <v>99645</v>
      </c>
      <c r="D21" s="15">
        <v>12</v>
      </c>
      <c r="E21" s="15">
        <v>99639</v>
      </c>
      <c r="F21" s="15">
        <v>6910470</v>
      </c>
      <c r="G21" s="25">
        <v>69.400000000000006</v>
      </c>
    </row>
    <row r="22" spans="1:7" x14ac:dyDescent="0.25">
      <c r="A22" s="14" t="s">
        <v>76</v>
      </c>
      <c r="B22" s="24">
        <v>1.3999999999999999E-4</v>
      </c>
      <c r="C22" s="15">
        <v>99632</v>
      </c>
      <c r="D22" s="15">
        <v>14</v>
      </c>
      <c r="E22" s="15">
        <v>99626</v>
      </c>
      <c r="F22" s="15">
        <v>6810832</v>
      </c>
      <c r="G22" s="25">
        <v>68.400000000000006</v>
      </c>
    </row>
    <row r="23" spans="1:7" x14ac:dyDescent="0.25">
      <c r="A23" s="14" t="s">
        <v>77</v>
      </c>
      <c r="B23" s="24">
        <v>1.4999999999999999E-4</v>
      </c>
      <c r="C23" s="15">
        <v>99619</v>
      </c>
      <c r="D23" s="15">
        <v>15</v>
      </c>
      <c r="E23" s="15">
        <v>99611</v>
      </c>
      <c r="F23" s="15">
        <v>6711206</v>
      </c>
      <c r="G23" s="25">
        <v>67.400000000000006</v>
      </c>
    </row>
    <row r="24" spans="1:7" x14ac:dyDescent="0.25">
      <c r="A24" s="14" t="s">
        <v>78</v>
      </c>
      <c r="B24" s="24">
        <v>1.7000000000000001E-4</v>
      </c>
      <c r="C24" s="15">
        <v>99603</v>
      </c>
      <c r="D24" s="15">
        <v>17</v>
      </c>
      <c r="E24" s="15">
        <v>99595</v>
      </c>
      <c r="F24" s="15">
        <v>6611595</v>
      </c>
      <c r="G24" s="25">
        <v>66.400000000000006</v>
      </c>
    </row>
    <row r="25" spans="1:7" x14ac:dyDescent="0.25">
      <c r="A25" s="14" t="s">
        <v>79</v>
      </c>
      <c r="B25" s="24">
        <v>1.9000000000000001E-4</v>
      </c>
      <c r="C25" s="15">
        <v>99586</v>
      </c>
      <c r="D25" s="15">
        <v>19</v>
      </c>
      <c r="E25" s="15">
        <v>99576</v>
      </c>
      <c r="F25" s="15">
        <v>6512000</v>
      </c>
      <c r="G25" s="25">
        <v>65.400000000000006</v>
      </c>
    </row>
    <row r="26" spans="1:7" x14ac:dyDescent="0.25">
      <c r="A26" s="26" t="s">
        <v>80</v>
      </c>
      <c r="B26" s="24">
        <v>2.2000000000000001E-4</v>
      </c>
      <c r="C26" s="15">
        <v>99567</v>
      </c>
      <c r="D26" s="15">
        <v>22</v>
      </c>
      <c r="E26" s="15">
        <v>99556</v>
      </c>
      <c r="F26" s="15">
        <v>6412424</v>
      </c>
      <c r="G26" s="25">
        <v>64.400000000000006</v>
      </c>
    </row>
    <row r="27" spans="1:7" x14ac:dyDescent="0.25">
      <c r="A27" s="26" t="s">
        <v>81</v>
      </c>
      <c r="B27" s="24">
        <v>2.4000000000000001E-4</v>
      </c>
      <c r="C27" s="15">
        <v>99545</v>
      </c>
      <c r="D27" s="15">
        <v>24</v>
      </c>
      <c r="E27" s="15">
        <v>99533</v>
      </c>
      <c r="F27" s="15">
        <v>6312868</v>
      </c>
      <c r="G27" s="25">
        <v>63.4</v>
      </c>
    </row>
    <row r="28" spans="1:7" x14ac:dyDescent="0.25">
      <c r="A28" s="26" t="s">
        <v>82</v>
      </c>
      <c r="B28" s="24">
        <v>2.7E-4</v>
      </c>
      <c r="C28" s="15">
        <v>99521</v>
      </c>
      <c r="D28" s="15">
        <v>27</v>
      </c>
      <c r="E28" s="15">
        <v>99507</v>
      </c>
      <c r="F28" s="15">
        <v>6213335</v>
      </c>
      <c r="G28" s="25">
        <v>62.4</v>
      </c>
    </row>
    <row r="29" spans="1:7" x14ac:dyDescent="0.25">
      <c r="A29" s="26" t="s">
        <v>83</v>
      </c>
      <c r="B29" s="24">
        <v>3.1E-4</v>
      </c>
      <c r="C29" s="15">
        <v>99494</v>
      </c>
      <c r="D29" s="15">
        <v>31</v>
      </c>
      <c r="E29" s="15">
        <v>99478</v>
      </c>
      <c r="F29" s="15">
        <v>6113828</v>
      </c>
      <c r="G29" s="25">
        <v>61.4</v>
      </c>
    </row>
    <row r="30" spans="1:7" x14ac:dyDescent="0.25">
      <c r="A30" s="26" t="s">
        <v>84</v>
      </c>
      <c r="B30" s="24">
        <v>3.5E-4</v>
      </c>
      <c r="C30" s="15">
        <v>99463</v>
      </c>
      <c r="D30" s="15">
        <v>35</v>
      </c>
      <c r="E30" s="15">
        <v>99445</v>
      </c>
      <c r="F30" s="15">
        <v>6014349</v>
      </c>
      <c r="G30" s="25">
        <v>60.5</v>
      </c>
    </row>
    <row r="31" spans="1:7" x14ac:dyDescent="0.25">
      <c r="A31" s="26" t="s">
        <v>85</v>
      </c>
      <c r="B31" s="24">
        <v>3.8999999999999999E-4</v>
      </c>
      <c r="C31" s="15">
        <v>99427</v>
      </c>
      <c r="D31" s="15">
        <v>39</v>
      </c>
      <c r="E31" s="15">
        <v>99408</v>
      </c>
      <c r="F31" s="15">
        <v>5914905</v>
      </c>
      <c r="G31" s="25">
        <v>59.5</v>
      </c>
    </row>
    <row r="32" spans="1:7" x14ac:dyDescent="0.25">
      <c r="A32" s="26" t="s">
        <v>86</v>
      </c>
      <c r="B32" s="24">
        <v>4.0999999999999999E-4</v>
      </c>
      <c r="C32" s="15">
        <v>99389</v>
      </c>
      <c r="D32" s="15">
        <v>41</v>
      </c>
      <c r="E32" s="15">
        <v>99368</v>
      </c>
      <c r="F32" s="15">
        <v>5815497</v>
      </c>
      <c r="G32" s="25">
        <v>58.5</v>
      </c>
    </row>
    <row r="33" spans="1:7" x14ac:dyDescent="0.25">
      <c r="A33" s="26" t="s">
        <v>87</v>
      </c>
      <c r="B33" s="24">
        <v>4.0999999999999999E-4</v>
      </c>
      <c r="C33" s="15">
        <v>99348</v>
      </c>
      <c r="D33" s="15">
        <v>41</v>
      </c>
      <c r="E33" s="15">
        <v>99327</v>
      </c>
      <c r="F33" s="15">
        <v>5716129</v>
      </c>
      <c r="G33" s="25">
        <v>57.5</v>
      </c>
    </row>
    <row r="34" spans="1:7" x14ac:dyDescent="0.25">
      <c r="A34" s="26" t="s">
        <v>88</v>
      </c>
      <c r="B34" s="24">
        <v>4.0000000000000002E-4</v>
      </c>
      <c r="C34" s="15">
        <v>99306</v>
      </c>
      <c r="D34" s="15">
        <v>40</v>
      </c>
      <c r="E34" s="15">
        <v>99286</v>
      </c>
      <c r="F34" s="15">
        <v>5616802</v>
      </c>
      <c r="G34" s="25">
        <v>56.6</v>
      </c>
    </row>
    <row r="35" spans="1:7" x14ac:dyDescent="0.25">
      <c r="A35" s="26" t="s">
        <v>89</v>
      </c>
      <c r="B35" s="24">
        <v>3.8999999999999999E-4</v>
      </c>
      <c r="C35" s="15">
        <v>99266</v>
      </c>
      <c r="D35" s="15">
        <v>38</v>
      </c>
      <c r="E35" s="15">
        <v>99247</v>
      </c>
      <c r="F35" s="15">
        <v>5517515</v>
      </c>
      <c r="G35" s="25">
        <v>55.6</v>
      </c>
    </row>
    <row r="36" spans="1:7" x14ac:dyDescent="0.25">
      <c r="A36" s="26" t="s">
        <v>90</v>
      </c>
      <c r="B36" s="24">
        <v>3.6999999999999999E-4</v>
      </c>
      <c r="C36" s="15">
        <v>99228</v>
      </c>
      <c r="D36" s="15">
        <v>37</v>
      </c>
      <c r="E36" s="15">
        <v>99210</v>
      </c>
      <c r="F36" s="15">
        <v>5418268</v>
      </c>
      <c r="G36" s="25">
        <v>54.6</v>
      </c>
    </row>
    <row r="37" spans="1:7" x14ac:dyDescent="0.25">
      <c r="A37" s="26" t="s">
        <v>91</v>
      </c>
      <c r="B37" s="24">
        <v>3.6999999999999999E-4</v>
      </c>
      <c r="C37" s="15">
        <v>99191</v>
      </c>
      <c r="D37" s="15">
        <v>37</v>
      </c>
      <c r="E37" s="15">
        <v>99173</v>
      </c>
      <c r="F37" s="15">
        <v>5319059</v>
      </c>
      <c r="G37" s="25">
        <v>53.6</v>
      </c>
    </row>
    <row r="38" spans="1:7" x14ac:dyDescent="0.25">
      <c r="A38" s="26" t="s">
        <v>92</v>
      </c>
      <c r="B38" s="24">
        <v>3.8999999999999999E-4</v>
      </c>
      <c r="C38" s="15">
        <v>99154</v>
      </c>
      <c r="D38" s="15">
        <v>38</v>
      </c>
      <c r="E38" s="15">
        <v>99135</v>
      </c>
      <c r="F38" s="15">
        <v>5219886</v>
      </c>
      <c r="G38" s="25">
        <v>52.6</v>
      </c>
    </row>
    <row r="39" spans="1:7" x14ac:dyDescent="0.25">
      <c r="A39" s="26" t="s">
        <v>93</v>
      </c>
      <c r="B39" s="24">
        <v>4.0999999999999999E-4</v>
      </c>
      <c r="C39" s="15">
        <v>99116</v>
      </c>
      <c r="D39" s="15">
        <v>41</v>
      </c>
      <c r="E39" s="15">
        <v>99095</v>
      </c>
      <c r="F39" s="15">
        <v>5120751</v>
      </c>
      <c r="G39" s="25">
        <v>51.7</v>
      </c>
    </row>
    <row r="40" spans="1:7" x14ac:dyDescent="0.25">
      <c r="A40" s="26" t="s">
        <v>94</v>
      </c>
      <c r="B40" s="24">
        <v>4.4000000000000002E-4</v>
      </c>
      <c r="C40" s="15">
        <v>99075</v>
      </c>
      <c r="D40" s="15">
        <v>44</v>
      </c>
      <c r="E40" s="15">
        <v>99053</v>
      </c>
      <c r="F40" s="15">
        <v>5021656</v>
      </c>
      <c r="G40" s="25">
        <v>50.7</v>
      </c>
    </row>
    <row r="41" spans="1:7" x14ac:dyDescent="0.25">
      <c r="A41" s="26" t="s">
        <v>95</v>
      </c>
      <c r="B41" s="24">
        <v>4.6999999999999999E-4</v>
      </c>
      <c r="C41" s="15">
        <v>99031</v>
      </c>
      <c r="D41" s="15">
        <v>47</v>
      </c>
      <c r="E41" s="15">
        <v>99007</v>
      </c>
      <c r="F41" s="15">
        <v>4922603</v>
      </c>
      <c r="G41" s="25">
        <v>49.7</v>
      </c>
    </row>
    <row r="42" spans="1:7" x14ac:dyDescent="0.25">
      <c r="A42" s="26" t="s">
        <v>96</v>
      </c>
      <c r="B42" s="24">
        <v>5.1000000000000004E-4</v>
      </c>
      <c r="C42" s="15">
        <v>98984</v>
      </c>
      <c r="D42" s="15">
        <v>50</v>
      </c>
      <c r="E42" s="15">
        <v>98959</v>
      </c>
      <c r="F42" s="15">
        <v>4823596</v>
      </c>
      <c r="G42" s="25">
        <v>48.7</v>
      </c>
    </row>
    <row r="43" spans="1:7" x14ac:dyDescent="0.25">
      <c r="A43" s="26" t="s">
        <v>97</v>
      </c>
      <c r="B43" s="24">
        <v>5.4000000000000001E-4</v>
      </c>
      <c r="C43" s="15">
        <v>98934</v>
      </c>
      <c r="D43" s="15">
        <v>54</v>
      </c>
      <c r="E43" s="15">
        <v>98907</v>
      </c>
      <c r="F43" s="15">
        <v>4724637</v>
      </c>
      <c r="G43" s="25">
        <v>47.8</v>
      </c>
    </row>
    <row r="44" spans="1:7" x14ac:dyDescent="0.25">
      <c r="A44" s="26" t="s">
        <v>98</v>
      </c>
      <c r="B44" s="24">
        <v>5.8E-4</v>
      </c>
      <c r="C44" s="15">
        <v>98880</v>
      </c>
      <c r="D44" s="15">
        <v>58</v>
      </c>
      <c r="E44" s="15">
        <v>98851</v>
      </c>
      <c r="F44" s="15">
        <v>4625730</v>
      </c>
      <c r="G44" s="25">
        <v>46.8</v>
      </c>
    </row>
    <row r="45" spans="1:7" x14ac:dyDescent="0.25">
      <c r="A45" s="26" t="s">
        <v>99</v>
      </c>
      <c r="B45" s="24">
        <v>6.2E-4</v>
      </c>
      <c r="C45" s="15">
        <v>98822</v>
      </c>
      <c r="D45" s="15">
        <v>61</v>
      </c>
      <c r="E45" s="15">
        <v>98792</v>
      </c>
      <c r="F45" s="15">
        <v>4526879</v>
      </c>
      <c r="G45" s="25">
        <v>45.8</v>
      </c>
    </row>
    <row r="46" spans="1:7" x14ac:dyDescent="0.25">
      <c r="A46" s="26" t="s">
        <v>100</v>
      </c>
      <c r="B46" s="24">
        <v>6.6E-4</v>
      </c>
      <c r="C46" s="15">
        <v>98761</v>
      </c>
      <c r="D46" s="15">
        <v>66</v>
      </c>
      <c r="E46" s="15">
        <v>98728</v>
      </c>
      <c r="F46" s="15">
        <v>4428087</v>
      </c>
      <c r="G46" s="25">
        <v>44.8</v>
      </c>
    </row>
    <row r="47" spans="1:7" x14ac:dyDescent="0.25">
      <c r="A47" s="26" t="s">
        <v>101</v>
      </c>
      <c r="B47" s="24">
        <v>7.2999999999999996E-4</v>
      </c>
      <c r="C47" s="15">
        <v>98695</v>
      </c>
      <c r="D47" s="15">
        <v>72</v>
      </c>
      <c r="E47" s="15">
        <v>98660</v>
      </c>
      <c r="F47" s="15">
        <v>4329359</v>
      </c>
      <c r="G47" s="25">
        <v>43.9</v>
      </c>
    </row>
    <row r="48" spans="1:7" x14ac:dyDescent="0.25">
      <c r="A48" s="26" t="s">
        <v>102</v>
      </c>
      <c r="B48" s="24">
        <v>8.0999999999999996E-4</v>
      </c>
      <c r="C48" s="15">
        <v>98624</v>
      </c>
      <c r="D48" s="15">
        <v>80</v>
      </c>
      <c r="E48" s="15">
        <v>98584</v>
      </c>
      <c r="F48" s="15">
        <v>4230700</v>
      </c>
      <c r="G48" s="25">
        <v>42.9</v>
      </c>
    </row>
    <row r="49" spans="1:7" x14ac:dyDescent="0.25">
      <c r="A49" s="26" t="s">
        <v>103</v>
      </c>
      <c r="B49" s="24">
        <v>9.2000000000000003E-4</v>
      </c>
      <c r="C49" s="15">
        <v>98544</v>
      </c>
      <c r="D49" s="15">
        <v>90</v>
      </c>
      <c r="E49" s="15">
        <v>98499</v>
      </c>
      <c r="F49" s="15">
        <v>4132116</v>
      </c>
      <c r="G49" s="25">
        <v>41.9</v>
      </c>
    </row>
    <row r="50" spans="1:7" x14ac:dyDescent="0.25">
      <c r="A50" s="26" t="s">
        <v>104</v>
      </c>
      <c r="B50" s="24">
        <v>1.0300000000000001E-3</v>
      </c>
      <c r="C50" s="15">
        <v>98453</v>
      </c>
      <c r="D50" s="15">
        <v>101</v>
      </c>
      <c r="E50" s="15">
        <v>98403</v>
      </c>
      <c r="F50" s="15">
        <v>4033617</v>
      </c>
      <c r="G50" s="25">
        <v>41</v>
      </c>
    </row>
    <row r="51" spans="1:7" x14ac:dyDescent="0.25">
      <c r="A51" s="26" t="s">
        <v>105</v>
      </c>
      <c r="B51" s="24">
        <v>1.14E-3</v>
      </c>
      <c r="C51" s="15">
        <v>98352</v>
      </c>
      <c r="D51" s="15">
        <v>112</v>
      </c>
      <c r="E51" s="15">
        <v>98297</v>
      </c>
      <c r="F51" s="15">
        <v>3935215</v>
      </c>
      <c r="G51" s="25">
        <v>40</v>
      </c>
    </row>
    <row r="52" spans="1:7" x14ac:dyDescent="0.25">
      <c r="A52" s="26" t="s">
        <v>106</v>
      </c>
      <c r="B52" s="24">
        <v>1.25E-3</v>
      </c>
      <c r="C52" s="15">
        <v>98241</v>
      </c>
      <c r="D52" s="15">
        <v>123</v>
      </c>
      <c r="E52" s="15">
        <v>98179</v>
      </c>
      <c r="F52" s="15">
        <v>3836918</v>
      </c>
      <c r="G52" s="25">
        <v>39.1</v>
      </c>
    </row>
    <row r="53" spans="1:7" x14ac:dyDescent="0.25">
      <c r="A53" s="26" t="s">
        <v>107</v>
      </c>
      <c r="B53" s="24">
        <v>1.3799999999999999E-3</v>
      </c>
      <c r="C53" s="15">
        <v>98118</v>
      </c>
      <c r="D53" s="15">
        <v>135</v>
      </c>
      <c r="E53" s="15">
        <v>98050</v>
      </c>
      <c r="F53" s="15">
        <v>3738739</v>
      </c>
      <c r="G53" s="25">
        <v>38.1</v>
      </c>
    </row>
    <row r="54" spans="1:7" x14ac:dyDescent="0.25">
      <c r="A54" s="26" t="s">
        <v>108</v>
      </c>
      <c r="B54" s="24">
        <v>1.5100000000000001E-3</v>
      </c>
      <c r="C54" s="15">
        <v>97983</v>
      </c>
      <c r="D54" s="15">
        <v>148</v>
      </c>
      <c r="E54" s="15">
        <v>97909</v>
      </c>
      <c r="F54" s="15">
        <v>3640688</v>
      </c>
      <c r="G54" s="25">
        <v>37.200000000000003</v>
      </c>
    </row>
    <row r="55" spans="1:7" x14ac:dyDescent="0.25">
      <c r="A55" s="26" t="s">
        <v>109</v>
      </c>
      <c r="B55" s="24">
        <v>1.64E-3</v>
      </c>
      <c r="C55" s="15">
        <v>97835</v>
      </c>
      <c r="D55" s="15">
        <v>160</v>
      </c>
      <c r="E55" s="15">
        <v>97755</v>
      </c>
      <c r="F55" s="15">
        <v>3542780</v>
      </c>
      <c r="G55" s="25">
        <v>36.200000000000003</v>
      </c>
    </row>
    <row r="56" spans="1:7" x14ac:dyDescent="0.25">
      <c r="A56" s="26" t="s">
        <v>110</v>
      </c>
      <c r="B56" s="24">
        <v>1.7799999999999999E-3</v>
      </c>
      <c r="C56" s="15">
        <v>97675</v>
      </c>
      <c r="D56" s="15">
        <v>173</v>
      </c>
      <c r="E56" s="15">
        <v>97588</v>
      </c>
      <c r="F56" s="15">
        <v>3445025</v>
      </c>
      <c r="G56" s="25">
        <v>35.299999999999997</v>
      </c>
    </row>
    <row r="57" spans="1:7" x14ac:dyDescent="0.25">
      <c r="A57" s="26" t="s">
        <v>111</v>
      </c>
      <c r="B57" s="24">
        <v>1.9599999999999999E-3</v>
      </c>
      <c r="C57" s="15">
        <v>97502</v>
      </c>
      <c r="D57" s="15">
        <v>191</v>
      </c>
      <c r="E57" s="15">
        <v>97406</v>
      </c>
      <c r="F57" s="15">
        <v>3347436</v>
      </c>
      <c r="G57" s="25">
        <v>34.299999999999997</v>
      </c>
    </row>
    <row r="58" spans="1:7" x14ac:dyDescent="0.25">
      <c r="A58" s="26" t="s">
        <v>112</v>
      </c>
      <c r="B58" s="24">
        <v>2.1900000000000001E-3</v>
      </c>
      <c r="C58" s="15">
        <v>97311</v>
      </c>
      <c r="D58" s="15">
        <v>214</v>
      </c>
      <c r="E58" s="15">
        <v>97204</v>
      </c>
      <c r="F58" s="15">
        <v>3250030</v>
      </c>
      <c r="G58" s="25">
        <v>33.4</v>
      </c>
    </row>
    <row r="59" spans="1:7" x14ac:dyDescent="0.25">
      <c r="A59" s="27" t="s">
        <v>113</v>
      </c>
      <c r="B59" s="24">
        <v>2.47E-3</v>
      </c>
      <c r="C59" s="15">
        <v>97097</v>
      </c>
      <c r="D59" s="15">
        <v>240</v>
      </c>
      <c r="E59" s="15">
        <v>96977</v>
      </c>
      <c r="F59" s="15">
        <v>3152826</v>
      </c>
      <c r="G59" s="25">
        <v>32.5</v>
      </c>
    </row>
    <row r="60" spans="1:7" x14ac:dyDescent="0.25">
      <c r="A60" s="27" t="s">
        <v>114</v>
      </c>
      <c r="B60" s="24">
        <v>2.7499999999999998E-3</v>
      </c>
      <c r="C60" s="15">
        <v>96858</v>
      </c>
      <c r="D60" s="15">
        <v>267</v>
      </c>
      <c r="E60" s="15">
        <v>96724</v>
      </c>
      <c r="F60" s="15">
        <v>3055848</v>
      </c>
      <c r="G60" s="25">
        <v>31.5</v>
      </c>
    </row>
    <row r="61" spans="1:7" x14ac:dyDescent="0.25">
      <c r="A61" s="27" t="s">
        <v>115</v>
      </c>
      <c r="B61" s="24">
        <v>3.0500000000000002E-3</v>
      </c>
      <c r="C61" s="15">
        <v>96591</v>
      </c>
      <c r="D61" s="15">
        <v>294</v>
      </c>
      <c r="E61" s="15">
        <v>96444</v>
      </c>
      <c r="F61" s="15">
        <v>2959124</v>
      </c>
      <c r="G61" s="25">
        <v>30.6</v>
      </c>
    </row>
    <row r="62" spans="1:7" x14ac:dyDescent="0.25">
      <c r="A62" s="27" t="s">
        <v>116</v>
      </c>
      <c r="B62" s="24">
        <v>3.3800000000000002E-3</v>
      </c>
      <c r="C62" s="15">
        <v>96296</v>
      </c>
      <c r="D62" s="15">
        <v>325</v>
      </c>
      <c r="E62" s="15">
        <v>96134</v>
      </c>
      <c r="F62" s="15">
        <v>2862681</v>
      </c>
      <c r="G62" s="25">
        <v>29.7</v>
      </c>
    </row>
    <row r="63" spans="1:7" x14ac:dyDescent="0.25">
      <c r="A63" s="27" t="s">
        <v>117</v>
      </c>
      <c r="B63" s="24">
        <v>3.7599999999999999E-3</v>
      </c>
      <c r="C63" s="15">
        <v>95971</v>
      </c>
      <c r="D63" s="15">
        <v>361</v>
      </c>
      <c r="E63" s="15">
        <v>95790</v>
      </c>
      <c r="F63" s="15">
        <v>2766547</v>
      </c>
      <c r="G63" s="25">
        <v>28.8</v>
      </c>
    </row>
    <row r="64" spans="1:7" x14ac:dyDescent="0.25">
      <c r="A64" s="26" t="s">
        <v>118</v>
      </c>
      <c r="B64" s="24">
        <v>4.1799999999999997E-3</v>
      </c>
      <c r="C64" s="15">
        <v>95610</v>
      </c>
      <c r="D64" s="15">
        <v>400</v>
      </c>
      <c r="E64" s="15">
        <v>95410</v>
      </c>
      <c r="F64" s="15">
        <v>2670756</v>
      </c>
      <c r="G64" s="25">
        <v>27.9</v>
      </c>
    </row>
    <row r="65" spans="1:7" x14ac:dyDescent="0.25">
      <c r="A65" s="26" t="s">
        <v>119</v>
      </c>
      <c r="B65" s="24">
        <v>4.6100000000000004E-3</v>
      </c>
      <c r="C65" s="15">
        <v>95210</v>
      </c>
      <c r="D65" s="15">
        <v>439</v>
      </c>
      <c r="E65" s="15">
        <v>94991</v>
      </c>
      <c r="F65" s="15">
        <v>2575347</v>
      </c>
      <c r="G65" s="25">
        <v>27</v>
      </c>
    </row>
    <row r="66" spans="1:7" x14ac:dyDescent="0.25">
      <c r="A66" s="26" t="s">
        <v>120</v>
      </c>
      <c r="B66" s="24">
        <v>5.0499999999999998E-3</v>
      </c>
      <c r="C66" s="15">
        <v>94771</v>
      </c>
      <c r="D66" s="15">
        <v>479</v>
      </c>
      <c r="E66" s="15">
        <v>94532</v>
      </c>
      <c r="F66" s="15">
        <v>2480356</v>
      </c>
      <c r="G66" s="25">
        <v>26.2</v>
      </c>
    </row>
    <row r="67" spans="1:7" x14ac:dyDescent="0.25">
      <c r="A67" s="26" t="s">
        <v>121</v>
      </c>
      <c r="B67" s="24">
        <v>5.5900000000000004E-3</v>
      </c>
      <c r="C67" s="15">
        <v>94292</v>
      </c>
      <c r="D67" s="15">
        <v>527</v>
      </c>
      <c r="E67" s="15">
        <v>94029</v>
      </c>
      <c r="F67" s="15">
        <v>2385824</v>
      </c>
      <c r="G67" s="25">
        <v>25.3</v>
      </c>
    </row>
    <row r="68" spans="1:7" x14ac:dyDescent="0.25">
      <c r="A68" s="26" t="s">
        <v>122</v>
      </c>
      <c r="B68" s="24">
        <v>6.2500000000000003E-3</v>
      </c>
      <c r="C68" s="15">
        <v>93765</v>
      </c>
      <c r="D68" s="15">
        <v>586</v>
      </c>
      <c r="E68" s="15">
        <v>93472</v>
      </c>
      <c r="F68" s="15">
        <v>2291795</v>
      </c>
      <c r="G68" s="25">
        <v>24.4</v>
      </c>
    </row>
    <row r="69" spans="1:7" x14ac:dyDescent="0.25">
      <c r="A69" s="26" t="s">
        <v>123</v>
      </c>
      <c r="B69" s="24">
        <v>6.9899999999999997E-3</v>
      </c>
      <c r="C69" s="15">
        <v>93179</v>
      </c>
      <c r="D69" s="15">
        <v>652</v>
      </c>
      <c r="E69" s="15">
        <v>92853</v>
      </c>
      <c r="F69" s="15">
        <v>2198323</v>
      </c>
      <c r="G69" s="25">
        <v>23.6</v>
      </c>
    </row>
    <row r="70" spans="1:7" x14ac:dyDescent="0.25">
      <c r="A70" s="26" t="s">
        <v>124</v>
      </c>
      <c r="B70" s="24">
        <v>7.7499999999999999E-3</v>
      </c>
      <c r="C70" s="15">
        <v>92527</v>
      </c>
      <c r="D70" s="15">
        <v>717</v>
      </c>
      <c r="E70" s="15">
        <v>92169</v>
      </c>
      <c r="F70" s="15">
        <v>2105470</v>
      </c>
      <c r="G70" s="25">
        <v>22.8</v>
      </c>
    </row>
    <row r="71" spans="1:7" x14ac:dyDescent="0.25">
      <c r="A71" s="26" t="s">
        <v>125</v>
      </c>
      <c r="B71" s="24">
        <v>8.5400000000000007E-3</v>
      </c>
      <c r="C71" s="15">
        <v>91810</v>
      </c>
      <c r="D71" s="15">
        <v>784</v>
      </c>
      <c r="E71" s="15">
        <v>91418</v>
      </c>
      <c r="F71" s="15">
        <v>2013301</v>
      </c>
      <c r="G71" s="25">
        <v>21.9</v>
      </c>
    </row>
    <row r="72" spans="1:7" x14ac:dyDescent="0.25">
      <c r="A72" s="26" t="s">
        <v>126</v>
      </c>
      <c r="B72" s="24">
        <v>9.4500000000000001E-3</v>
      </c>
      <c r="C72" s="15">
        <v>91026</v>
      </c>
      <c r="D72" s="15">
        <v>860</v>
      </c>
      <c r="E72" s="15">
        <v>90596</v>
      </c>
      <c r="F72" s="15">
        <v>1921883</v>
      </c>
      <c r="G72" s="25">
        <v>21.1</v>
      </c>
    </row>
    <row r="73" spans="1:7" x14ac:dyDescent="0.25">
      <c r="A73" s="26" t="s">
        <v>127</v>
      </c>
      <c r="B73" s="24">
        <v>1.0529999999999999E-2</v>
      </c>
      <c r="C73" s="15">
        <v>90166</v>
      </c>
      <c r="D73" s="15">
        <v>950</v>
      </c>
      <c r="E73" s="15">
        <v>89691</v>
      </c>
      <c r="F73" s="15">
        <v>1831287</v>
      </c>
      <c r="G73" s="25">
        <v>20.3</v>
      </c>
    </row>
    <row r="74" spans="1:7" x14ac:dyDescent="0.25">
      <c r="A74" s="26" t="s">
        <v>128</v>
      </c>
      <c r="B74" s="24">
        <v>1.1730000000000001E-2</v>
      </c>
      <c r="C74" s="15">
        <v>89217</v>
      </c>
      <c r="D74" s="15">
        <v>1046</v>
      </c>
      <c r="E74" s="15">
        <v>88694</v>
      </c>
      <c r="F74" s="15">
        <v>1741596</v>
      </c>
      <c r="G74" s="25">
        <v>19.5</v>
      </c>
    </row>
    <row r="75" spans="1:7" x14ac:dyDescent="0.25">
      <c r="A75" s="26" t="s">
        <v>129</v>
      </c>
      <c r="B75" s="24">
        <v>1.295E-2</v>
      </c>
      <c r="C75" s="15">
        <v>88170</v>
      </c>
      <c r="D75" s="15">
        <v>1142</v>
      </c>
      <c r="E75" s="15">
        <v>87599</v>
      </c>
      <c r="F75" s="15">
        <v>1652902</v>
      </c>
      <c r="G75" s="25">
        <v>18.7</v>
      </c>
    </row>
    <row r="76" spans="1:7" x14ac:dyDescent="0.25">
      <c r="A76" s="26" t="s">
        <v>130</v>
      </c>
      <c r="B76" s="24">
        <v>1.422E-2</v>
      </c>
      <c r="C76" s="15">
        <v>87029</v>
      </c>
      <c r="D76" s="15">
        <v>1237</v>
      </c>
      <c r="E76" s="15">
        <v>86410</v>
      </c>
      <c r="F76" s="15">
        <v>1565303</v>
      </c>
      <c r="G76" s="25">
        <v>18</v>
      </c>
    </row>
    <row r="77" spans="1:7" x14ac:dyDescent="0.25">
      <c r="A77" s="26" t="s">
        <v>131</v>
      </c>
      <c r="B77" s="24">
        <v>1.562E-2</v>
      </c>
      <c r="C77" s="15">
        <v>85791</v>
      </c>
      <c r="D77" s="15">
        <v>1340</v>
      </c>
      <c r="E77" s="15">
        <v>85121</v>
      </c>
      <c r="F77" s="15">
        <v>1478893</v>
      </c>
      <c r="G77" s="25">
        <v>17.2</v>
      </c>
    </row>
    <row r="78" spans="1:7" x14ac:dyDescent="0.25">
      <c r="A78" s="26" t="s">
        <v>132</v>
      </c>
      <c r="B78" s="24">
        <v>1.7219999999999999E-2</v>
      </c>
      <c r="C78" s="15">
        <v>84451</v>
      </c>
      <c r="D78" s="15">
        <v>1455</v>
      </c>
      <c r="E78" s="15">
        <v>83724</v>
      </c>
      <c r="F78" s="15">
        <v>1393771</v>
      </c>
      <c r="G78" s="25">
        <v>16.5</v>
      </c>
    </row>
    <row r="79" spans="1:7" x14ac:dyDescent="0.25">
      <c r="A79" s="26" t="s">
        <v>133</v>
      </c>
      <c r="B79" s="24">
        <v>1.8929999999999999E-2</v>
      </c>
      <c r="C79" s="15">
        <v>82997</v>
      </c>
      <c r="D79" s="15">
        <v>1571</v>
      </c>
      <c r="E79" s="15">
        <v>82211</v>
      </c>
      <c r="F79" s="15">
        <v>1310047</v>
      </c>
      <c r="G79" s="25">
        <v>15.8</v>
      </c>
    </row>
    <row r="80" spans="1:7" x14ac:dyDescent="0.25">
      <c r="A80" s="26" t="s">
        <v>134</v>
      </c>
      <c r="B80" s="24">
        <v>2.0650000000000002E-2</v>
      </c>
      <c r="C80" s="15">
        <v>81426</v>
      </c>
      <c r="D80" s="15">
        <v>1681</v>
      </c>
      <c r="E80" s="15">
        <v>80585</v>
      </c>
      <c r="F80" s="15">
        <v>1227836</v>
      </c>
      <c r="G80" s="25">
        <v>15.1</v>
      </c>
    </row>
    <row r="81" spans="1:7" x14ac:dyDescent="0.25">
      <c r="A81" s="26" t="s">
        <v>135</v>
      </c>
      <c r="B81" s="24">
        <v>2.249E-2</v>
      </c>
      <c r="C81" s="15">
        <v>79745</v>
      </c>
      <c r="D81" s="15">
        <v>1793</v>
      </c>
      <c r="E81" s="15">
        <v>78848</v>
      </c>
      <c r="F81" s="15">
        <v>1147250</v>
      </c>
      <c r="G81" s="25">
        <v>14.4</v>
      </c>
    </row>
    <row r="82" spans="1:7" x14ac:dyDescent="0.25">
      <c r="A82" s="26" t="s">
        <v>136</v>
      </c>
      <c r="B82" s="24">
        <v>2.4750000000000001E-2</v>
      </c>
      <c r="C82" s="15">
        <v>77951</v>
      </c>
      <c r="D82" s="15">
        <v>1930</v>
      </c>
      <c r="E82" s="15">
        <v>76987</v>
      </c>
      <c r="F82" s="15">
        <v>1068402</v>
      </c>
      <c r="G82" s="25">
        <v>13.7</v>
      </c>
    </row>
    <row r="83" spans="1:7" x14ac:dyDescent="0.25">
      <c r="A83" s="26" t="s">
        <v>137</v>
      </c>
      <c r="B83" s="24">
        <v>2.7650000000000001E-2</v>
      </c>
      <c r="C83" s="15">
        <v>76022</v>
      </c>
      <c r="D83" s="15">
        <v>2102</v>
      </c>
      <c r="E83" s="15">
        <v>74971</v>
      </c>
      <c r="F83" s="15">
        <v>991415</v>
      </c>
      <c r="G83" s="25">
        <v>13</v>
      </c>
    </row>
    <row r="84" spans="1:7" x14ac:dyDescent="0.25">
      <c r="A84" s="26" t="s">
        <v>138</v>
      </c>
      <c r="B84" s="24">
        <v>3.091E-2</v>
      </c>
      <c r="C84" s="15">
        <v>73920</v>
      </c>
      <c r="D84" s="15">
        <v>2285</v>
      </c>
      <c r="E84" s="15">
        <v>72777</v>
      </c>
      <c r="F84" s="15">
        <v>916444</v>
      </c>
      <c r="G84" s="25">
        <v>12.4</v>
      </c>
    </row>
    <row r="85" spans="1:7" x14ac:dyDescent="0.25">
      <c r="A85" s="26" t="s">
        <v>139</v>
      </c>
      <c r="B85" s="24">
        <v>3.4250000000000003E-2</v>
      </c>
      <c r="C85" s="15">
        <v>71635</v>
      </c>
      <c r="D85" s="15">
        <v>2453</v>
      </c>
      <c r="E85" s="15">
        <v>70408</v>
      </c>
      <c r="F85" s="15">
        <v>843667</v>
      </c>
      <c r="G85" s="25">
        <v>11.8</v>
      </c>
    </row>
    <row r="86" spans="1:7" x14ac:dyDescent="0.25">
      <c r="A86" s="26" t="s">
        <v>140</v>
      </c>
      <c r="B86" s="24">
        <v>3.771E-2</v>
      </c>
      <c r="C86" s="15">
        <v>69182</v>
      </c>
      <c r="D86" s="15">
        <v>2609</v>
      </c>
      <c r="E86" s="15">
        <v>67877</v>
      </c>
      <c r="F86" s="15">
        <v>773259</v>
      </c>
      <c r="G86" s="25">
        <v>11.2</v>
      </c>
    </row>
    <row r="87" spans="1:7" x14ac:dyDescent="0.25">
      <c r="A87" s="26" t="s">
        <v>141</v>
      </c>
      <c r="B87" s="24">
        <v>4.1680000000000002E-2</v>
      </c>
      <c r="C87" s="15">
        <v>66573</v>
      </c>
      <c r="D87" s="15">
        <v>2775</v>
      </c>
      <c r="E87" s="15">
        <v>65185</v>
      </c>
      <c r="F87" s="15">
        <v>705382</v>
      </c>
      <c r="G87" s="25">
        <v>10.6</v>
      </c>
    </row>
    <row r="88" spans="1:7" x14ac:dyDescent="0.25">
      <c r="A88" s="26" t="s">
        <v>142</v>
      </c>
      <c r="B88" s="24">
        <v>4.6469999999999997E-2</v>
      </c>
      <c r="C88" s="15">
        <v>63798</v>
      </c>
      <c r="D88" s="15">
        <v>2964</v>
      </c>
      <c r="E88" s="15">
        <v>62315</v>
      </c>
      <c r="F88" s="15">
        <v>640197</v>
      </c>
      <c r="G88" s="25">
        <v>10</v>
      </c>
    </row>
    <row r="89" spans="1:7" x14ac:dyDescent="0.25">
      <c r="A89" s="26" t="s">
        <v>143</v>
      </c>
      <c r="B89" s="24">
        <v>5.1749999999999997E-2</v>
      </c>
      <c r="C89" s="15">
        <v>60833</v>
      </c>
      <c r="D89" s="15">
        <v>3148</v>
      </c>
      <c r="E89" s="15">
        <v>59259</v>
      </c>
      <c r="F89" s="15">
        <v>577881</v>
      </c>
      <c r="G89" s="25">
        <v>9.5</v>
      </c>
    </row>
    <row r="90" spans="1:7" x14ac:dyDescent="0.25">
      <c r="A90" s="26" t="s">
        <v>144</v>
      </c>
      <c r="B90" s="24">
        <v>5.7140000000000003E-2</v>
      </c>
      <c r="C90" s="15">
        <v>57685</v>
      </c>
      <c r="D90" s="15">
        <v>3296</v>
      </c>
      <c r="E90" s="15">
        <v>56037</v>
      </c>
      <c r="F90" s="15">
        <v>518622</v>
      </c>
      <c r="G90" s="25">
        <v>9</v>
      </c>
    </row>
    <row r="91" spans="1:7" x14ac:dyDescent="0.25">
      <c r="A91" s="26" t="s">
        <v>145</v>
      </c>
      <c r="B91" s="24">
        <v>6.2549999999999994E-2</v>
      </c>
      <c r="C91" s="15">
        <v>54389</v>
      </c>
      <c r="D91" s="15">
        <v>3402</v>
      </c>
      <c r="E91" s="15">
        <v>52688</v>
      </c>
      <c r="F91" s="15">
        <v>462585</v>
      </c>
      <c r="G91" s="25">
        <v>8.5</v>
      </c>
    </row>
    <row r="92" spans="1:7" x14ac:dyDescent="0.25">
      <c r="A92" s="26" t="s">
        <v>146</v>
      </c>
      <c r="B92" s="24">
        <v>6.8180000000000004E-2</v>
      </c>
      <c r="C92" s="15">
        <v>50987</v>
      </c>
      <c r="D92" s="15">
        <v>3476</v>
      </c>
      <c r="E92" s="15">
        <v>49249</v>
      </c>
      <c r="F92" s="15">
        <v>409897</v>
      </c>
      <c r="G92" s="25">
        <v>8</v>
      </c>
    </row>
    <row r="93" spans="1:7" x14ac:dyDescent="0.25">
      <c r="A93" s="26" t="s">
        <v>147</v>
      </c>
      <c r="B93" s="24">
        <v>7.4300000000000005E-2</v>
      </c>
      <c r="C93" s="15">
        <v>47511</v>
      </c>
      <c r="D93" s="15">
        <v>3530</v>
      </c>
      <c r="E93" s="15">
        <v>45746</v>
      </c>
      <c r="F93" s="15">
        <v>360648</v>
      </c>
      <c r="G93" s="25">
        <v>7.6</v>
      </c>
    </row>
    <row r="94" spans="1:7" x14ac:dyDescent="0.25">
      <c r="A94" s="26" t="s">
        <v>148</v>
      </c>
      <c r="B94" s="24">
        <v>8.0909999999999996E-2</v>
      </c>
      <c r="C94" s="15">
        <v>43981</v>
      </c>
      <c r="D94" s="15">
        <v>3559</v>
      </c>
      <c r="E94" s="15">
        <v>42202</v>
      </c>
      <c r="F94" s="15">
        <v>314902</v>
      </c>
      <c r="G94" s="25">
        <v>7.2</v>
      </c>
    </row>
    <row r="95" spans="1:7" x14ac:dyDescent="0.25">
      <c r="A95" s="26" t="s">
        <v>149</v>
      </c>
      <c r="B95" s="24">
        <v>8.8099999999999998E-2</v>
      </c>
      <c r="C95" s="15">
        <v>40422</v>
      </c>
      <c r="D95" s="15">
        <v>3561</v>
      </c>
      <c r="E95" s="15">
        <v>38642</v>
      </c>
      <c r="F95" s="15">
        <v>272701</v>
      </c>
      <c r="G95" s="25">
        <v>6.7</v>
      </c>
    </row>
    <row r="96" spans="1:7" x14ac:dyDescent="0.25">
      <c r="A96" s="26" t="s">
        <v>150</v>
      </c>
      <c r="B96" s="24">
        <v>9.5890000000000003E-2</v>
      </c>
      <c r="C96" s="15">
        <v>36861</v>
      </c>
      <c r="D96" s="15">
        <v>3535</v>
      </c>
      <c r="E96" s="15">
        <v>35094</v>
      </c>
      <c r="F96" s="15">
        <v>234059</v>
      </c>
      <c r="G96" s="25">
        <v>6.3</v>
      </c>
    </row>
    <row r="97" spans="1:7" x14ac:dyDescent="0.25">
      <c r="A97" s="26" t="s">
        <v>151</v>
      </c>
      <c r="B97" s="24">
        <v>0.10434</v>
      </c>
      <c r="C97" s="15">
        <v>33327</v>
      </c>
      <c r="D97" s="15">
        <v>3477</v>
      </c>
      <c r="E97" s="15">
        <v>31588</v>
      </c>
      <c r="F97" s="15">
        <v>198965</v>
      </c>
      <c r="G97" s="25">
        <v>6</v>
      </c>
    </row>
    <row r="98" spans="1:7" x14ac:dyDescent="0.25">
      <c r="A98" s="26" t="s">
        <v>152</v>
      </c>
      <c r="B98" s="24">
        <v>0.11348</v>
      </c>
      <c r="C98" s="15">
        <v>29849</v>
      </c>
      <c r="D98" s="15">
        <v>3387</v>
      </c>
      <c r="E98" s="15">
        <v>28156</v>
      </c>
      <c r="F98" s="15">
        <v>167377</v>
      </c>
      <c r="G98" s="25">
        <v>5.6</v>
      </c>
    </row>
    <row r="99" spans="1:7" x14ac:dyDescent="0.25">
      <c r="A99" s="26" t="s">
        <v>153</v>
      </c>
      <c r="B99" s="24">
        <v>0.12336999999999999</v>
      </c>
      <c r="C99" s="15">
        <v>26462</v>
      </c>
      <c r="D99" s="15">
        <v>3265</v>
      </c>
      <c r="E99" s="15">
        <v>24830</v>
      </c>
      <c r="F99" s="15">
        <v>139221</v>
      </c>
      <c r="G99" s="25">
        <v>5.3</v>
      </c>
    </row>
    <row r="100" spans="1:7" x14ac:dyDescent="0.25">
      <c r="A100" s="26" t="s">
        <v>154</v>
      </c>
      <c r="B100" s="24">
        <v>0.13406000000000001</v>
      </c>
      <c r="C100" s="15">
        <v>23197</v>
      </c>
      <c r="D100" s="15">
        <v>3110</v>
      </c>
      <c r="E100" s="15">
        <v>21642</v>
      </c>
      <c r="F100" s="15">
        <v>114391</v>
      </c>
      <c r="G100" s="25">
        <v>4.9000000000000004</v>
      </c>
    </row>
    <row r="101" spans="1:7" x14ac:dyDescent="0.25">
      <c r="A101" s="26" t="s">
        <v>155</v>
      </c>
      <c r="B101" s="24">
        <v>0.14560999999999999</v>
      </c>
      <c r="C101" s="15">
        <v>20088</v>
      </c>
      <c r="D101" s="15">
        <v>2925</v>
      </c>
      <c r="E101" s="15">
        <v>18625</v>
      </c>
      <c r="F101" s="15">
        <v>92749</v>
      </c>
      <c r="G101" s="25">
        <v>4.5999999999999996</v>
      </c>
    </row>
    <row r="102" spans="1:7" x14ac:dyDescent="0.25">
      <c r="A102" s="26" t="s">
        <v>156</v>
      </c>
      <c r="B102" s="24">
        <v>0.15806000000000001</v>
      </c>
      <c r="C102" s="15">
        <v>17163</v>
      </c>
      <c r="D102" s="15">
        <v>2713</v>
      </c>
      <c r="E102" s="15">
        <v>15806</v>
      </c>
      <c r="F102" s="15">
        <v>74124</v>
      </c>
      <c r="G102" s="25">
        <v>4.3</v>
      </c>
    </row>
    <row r="103" spans="1:7" x14ac:dyDescent="0.25">
      <c r="A103" s="26" t="s">
        <v>157</v>
      </c>
      <c r="B103" s="24">
        <v>0.17147999999999999</v>
      </c>
      <c r="C103" s="15">
        <v>14450</v>
      </c>
      <c r="D103" s="15">
        <v>2478</v>
      </c>
      <c r="E103" s="15">
        <v>13211</v>
      </c>
      <c r="F103" s="15">
        <v>58317</v>
      </c>
      <c r="G103" s="25">
        <v>4</v>
      </c>
    </row>
    <row r="104" spans="1:7" x14ac:dyDescent="0.25">
      <c r="A104" s="26" t="s">
        <v>158</v>
      </c>
      <c r="B104" s="24">
        <v>0.18592</v>
      </c>
      <c r="C104" s="15">
        <v>11972</v>
      </c>
      <c r="D104" s="15">
        <v>2226</v>
      </c>
      <c r="E104" s="15">
        <v>10859</v>
      </c>
      <c r="F104" s="15">
        <v>45106</v>
      </c>
      <c r="G104" s="25">
        <v>3.8</v>
      </c>
    </row>
    <row r="105" spans="1:7" x14ac:dyDescent="0.25">
      <c r="A105" s="26" t="s">
        <v>159</v>
      </c>
      <c r="B105" s="24">
        <v>0.20144999999999999</v>
      </c>
      <c r="C105" s="15">
        <v>9746</v>
      </c>
      <c r="D105" s="15">
        <v>1963</v>
      </c>
      <c r="E105" s="15">
        <v>8764</v>
      </c>
      <c r="F105" s="15">
        <v>34247</v>
      </c>
      <c r="G105" s="25">
        <v>3.5</v>
      </c>
    </row>
    <row r="106" spans="1:7" x14ac:dyDescent="0.25">
      <c r="A106" s="26" t="s">
        <v>160</v>
      </c>
      <c r="B106" s="24">
        <v>0.21811</v>
      </c>
      <c r="C106" s="15">
        <v>7783</v>
      </c>
      <c r="D106" s="15">
        <v>1698</v>
      </c>
      <c r="E106" s="15">
        <v>6934</v>
      </c>
      <c r="F106" s="15">
        <v>25483</v>
      </c>
      <c r="G106" s="25">
        <v>3.3</v>
      </c>
    </row>
    <row r="107" spans="1:7" x14ac:dyDescent="0.25">
      <c r="A107" s="26" t="s">
        <v>161</v>
      </c>
      <c r="B107" s="24">
        <v>0.23597000000000001</v>
      </c>
      <c r="C107" s="15">
        <v>6085</v>
      </c>
      <c r="D107" s="15">
        <v>1436</v>
      </c>
      <c r="E107" s="15">
        <v>5367</v>
      </c>
      <c r="F107" s="15">
        <v>18549</v>
      </c>
      <c r="G107" s="25">
        <v>3</v>
      </c>
    </row>
    <row r="108" spans="1:7" x14ac:dyDescent="0.25">
      <c r="A108" s="26" t="s">
        <v>162</v>
      </c>
      <c r="B108" s="24">
        <v>0.25507999999999997</v>
      </c>
      <c r="C108" s="15">
        <v>4649</v>
      </c>
      <c r="D108" s="15">
        <v>1186</v>
      </c>
      <c r="E108" s="15">
        <v>4056</v>
      </c>
      <c r="F108" s="15">
        <v>13182</v>
      </c>
      <c r="G108" s="25">
        <v>2.8</v>
      </c>
    </row>
    <row r="109" spans="1:7" x14ac:dyDescent="0.25">
      <c r="A109" s="26" t="s">
        <v>163</v>
      </c>
      <c r="B109" s="24">
        <v>0.27549000000000001</v>
      </c>
      <c r="C109" s="15">
        <v>3463</v>
      </c>
      <c r="D109" s="15">
        <v>954</v>
      </c>
      <c r="E109" s="15">
        <v>2986</v>
      </c>
      <c r="F109" s="15">
        <v>9125</v>
      </c>
      <c r="G109" s="25">
        <v>2.6</v>
      </c>
    </row>
    <row r="110" spans="1:7" x14ac:dyDescent="0.25">
      <c r="A110" s="28" t="s">
        <v>164</v>
      </c>
      <c r="B110" s="29">
        <v>1</v>
      </c>
      <c r="C110" s="30">
        <v>2509</v>
      </c>
      <c r="D110" s="30">
        <v>2509</v>
      </c>
      <c r="E110" s="30">
        <v>6139</v>
      </c>
      <c r="F110" s="30">
        <v>6139</v>
      </c>
      <c r="G110" s="31">
        <v>2.4</v>
      </c>
    </row>
    <row r="111" spans="1:7" x14ac:dyDescent="0.25">
      <c r="A111" s="15"/>
      <c r="B111" s="24"/>
      <c r="C111" s="15"/>
      <c r="D111" s="15"/>
      <c r="E111" s="15"/>
      <c r="F111" s="15"/>
      <c r="G111" s="67"/>
    </row>
    <row r="113" spans="1:1" x14ac:dyDescent="0.25">
      <c r="A113" s="32" t="s">
        <v>284</v>
      </c>
    </row>
    <row r="114" spans="1:1" x14ac:dyDescent="0.25">
      <c r="A114" s="33" t="s">
        <v>165</v>
      </c>
    </row>
  </sheetData>
  <pageMargins left="0.75" right="0.75" top="1" bottom="1" header="0.5" footer="0.5"/>
  <pageSetup paperSize="9" scale="73"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2"/>
  <dimension ref="A1:G114"/>
  <sheetViews>
    <sheetView zoomScaleNormal="100" workbookViewId="0"/>
  </sheetViews>
  <sheetFormatPr defaultRowHeight="12.5" x14ac:dyDescent="0.25"/>
  <cols>
    <col min="1" max="1" width="12.59765625" style="4" customWidth="1"/>
    <col min="2" max="2" width="17.3984375" style="4" customWidth="1"/>
    <col min="3" max="3" width="10.59765625" style="4" customWidth="1"/>
    <col min="4" max="5" width="17.3984375" style="4" customWidth="1"/>
    <col min="6" max="7" width="15.09765625" style="4" customWidth="1"/>
    <col min="8" max="256" width="9.09765625" style="4"/>
    <col min="257" max="257" width="12.59765625" style="4" customWidth="1"/>
    <col min="258" max="258" width="17.3984375" style="4" customWidth="1"/>
    <col min="259" max="259" width="10.59765625" style="4" customWidth="1"/>
    <col min="260" max="261" width="17.3984375" style="4" customWidth="1"/>
    <col min="262" max="263" width="15.09765625" style="4" customWidth="1"/>
    <col min="264" max="512" width="9.09765625" style="4"/>
    <col min="513" max="513" width="12.59765625" style="4" customWidth="1"/>
    <col min="514" max="514" width="17.3984375" style="4" customWidth="1"/>
    <col min="515" max="515" width="10.59765625" style="4" customWidth="1"/>
    <col min="516" max="517" width="17.3984375" style="4" customWidth="1"/>
    <col min="518" max="519" width="15.09765625" style="4" customWidth="1"/>
    <col min="520" max="768" width="9.09765625" style="4"/>
    <col min="769" max="769" width="12.59765625" style="4" customWidth="1"/>
    <col min="770" max="770" width="17.3984375" style="4" customWidth="1"/>
    <col min="771" max="771" width="10.59765625" style="4" customWidth="1"/>
    <col min="772" max="773" width="17.3984375" style="4" customWidth="1"/>
    <col min="774" max="775" width="15.09765625" style="4" customWidth="1"/>
    <col min="776" max="1024" width="9.09765625" style="4"/>
    <col min="1025" max="1025" width="12.59765625" style="4" customWidth="1"/>
    <col min="1026" max="1026" width="17.3984375" style="4" customWidth="1"/>
    <col min="1027" max="1027" width="10.59765625" style="4" customWidth="1"/>
    <col min="1028" max="1029" width="17.3984375" style="4" customWidth="1"/>
    <col min="1030" max="1031" width="15.09765625" style="4" customWidth="1"/>
    <col min="1032" max="1280" width="9.09765625" style="4"/>
    <col min="1281" max="1281" width="12.59765625" style="4" customWidth="1"/>
    <col min="1282" max="1282" width="17.3984375" style="4" customWidth="1"/>
    <col min="1283" max="1283" width="10.59765625" style="4" customWidth="1"/>
    <col min="1284" max="1285" width="17.3984375" style="4" customWidth="1"/>
    <col min="1286" max="1287" width="15.09765625" style="4" customWidth="1"/>
    <col min="1288" max="1536" width="9.09765625" style="4"/>
    <col min="1537" max="1537" width="12.59765625" style="4" customWidth="1"/>
    <col min="1538" max="1538" width="17.3984375" style="4" customWidth="1"/>
    <col min="1539" max="1539" width="10.59765625" style="4" customWidth="1"/>
    <col min="1540" max="1541" width="17.3984375" style="4" customWidth="1"/>
    <col min="1542" max="1543" width="15.09765625" style="4" customWidth="1"/>
    <col min="1544" max="1792" width="9.09765625" style="4"/>
    <col min="1793" max="1793" width="12.59765625" style="4" customWidth="1"/>
    <col min="1794" max="1794" width="17.3984375" style="4" customWidth="1"/>
    <col min="1795" max="1795" width="10.59765625" style="4" customWidth="1"/>
    <col min="1796" max="1797" width="17.3984375" style="4" customWidth="1"/>
    <col min="1798" max="1799" width="15.09765625" style="4" customWidth="1"/>
    <col min="1800" max="2048" width="9.09765625" style="4"/>
    <col min="2049" max="2049" width="12.59765625" style="4" customWidth="1"/>
    <col min="2050" max="2050" width="17.3984375" style="4" customWidth="1"/>
    <col min="2051" max="2051" width="10.59765625" style="4" customWidth="1"/>
    <col min="2052" max="2053" width="17.3984375" style="4" customWidth="1"/>
    <col min="2054" max="2055" width="15.09765625" style="4" customWidth="1"/>
    <col min="2056" max="2304" width="9.09765625" style="4"/>
    <col min="2305" max="2305" width="12.59765625" style="4" customWidth="1"/>
    <col min="2306" max="2306" width="17.3984375" style="4" customWidth="1"/>
    <col min="2307" max="2307" width="10.59765625" style="4" customWidth="1"/>
    <col min="2308" max="2309" width="17.3984375" style="4" customWidth="1"/>
    <col min="2310" max="2311" width="15.09765625" style="4" customWidth="1"/>
    <col min="2312" max="2560" width="9.09765625" style="4"/>
    <col min="2561" max="2561" width="12.59765625" style="4" customWidth="1"/>
    <col min="2562" max="2562" width="17.3984375" style="4" customWidth="1"/>
    <col min="2563" max="2563" width="10.59765625" style="4" customWidth="1"/>
    <col min="2564" max="2565" width="17.3984375" style="4" customWidth="1"/>
    <col min="2566" max="2567" width="15.09765625" style="4" customWidth="1"/>
    <col min="2568" max="2816" width="9.09765625" style="4"/>
    <col min="2817" max="2817" width="12.59765625" style="4" customWidth="1"/>
    <col min="2818" max="2818" width="17.3984375" style="4" customWidth="1"/>
    <col min="2819" max="2819" width="10.59765625" style="4" customWidth="1"/>
    <col min="2820" max="2821" width="17.3984375" style="4" customWidth="1"/>
    <col min="2822" max="2823" width="15.09765625" style="4" customWidth="1"/>
    <col min="2824" max="3072" width="9.09765625" style="4"/>
    <col min="3073" max="3073" width="12.59765625" style="4" customWidth="1"/>
    <col min="3074" max="3074" width="17.3984375" style="4" customWidth="1"/>
    <col min="3075" max="3075" width="10.59765625" style="4" customWidth="1"/>
    <col min="3076" max="3077" width="17.3984375" style="4" customWidth="1"/>
    <col min="3078" max="3079" width="15.09765625" style="4" customWidth="1"/>
    <col min="3080" max="3328" width="9.09765625" style="4"/>
    <col min="3329" max="3329" width="12.59765625" style="4" customWidth="1"/>
    <col min="3330" max="3330" width="17.3984375" style="4" customWidth="1"/>
    <col min="3331" max="3331" width="10.59765625" style="4" customWidth="1"/>
    <col min="3332" max="3333" width="17.3984375" style="4" customWidth="1"/>
    <col min="3334" max="3335" width="15.09765625" style="4" customWidth="1"/>
    <col min="3336" max="3584" width="9.09765625" style="4"/>
    <col min="3585" max="3585" width="12.59765625" style="4" customWidth="1"/>
    <col min="3586" max="3586" width="17.3984375" style="4" customWidth="1"/>
    <col min="3587" max="3587" width="10.59765625" style="4" customWidth="1"/>
    <col min="3588" max="3589" width="17.3984375" style="4" customWidth="1"/>
    <col min="3590" max="3591" width="15.09765625" style="4" customWidth="1"/>
    <col min="3592" max="3840" width="9.09765625" style="4"/>
    <col min="3841" max="3841" width="12.59765625" style="4" customWidth="1"/>
    <col min="3842" max="3842" width="17.3984375" style="4" customWidth="1"/>
    <col min="3843" max="3843" width="10.59765625" style="4" customWidth="1"/>
    <col min="3844" max="3845" width="17.3984375" style="4" customWidth="1"/>
    <col min="3846" max="3847" width="15.09765625" style="4" customWidth="1"/>
    <col min="3848" max="4096" width="9.09765625" style="4"/>
    <col min="4097" max="4097" width="12.59765625" style="4" customWidth="1"/>
    <col min="4098" max="4098" width="17.3984375" style="4" customWidth="1"/>
    <col min="4099" max="4099" width="10.59765625" style="4" customWidth="1"/>
    <col min="4100" max="4101" width="17.3984375" style="4" customWidth="1"/>
    <col min="4102" max="4103" width="15.09765625" style="4" customWidth="1"/>
    <col min="4104" max="4352" width="9.09765625" style="4"/>
    <col min="4353" max="4353" width="12.59765625" style="4" customWidth="1"/>
    <col min="4354" max="4354" width="17.3984375" style="4" customWidth="1"/>
    <col min="4355" max="4355" width="10.59765625" style="4" customWidth="1"/>
    <col min="4356" max="4357" width="17.3984375" style="4" customWidth="1"/>
    <col min="4358" max="4359" width="15.09765625" style="4" customWidth="1"/>
    <col min="4360" max="4608" width="9.09765625" style="4"/>
    <col min="4609" max="4609" width="12.59765625" style="4" customWidth="1"/>
    <col min="4610" max="4610" width="17.3984375" style="4" customWidth="1"/>
    <col min="4611" max="4611" width="10.59765625" style="4" customWidth="1"/>
    <col min="4612" max="4613" width="17.3984375" style="4" customWidth="1"/>
    <col min="4614" max="4615" width="15.09765625" style="4" customWidth="1"/>
    <col min="4616" max="4864" width="9.09765625" style="4"/>
    <col min="4865" max="4865" width="12.59765625" style="4" customWidth="1"/>
    <col min="4866" max="4866" width="17.3984375" style="4" customWidth="1"/>
    <col min="4867" max="4867" width="10.59765625" style="4" customWidth="1"/>
    <col min="4868" max="4869" width="17.3984375" style="4" customWidth="1"/>
    <col min="4870" max="4871" width="15.09765625" style="4" customWidth="1"/>
    <col min="4872" max="5120" width="9.09765625" style="4"/>
    <col min="5121" max="5121" width="12.59765625" style="4" customWidth="1"/>
    <col min="5122" max="5122" width="17.3984375" style="4" customWidth="1"/>
    <col min="5123" max="5123" width="10.59765625" style="4" customWidth="1"/>
    <col min="5124" max="5125" width="17.3984375" style="4" customWidth="1"/>
    <col min="5126" max="5127" width="15.09765625" style="4" customWidth="1"/>
    <col min="5128" max="5376" width="9.09765625" style="4"/>
    <col min="5377" max="5377" width="12.59765625" style="4" customWidth="1"/>
    <col min="5378" max="5378" width="17.3984375" style="4" customWidth="1"/>
    <col min="5379" max="5379" width="10.59765625" style="4" customWidth="1"/>
    <col min="5380" max="5381" width="17.3984375" style="4" customWidth="1"/>
    <col min="5382" max="5383" width="15.09765625" style="4" customWidth="1"/>
    <col min="5384" max="5632" width="9.09765625" style="4"/>
    <col min="5633" max="5633" width="12.59765625" style="4" customWidth="1"/>
    <col min="5634" max="5634" width="17.3984375" style="4" customWidth="1"/>
    <col min="5635" max="5635" width="10.59765625" style="4" customWidth="1"/>
    <col min="5636" max="5637" width="17.3984375" style="4" customWidth="1"/>
    <col min="5638" max="5639" width="15.09765625" style="4" customWidth="1"/>
    <col min="5640" max="5888" width="9.09765625" style="4"/>
    <col min="5889" max="5889" width="12.59765625" style="4" customWidth="1"/>
    <col min="5890" max="5890" width="17.3984375" style="4" customWidth="1"/>
    <col min="5891" max="5891" width="10.59765625" style="4" customWidth="1"/>
    <col min="5892" max="5893" width="17.3984375" style="4" customWidth="1"/>
    <col min="5894" max="5895" width="15.09765625" style="4" customWidth="1"/>
    <col min="5896" max="6144" width="9.09765625" style="4"/>
    <col min="6145" max="6145" width="12.59765625" style="4" customWidth="1"/>
    <col min="6146" max="6146" width="17.3984375" style="4" customWidth="1"/>
    <col min="6147" max="6147" width="10.59765625" style="4" customWidth="1"/>
    <col min="6148" max="6149" width="17.3984375" style="4" customWidth="1"/>
    <col min="6150" max="6151" width="15.09765625" style="4" customWidth="1"/>
    <col min="6152" max="6400" width="9.09765625" style="4"/>
    <col min="6401" max="6401" width="12.59765625" style="4" customWidth="1"/>
    <col min="6402" max="6402" width="17.3984375" style="4" customWidth="1"/>
    <col min="6403" max="6403" width="10.59765625" style="4" customWidth="1"/>
    <col min="6404" max="6405" width="17.3984375" style="4" customWidth="1"/>
    <col min="6406" max="6407" width="15.09765625" style="4" customWidth="1"/>
    <col min="6408" max="6656" width="9.09765625" style="4"/>
    <col min="6657" max="6657" width="12.59765625" style="4" customWidth="1"/>
    <col min="6658" max="6658" width="17.3984375" style="4" customWidth="1"/>
    <col min="6659" max="6659" width="10.59765625" style="4" customWidth="1"/>
    <col min="6660" max="6661" width="17.3984375" style="4" customWidth="1"/>
    <col min="6662" max="6663" width="15.09765625" style="4" customWidth="1"/>
    <col min="6664" max="6912" width="9.09765625" style="4"/>
    <col min="6913" max="6913" width="12.59765625" style="4" customWidth="1"/>
    <col min="6914" max="6914" width="17.3984375" style="4" customWidth="1"/>
    <col min="6915" max="6915" width="10.59765625" style="4" customWidth="1"/>
    <col min="6916" max="6917" width="17.3984375" style="4" customWidth="1"/>
    <col min="6918" max="6919" width="15.09765625" style="4" customWidth="1"/>
    <col min="6920" max="7168" width="9.09765625" style="4"/>
    <col min="7169" max="7169" width="12.59765625" style="4" customWidth="1"/>
    <col min="7170" max="7170" width="17.3984375" style="4" customWidth="1"/>
    <col min="7171" max="7171" width="10.59765625" style="4" customWidth="1"/>
    <col min="7172" max="7173" width="17.3984375" style="4" customWidth="1"/>
    <col min="7174" max="7175" width="15.09765625" style="4" customWidth="1"/>
    <col min="7176" max="7424" width="9.09765625" style="4"/>
    <col min="7425" max="7425" width="12.59765625" style="4" customWidth="1"/>
    <col min="7426" max="7426" width="17.3984375" style="4" customWidth="1"/>
    <col min="7427" max="7427" width="10.59765625" style="4" customWidth="1"/>
    <col min="7428" max="7429" width="17.3984375" style="4" customWidth="1"/>
    <col min="7430" max="7431" width="15.09765625" style="4" customWidth="1"/>
    <col min="7432" max="7680" width="9.09765625" style="4"/>
    <col min="7681" max="7681" width="12.59765625" style="4" customWidth="1"/>
    <col min="7682" max="7682" width="17.3984375" style="4" customWidth="1"/>
    <col min="7683" max="7683" width="10.59765625" style="4" customWidth="1"/>
    <col min="7684" max="7685" width="17.3984375" style="4" customWidth="1"/>
    <col min="7686" max="7687" width="15.09765625" style="4" customWidth="1"/>
    <col min="7688" max="7936" width="9.09765625" style="4"/>
    <col min="7937" max="7937" width="12.59765625" style="4" customWidth="1"/>
    <col min="7938" max="7938" width="17.3984375" style="4" customWidth="1"/>
    <col min="7939" max="7939" width="10.59765625" style="4" customWidth="1"/>
    <col min="7940" max="7941" width="17.3984375" style="4" customWidth="1"/>
    <col min="7942" max="7943" width="15.09765625" style="4" customWidth="1"/>
    <col min="7944" max="8192" width="9.09765625" style="4"/>
    <col min="8193" max="8193" width="12.59765625" style="4" customWidth="1"/>
    <col min="8194" max="8194" width="17.3984375" style="4" customWidth="1"/>
    <col min="8195" max="8195" width="10.59765625" style="4" customWidth="1"/>
    <col min="8196" max="8197" width="17.3984375" style="4" customWidth="1"/>
    <col min="8198" max="8199" width="15.09765625" style="4" customWidth="1"/>
    <col min="8200" max="8448" width="9.09765625" style="4"/>
    <col min="8449" max="8449" width="12.59765625" style="4" customWidth="1"/>
    <col min="8450" max="8450" width="17.3984375" style="4" customWidth="1"/>
    <col min="8451" max="8451" width="10.59765625" style="4" customWidth="1"/>
    <col min="8452" max="8453" width="17.3984375" style="4" customWidth="1"/>
    <col min="8454" max="8455" width="15.09765625" style="4" customWidth="1"/>
    <col min="8456" max="8704" width="9.09765625" style="4"/>
    <col min="8705" max="8705" width="12.59765625" style="4" customWidth="1"/>
    <col min="8706" max="8706" width="17.3984375" style="4" customWidth="1"/>
    <col min="8707" max="8707" width="10.59765625" style="4" customWidth="1"/>
    <col min="8708" max="8709" width="17.3984375" style="4" customWidth="1"/>
    <col min="8710" max="8711" width="15.09765625" style="4" customWidth="1"/>
    <col min="8712" max="8960" width="9.09765625" style="4"/>
    <col min="8961" max="8961" width="12.59765625" style="4" customWidth="1"/>
    <col min="8962" max="8962" width="17.3984375" style="4" customWidth="1"/>
    <col min="8963" max="8963" width="10.59765625" style="4" customWidth="1"/>
    <col min="8964" max="8965" width="17.3984375" style="4" customWidth="1"/>
    <col min="8966" max="8967" width="15.09765625" style="4" customWidth="1"/>
    <col min="8968" max="9216" width="9.09765625" style="4"/>
    <col min="9217" max="9217" width="12.59765625" style="4" customWidth="1"/>
    <col min="9218" max="9218" width="17.3984375" style="4" customWidth="1"/>
    <col min="9219" max="9219" width="10.59765625" style="4" customWidth="1"/>
    <col min="9220" max="9221" width="17.3984375" style="4" customWidth="1"/>
    <col min="9222" max="9223" width="15.09765625" style="4" customWidth="1"/>
    <col min="9224" max="9472" width="9.09765625" style="4"/>
    <col min="9473" max="9473" width="12.59765625" style="4" customWidth="1"/>
    <col min="9474" max="9474" width="17.3984375" style="4" customWidth="1"/>
    <col min="9475" max="9475" width="10.59765625" style="4" customWidth="1"/>
    <col min="9476" max="9477" width="17.3984375" style="4" customWidth="1"/>
    <col min="9478" max="9479" width="15.09765625" style="4" customWidth="1"/>
    <col min="9480" max="9728" width="9.09765625" style="4"/>
    <col min="9729" max="9729" width="12.59765625" style="4" customWidth="1"/>
    <col min="9730" max="9730" width="17.3984375" style="4" customWidth="1"/>
    <col min="9731" max="9731" width="10.59765625" style="4" customWidth="1"/>
    <col min="9732" max="9733" width="17.3984375" style="4" customWidth="1"/>
    <col min="9734" max="9735" width="15.09765625" style="4" customWidth="1"/>
    <col min="9736" max="9984" width="9.09765625" style="4"/>
    <col min="9985" max="9985" width="12.59765625" style="4" customWidth="1"/>
    <col min="9986" max="9986" width="17.3984375" style="4" customWidth="1"/>
    <col min="9987" max="9987" width="10.59765625" style="4" customWidth="1"/>
    <col min="9988" max="9989" width="17.3984375" style="4" customWidth="1"/>
    <col min="9990" max="9991" width="15.09765625" style="4" customWidth="1"/>
    <col min="9992" max="10240" width="9.09765625" style="4"/>
    <col min="10241" max="10241" width="12.59765625" style="4" customWidth="1"/>
    <col min="10242" max="10242" width="17.3984375" style="4" customWidth="1"/>
    <col min="10243" max="10243" width="10.59765625" style="4" customWidth="1"/>
    <col min="10244" max="10245" width="17.3984375" style="4" customWidth="1"/>
    <col min="10246" max="10247" width="15.09765625" style="4" customWidth="1"/>
    <col min="10248" max="10496" width="9.09765625" style="4"/>
    <col min="10497" max="10497" width="12.59765625" style="4" customWidth="1"/>
    <col min="10498" max="10498" width="17.3984375" style="4" customWidth="1"/>
    <col min="10499" max="10499" width="10.59765625" style="4" customWidth="1"/>
    <col min="10500" max="10501" width="17.3984375" style="4" customWidth="1"/>
    <col min="10502" max="10503" width="15.09765625" style="4" customWidth="1"/>
    <col min="10504" max="10752" width="9.09765625" style="4"/>
    <col min="10753" max="10753" width="12.59765625" style="4" customWidth="1"/>
    <col min="10754" max="10754" width="17.3984375" style="4" customWidth="1"/>
    <col min="10755" max="10755" width="10.59765625" style="4" customWidth="1"/>
    <col min="10756" max="10757" width="17.3984375" style="4" customWidth="1"/>
    <col min="10758" max="10759" width="15.09765625" style="4" customWidth="1"/>
    <col min="10760" max="11008" width="9.09765625" style="4"/>
    <col min="11009" max="11009" width="12.59765625" style="4" customWidth="1"/>
    <col min="11010" max="11010" width="17.3984375" style="4" customWidth="1"/>
    <col min="11011" max="11011" width="10.59765625" style="4" customWidth="1"/>
    <col min="11012" max="11013" width="17.3984375" style="4" customWidth="1"/>
    <col min="11014" max="11015" width="15.09765625" style="4" customWidth="1"/>
    <col min="11016" max="11264" width="9.09765625" style="4"/>
    <col min="11265" max="11265" width="12.59765625" style="4" customWidth="1"/>
    <col min="11266" max="11266" width="17.3984375" style="4" customWidth="1"/>
    <col min="11267" max="11267" width="10.59765625" style="4" customWidth="1"/>
    <col min="11268" max="11269" width="17.3984375" style="4" customWidth="1"/>
    <col min="11270" max="11271" width="15.09765625" style="4" customWidth="1"/>
    <col min="11272" max="11520" width="9.09765625" style="4"/>
    <col min="11521" max="11521" width="12.59765625" style="4" customWidth="1"/>
    <col min="11522" max="11522" width="17.3984375" style="4" customWidth="1"/>
    <col min="11523" max="11523" width="10.59765625" style="4" customWidth="1"/>
    <col min="11524" max="11525" width="17.3984375" style="4" customWidth="1"/>
    <col min="11526" max="11527" width="15.09765625" style="4" customWidth="1"/>
    <col min="11528" max="11776" width="9.09765625" style="4"/>
    <col min="11777" max="11777" width="12.59765625" style="4" customWidth="1"/>
    <col min="11778" max="11778" width="17.3984375" style="4" customWidth="1"/>
    <col min="11779" max="11779" width="10.59765625" style="4" customWidth="1"/>
    <col min="11780" max="11781" width="17.3984375" style="4" customWidth="1"/>
    <col min="11782" max="11783" width="15.09765625" style="4" customWidth="1"/>
    <col min="11784" max="12032" width="9.09765625" style="4"/>
    <col min="12033" max="12033" width="12.59765625" style="4" customWidth="1"/>
    <col min="12034" max="12034" width="17.3984375" style="4" customWidth="1"/>
    <col min="12035" max="12035" width="10.59765625" style="4" customWidth="1"/>
    <col min="12036" max="12037" width="17.3984375" style="4" customWidth="1"/>
    <col min="12038" max="12039" width="15.09765625" style="4" customWidth="1"/>
    <col min="12040" max="12288" width="9.09765625" style="4"/>
    <col min="12289" max="12289" width="12.59765625" style="4" customWidth="1"/>
    <col min="12290" max="12290" width="17.3984375" style="4" customWidth="1"/>
    <col min="12291" max="12291" width="10.59765625" style="4" customWidth="1"/>
    <col min="12292" max="12293" width="17.3984375" style="4" customWidth="1"/>
    <col min="12294" max="12295" width="15.09765625" style="4" customWidth="1"/>
    <col min="12296" max="12544" width="9.09765625" style="4"/>
    <col min="12545" max="12545" width="12.59765625" style="4" customWidth="1"/>
    <col min="12546" max="12546" width="17.3984375" style="4" customWidth="1"/>
    <col min="12547" max="12547" width="10.59765625" style="4" customWidth="1"/>
    <col min="12548" max="12549" width="17.3984375" style="4" customWidth="1"/>
    <col min="12550" max="12551" width="15.09765625" style="4" customWidth="1"/>
    <col min="12552" max="12800" width="9.09765625" style="4"/>
    <col min="12801" max="12801" width="12.59765625" style="4" customWidth="1"/>
    <col min="12802" max="12802" width="17.3984375" style="4" customWidth="1"/>
    <col min="12803" max="12803" width="10.59765625" style="4" customWidth="1"/>
    <col min="12804" max="12805" width="17.3984375" style="4" customWidth="1"/>
    <col min="12806" max="12807" width="15.09765625" style="4" customWidth="1"/>
    <col min="12808" max="13056" width="9.09765625" style="4"/>
    <col min="13057" max="13057" width="12.59765625" style="4" customWidth="1"/>
    <col min="13058" max="13058" width="17.3984375" style="4" customWidth="1"/>
    <col min="13059" max="13059" width="10.59765625" style="4" customWidth="1"/>
    <col min="13060" max="13061" width="17.3984375" style="4" customWidth="1"/>
    <col min="13062" max="13063" width="15.09765625" style="4" customWidth="1"/>
    <col min="13064" max="13312" width="9.09765625" style="4"/>
    <col min="13313" max="13313" width="12.59765625" style="4" customWidth="1"/>
    <col min="13314" max="13314" width="17.3984375" style="4" customWidth="1"/>
    <col min="13315" max="13315" width="10.59765625" style="4" customWidth="1"/>
    <col min="13316" max="13317" width="17.3984375" style="4" customWidth="1"/>
    <col min="13318" max="13319" width="15.09765625" style="4" customWidth="1"/>
    <col min="13320" max="13568" width="9.09765625" style="4"/>
    <col min="13569" max="13569" width="12.59765625" style="4" customWidth="1"/>
    <col min="13570" max="13570" width="17.3984375" style="4" customWidth="1"/>
    <col min="13571" max="13571" width="10.59765625" style="4" customWidth="1"/>
    <col min="13572" max="13573" width="17.3984375" style="4" customWidth="1"/>
    <col min="13574" max="13575" width="15.09765625" style="4" customWidth="1"/>
    <col min="13576" max="13824" width="9.09765625" style="4"/>
    <col min="13825" max="13825" width="12.59765625" style="4" customWidth="1"/>
    <col min="13826" max="13826" width="17.3984375" style="4" customWidth="1"/>
    <col min="13827" max="13827" width="10.59765625" style="4" customWidth="1"/>
    <col min="13828" max="13829" width="17.3984375" style="4" customWidth="1"/>
    <col min="13830" max="13831" width="15.09765625" style="4" customWidth="1"/>
    <col min="13832" max="14080" width="9.09765625" style="4"/>
    <col min="14081" max="14081" width="12.59765625" style="4" customWidth="1"/>
    <col min="14082" max="14082" width="17.3984375" style="4" customWidth="1"/>
    <col min="14083" max="14083" width="10.59765625" style="4" customWidth="1"/>
    <col min="14084" max="14085" width="17.3984375" style="4" customWidth="1"/>
    <col min="14086" max="14087" width="15.09765625" style="4" customWidth="1"/>
    <col min="14088" max="14336" width="9.09765625" style="4"/>
    <col min="14337" max="14337" width="12.59765625" style="4" customWidth="1"/>
    <col min="14338" max="14338" width="17.3984375" style="4" customWidth="1"/>
    <col min="14339" max="14339" width="10.59765625" style="4" customWidth="1"/>
    <col min="14340" max="14341" width="17.3984375" style="4" customWidth="1"/>
    <col min="14342" max="14343" width="15.09765625" style="4" customWidth="1"/>
    <col min="14344" max="14592" width="9.09765625" style="4"/>
    <col min="14593" max="14593" width="12.59765625" style="4" customWidth="1"/>
    <col min="14594" max="14594" width="17.3984375" style="4" customWidth="1"/>
    <col min="14595" max="14595" width="10.59765625" style="4" customWidth="1"/>
    <col min="14596" max="14597" width="17.3984375" style="4" customWidth="1"/>
    <col min="14598" max="14599" width="15.09765625" style="4" customWidth="1"/>
    <col min="14600" max="14848" width="9.09765625" style="4"/>
    <col min="14849" max="14849" width="12.59765625" style="4" customWidth="1"/>
    <col min="14850" max="14850" width="17.3984375" style="4" customWidth="1"/>
    <col min="14851" max="14851" width="10.59765625" style="4" customWidth="1"/>
    <col min="14852" max="14853" width="17.3984375" style="4" customWidth="1"/>
    <col min="14854" max="14855" width="15.09765625" style="4" customWidth="1"/>
    <col min="14856" max="15104" width="9.09765625" style="4"/>
    <col min="15105" max="15105" width="12.59765625" style="4" customWidth="1"/>
    <col min="15106" max="15106" width="17.3984375" style="4" customWidth="1"/>
    <col min="15107" max="15107" width="10.59765625" style="4" customWidth="1"/>
    <col min="15108" max="15109" width="17.3984375" style="4" customWidth="1"/>
    <col min="15110" max="15111" width="15.09765625" style="4" customWidth="1"/>
    <col min="15112" max="15360" width="9.09765625" style="4"/>
    <col min="15361" max="15361" width="12.59765625" style="4" customWidth="1"/>
    <col min="15362" max="15362" width="17.3984375" style="4" customWidth="1"/>
    <col min="15363" max="15363" width="10.59765625" style="4" customWidth="1"/>
    <col min="15364" max="15365" width="17.3984375" style="4" customWidth="1"/>
    <col min="15366" max="15367" width="15.09765625" style="4" customWidth="1"/>
    <col min="15368" max="15616" width="9.09765625" style="4"/>
    <col min="15617" max="15617" width="12.59765625" style="4" customWidth="1"/>
    <col min="15618" max="15618" width="17.3984375" style="4" customWidth="1"/>
    <col min="15619" max="15619" width="10.59765625" style="4" customWidth="1"/>
    <col min="15620" max="15621" width="17.3984375" style="4" customWidth="1"/>
    <col min="15622" max="15623" width="15.09765625" style="4" customWidth="1"/>
    <col min="15624" max="15872" width="9.09765625" style="4"/>
    <col min="15873" max="15873" width="12.59765625" style="4" customWidth="1"/>
    <col min="15874" max="15874" width="17.3984375" style="4" customWidth="1"/>
    <col min="15875" max="15875" width="10.59765625" style="4" customWidth="1"/>
    <col min="15876" max="15877" width="17.3984375" style="4" customWidth="1"/>
    <col min="15878" max="15879" width="15.09765625" style="4" customWidth="1"/>
    <col min="15880" max="16128" width="9.09765625" style="4"/>
    <col min="16129" max="16129" width="12.59765625" style="4" customWidth="1"/>
    <col min="16130" max="16130" width="17.3984375" style="4" customWidth="1"/>
    <col min="16131" max="16131" width="10.59765625" style="4" customWidth="1"/>
    <col min="16132" max="16133" width="17.3984375" style="4" customWidth="1"/>
    <col min="16134" max="16135" width="15.09765625" style="4" customWidth="1"/>
    <col min="16136" max="16384" width="9.09765625" style="4"/>
  </cols>
  <sheetData>
    <row r="1" spans="1:7" x14ac:dyDescent="0.25">
      <c r="A1" s="6"/>
      <c r="B1" s="6"/>
      <c r="C1" s="6"/>
      <c r="D1" s="6"/>
      <c r="E1" s="6"/>
      <c r="F1" s="6"/>
      <c r="G1" s="7"/>
    </row>
    <row r="2" spans="1:7" ht="13" x14ac:dyDescent="0.3">
      <c r="A2" s="8" t="s">
        <v>172</v>
      </c>
      <c r="B2" s="6"/>
      <c r="C2" s="6"/>
      <c r="D2" s="6"/>
      <c r="E2" s="6"/>
      <c r="F2" s="6"/>
      <c r="G2" s="7"/>
    </row>
    <row r="3" spans="1:7" x14ac:dyDescent="0.25">
      <c r="A3" s="9"/>
      <c r="B3" s="9"/>
      <c r="C3" s="9"/>
      <c r="D3" s="9"/>
      <c r="E3" s="9"/>
      <c r="F3" s="9"/>
      <c r="G3" s="10"/>
    </row>
    <row r="4" spans="1:7" x14ac:dyDescent="0.25">
      <c r="A4" s="11" t="s">
        <v>42</v>
      </c>
      <c r="B4" s="12" t="s">
        <v>43</v>
      </c>
      <c r="C4" s="12" t="s">
        <v>44</v>
      </c>
      <c r="D4" s="12" t="s">
        <v>44</v>
      </c>
      <c r="E4" s="12" t="s">
        <v>45</v>
      </c>
      <c r="F4" s="12" t="s">
        <v>46</v>
      </c>
      <c r="G4" s="13" t="s">
        <v>47</v>
      </c>
    </row>
    <row r="5" spans="1:7" x14ac:dyDescent="0.25">
      <c r="A5" s="14" t="s">
        <v>48</v>
      </c>
      <c r="B5" s="15" t="s">
        <v>49</v>
      </c>
      <c r="C5" s="15" t="s">
        <v>50</v>
      </c>
      <c r="D5" s="15" t="s">
        <v>51</v>
      </c>
      <c r="E5" s="15" t="s">
        <v>52</v>
      </c>
      <c r="F5" s="15" t="s">
        <v>53</v>
      </c>
      <c r="G5" s="16" t="s">
        <v>54</v>
      </c>
    </row>
    <row r="6" spans="1:7" x14ac:dyDescent="0.25">
      <c r="A6" s="17"/>
      <c r="B6" s="15" t="s">
        <v>55</v>
      </c>
      <c r="C6" s="15" t="s">
        <v>56</v>
      </c>
      <c r="D6" s="15" t="s">
        <v>55</v>
      </c>
      <c r="E6" s="15" t="s">
        <v>55</v>
      </c>
      <c r="F6" s="15" t="s">
        <v>57</v>
      </c>
      <c r="G6" s="16" t="s">
        <v>56</v>
      </c>
    </row>
    <row r="7" spans="1:7" x14ac:dyDescent="0.25">
      <c r="A7" s="18"/>
      <c r="B7" s="6"/>
      <c r="C7" s="15"/>
      <c r="D7" s="6"/>
      <c r="E7" s="6"/>
      <c r="F7" s="15"/>
      <c r="G7" s="16"/>
    </row>
    <row r="8" spans="1:7" ht="13.5" x14ac:dyDescent="0.35">
      <c r="A8" s="19"/>
      <c r="B8" s="20" t="s">
        <v>58</v>
      </c>
      <c r="C8" s="12" t="s">
        <v>59</v>
      </c>
      <c r="D8" s="12" t="s">
        <v>60</v>
      </c>
      <c r="E8" s="12" t="s">
        <v>61</v>
      </c>
      <c r="F8" s="20" t="s">
        <v>62</v>
      </c>
      <c r="G8" s="21" t="s">
        <v>63</v>
      </c>
    </row>
    <row r="9" spans="1:7" x14ac:dyDescent="0.25">
      <c r="A9" s="18"/>
      <c r="B9" s="22"/>
      <c r="C9" s="22"/>
      <c r="D9" s="22"/>
      <c r="E9" s="22"/>
      <c r="F9" s="22"/>
      <c r="G9" s="23"/>
    </row>
    <row r="10" spans="1:7" x14ac:dyDescent="0.25">
      <c r="A10" s="14" t="s">
        <v>64</v>
      </c>
      <c r="B10" s="24">
        <v>2.5300000000000001E-3</v>
      </c>
      <c r="C10" s="15">
        <v>100000</v>
      </c>
      <c r="D10" s="15">
        <v>253</v>
      </c>
      <c r="E10" s="15">
        <v>99792</v>
      </c>
      <c r="F10" s="15">
        <v>7759262</v>
      </c>
      <c r="G10" s="25">
        <v>77.599999999999994</v>
      </c>
    </row>
    <row r="11" spans="1:7" x14ac:dyDescent="0.25">
      <c r="A11" s="14" t="s">
        <v>65</v>
      </c>
      <c r="B11" s="24">
        <v>1.7000000000000001E-4</v>
      </c>
      <c r="C11" s="15">
        <v>99747</v>
      </c>
      <c r="D11" s="15">
        <v>17</v>
      </c>
      <c r="E11" s="15">
        <v>99738</v>
      </c>
      <c r="F11" s="15">
        <v>7659470</v>
      </c>
      <c r="G11" s="25">
        <v>76.8</v>
      </c>
    </row>
    <row r="12" spans="1:7" x14ac:dyDescent="0.25">
      <c r="A12" s="14" t="s">
        <v>66</v>
      </c>
      <c r="B12" s="24">
        <v>1.6000000000000001E-4</v>
      </c>
      <c r="C12" s="15">
        <v>99730</v>
      </c>
      <c r="D12" s="15">
        <v>16</v>
      </c>
      <c r="E12" s="15">
        <v>99722</v>
      </c>
      <c r="F12" s="15">
        <v>7559731</v>
      </c>
      <c r="G12" s="25">
        <v>75.8</v>
      </c>
    </row>
    <row r="13" spans="1:7" x14ac:dyDescent="0.25">
      <c r="A13" s="14" t="s">
        <v>67</v>
      </c>
      <c r="B13" s="24">
        <v>1.4999999999999999E-4</v>
      </c>
      <c r="C13" s="15">
        <v>99714</v>
      </c>
      <c r="D13" s="15">
        <v>15</v>
      </c>
      <c r="E13" s="15">
        <v>99706</v>
      </c>
      <c r="F13" s="15">
        <v>7460009</v>
      </c>
      <c r="G13" s="25">
        <v>74.8</v>
      </c>
    </row>
    <row r="14" spans="1:7" x14ac:dyDescent="0.25">
      <c r="A14" s="14" t="s">
        <v>68</v>
      </c>
      <c r="B14" s="24">
        <v>1.3999999999999999E-4</v>
      </c>
      <c r="C14" s="15">
        <v>99699</v>
      </c>
      <c r="D14" s="15">
        <v>14</v>
      </c>
      <c r="E14" s="15">
        <v>99692</v>
      </c>
      <c r="F14" s="15">
        <v>7360303</v>
      </c>
      <c r="G14" s="25">
        <v>73.8</v>
      </c>
    </row>
    <row r="15" spans="1:7" x14ac:dyDescent="0.25">
      <c r="A15" s="14" t="s">
        <v>69</v>
      </c>
      <c r="B15" s="24">
        <v>1.2E-4</v>
      </c>
      <c r="C15" s="15">
        <v>99685</v>
      </c>
      <c r="D15" s="15">
        <v>12</v>
      </c>
      <c r="E15" s="15">
        <v>99679</v>
      </c>
      <c r="F15" s="15">
        <v>7260611</v>
      </c>
      <c r="G15" s="25">
        <v>72.8</v>
      </c>
    </row>
    <row r="16" spans="1:7" x14ac:dyDescent="0.25">
      <c r="A16" s="14" t="s">
        <v>70</v>
      </c>
      <c r="B16" s="24">
        <v>1.1E-4</v>
      </c>
      <c r="C16" s="15">
        <v>99673</v>
      </c>
      <c r="D16" s="15">
        <v>11</v>
      </c>
      <c r="E16" s="15">
        <v>99668</v>
      </c>
      <c r="F16" s="15">
        <v>7160932</v>
      </c>
      <c r="G16" s="25">
        <v>71.8</v>
      </c>
    </row>
    <row r="17" spans="1:7" x14ac:dyDescent="0.25">
      <c r="A17" s="14" t="s">
        <v>71</v>
      </c>
      <c r="B17" s="24">
        <v>1E-4</v>
      </c>
      <c r="C17" s="15">
        <v>99662</v>
      </c>
      <c r="D17" s="15">
        <v>10</v>
      </c>
      <c r="E17" s="15">
        <v>99657</v>
      </c>
      <c r="F17" s="15">
        <v>7061264</v>
      </c>
      <c r="G17" s="25">
        <v>70.900000000000006</v>
      </c>
    </row>
    <row r="18" spans="1:7" x14ac:dyDescent="0.25">
      <c r="A18" s="14" t="s">
        <v>72</v>
      </c>
      <c r="B18" s="24">
        <v>1E-4</v>
      </c>
      <c r="C18" s="15">
        <v>99652</v>
      </c>
      <c r="D18" s="15">
        <v>10</v>
      </c>
      <c r="E18" s="15">
        <v>99647</v>
      </c>
      <c r="F18" s="15">
        <v>6961607</v>
      </c>
      <c r="G18" s="25">
        <v>69.900000000000006</v>
      </c>
    </row>
    <row r="19" spans="1:7" x14ac:dyDescent="0.25">
      <c r="A19" s="14" t="s">
        <v>73</v>
      </c>
      <c r="B19" s="24">
        <v>1.1E-4</v>
      </c>
      <c r="C19" s="15">
        <v>99642</v>
      </c>
      <c r="D19" s="15">
        <v>11</v>
      </c>
      <c r="E19" s="15">
        <v>99637</v>
      </c>
      <c r="F19" s="15">
        <v>6861960</v>
      </c>
      <c r="G19" s="25">
        <v>68.900000000000006</v>
      </c>
    </row>
    <row r="20" spans="1:7" x14ac:dyDescent="0.25">
      <c r="A20" s="14" t="s">
        <v>74</v>
      </c>
      <c r="B20" s="24">
        <v>1.2E-4</v>
      </c>
      <c r="C20" s="15">
        <v>99631</v>
      </c>
      <c r="D20" s="15">
        <v>12</v>
      </c>
      <c r="E20" s="15">
        <v>99625</v>
      </c>
      <c r="F20" s="15">
        <v>6762323</v>
      </c>
      <c r="G20" s="25">
        <v>67.900000000000006</v>
      </c>
    </row>
    <row r="21" spans="1:7" x14ac:dyDescent="0.25">
      <c r="A21" s="14" t="s">
        <v>75</v>
      </c>
      <c r="B21" s="24">
        <v>1.2999999999999999E-4</v>
      </c>
      <c r="C21" s="15">
        <v>99619</v>
      </c>
      <c r="D21" s="15">
        <v>13</v>
      </c>
      <c r="E21" s="15">
        <v>99613</v>
      </c>
      <c r="F21" s="15">
        <v>6662698</v>
      </c>
      <c r="G21" s="25">
        <v>66.900000000000006</v>
      </c>
    </row>
    <row r="22" spans="1:7" x14ac:dyDescent="0.25">
      <c r="A22" s="14" t="s">
        <v>76</v>
      </c>
      <c r="B22" s="24">
        <v>1.4999999999999999E-4</v>
      </c>
      <c r="C22" s="15">
        <v>99606</v>
      </c>
      <c r="D22" s="15">
        <v>15</v>
      </c>
      <c r="E22" s="15">
        <v>99599</v>
      </c>
      <c r="F22" s="15">
        <v>6563086</v>
      </c>
      <c r="G22" s="25">
        <v>65.900000000000006</v>
      </c>
    </row>
    <row r="23" spans="1:7" x14ac:dyDescent="0.25">
      <c r="A23" s="14" t="s">
        <v>77</v>
      </c>
      <c r="B23" s="24">
        <v>1.7000000000000001E-4</v>
      </c>
      <c r="C23" s="15">
        <v>99592</v>
      </c>
      <c r="D23" s="15">
        <v>17</v>
      </c>
      <c r="E23" s="15">
        <v>99583</v>
      </c>
      <c r="F23" s="15">
        <v>6463487</v>
      </c>
      <c r="G23" s="25">
        <v>64.900000000000006</v>
      </c>
    </row>
    <row r="24" spans="1:7" x14ac:dyDescent="0.25">
      <c r="A24" s="14" t="s">
        <v>78</v>
      </c>
      <c r="B24" s="24">
        <v>2.0000000000000001E-4</v>
      </c>
      <c r="C24" s="15">
        <v>99575</v>
      </c>
      <c r="D24" s="15">
        <v>20</v>
      </c>
      <c r="E24" s="15">
        <v>99565</v>
      </c>
      <c r="F24" s="15">
        <v>6363904</v>
      </c>
      <c r="G24" s="25">
        <v>63.9</v>
      </c>
    </row>
    <row r="25" spans="1:7" x14ac:dyDescent="0.25">
      <c r="A25" s="14" t="s">
        <v>79</v>
      </c>
      <c r="B25" s="24">
        <v>2.3000000000000001E-4</v>
      </c>
      <c r="C25" s="15">
        <v>99555</v>
      </c>
      <c r="D25" s="15">
        <v>23</v>
      </c>
      <c r="E25" s="15">
        <v>99544</v>
      </c>
      <c r="F25" s="15">
        <v>6264339</v>
      </c>
      <c r="G25" s="25">
        <v>62.9</v>
      </c>
    </row>
    <row r="26" spans="1:7" x14ac:dyDescent="0.25">
      <c r="A26" s="26" t="s">
        <v>80</v>
      </c>
      <c r="B26" s="24">
        <v>2.5999999999999998E-4</v>
      </c>
      <c r="C26" s="15">
        <v>99532</v>
      </c>
      <c r="D26" s="15">
        <v>26</v>
      </c>
      <c r="E26" s="15">
        <v>99519</v>
      </c>
      <c r="F26" s="15">
        <v>6164795</v>
      </c>
      <c r="G26" s="25">
        <v>61.9</v>
      </c>
    </row>
    <row r="27" spans="1:7" x14ac:dyDescent="0.25">
      <c r="A27" s="26" t="s">
        <v>81</v>
      </c>
      <c r="B27" s="24">
        <v>2.9999999999999997E-4</v>
      </c>
      <c r="C27" s="15">
        <v>99506</v>
      </c>
      <c r="D27" s="15">
        <v>30</v>
      </c>
      <c r="E27" s="15">
        <v>99492</v>
      </c>
      <c r="F27" s="15">
        <v>6065276</v>
      </c>
      <c r="G27" s="25">
        <v>61</v>
      </c>
    </row>
    <row r="28" spans="1:7" x14ac:dyDescent="0.25">
      <c r="A28" s="26" t="s">
        <v>82</v>
      </c>
      <c r="B28" s="24">
        <v>3.5E-4</v>
      </c>
      <c r="C28" s="15">
        <v>99477</v>
      </c>
      <c r="D28" s="15">
        <v>35</v>
      </c>
      <c r="E28" s="15">
        <v>99459</v>
      </c>
      <c r="F28" s="15">
        <v>5965784</v>
      </c>
      <c r="G28" s="25">
        <v>60</v>
      </c>
    </row>
    <row r="29" spans="1:7" x14ac:dyDescent="0.25">
      <c r="A29" s="26" t="s">
        <v>83</v>
      </c>
      <c r="B29" s="24">
        <v>4.2000000000000002E-4</v>
      </c>
      <c r="C29" s="15">
        <v>99442</v>
      </c>
      <c r="D29" s="15">
        <v>41</v>
      </c>
      <c r="E29" s="15">
        <v>99421</v>
      </c>
      <c r="F29" s="15">
        <v>5866325</v>
      </c>
      <c r="G29" s="25">
        <v>59</v>
      </c>
    </row>
    <row r="30" spans="1:7" x14ac:dyDescent="0.25">
      <c r="A30" s="26" t="s">
        <v>84</v>
      </c>
      <c r="B30" s="24">
        <v>4.8000000000000001E-4</v>
      </c>
      <c r="C30" s="15">
        <v>99400</v>
      </c>
      <c r="D30" s="15">
        <v>48</v>
      </c>
      <c r="E30" s="15">
        <v>99376</v>
      </c>
      <c r="F30" s="15">
        <v>5766904</v>
      </c>
      <c r="G30" s="25">
        <v>58</v>
      </c>
    </row>
    <row r="31" spans="1:7" x14ac:dyDescent="0.25">
      <c r="A31" s="26" t="s">
        <v>85</v>
      </c>
      <c r="B31" s="24">
        <v>5.4000000000000001E-4</v>
      </c>
      <c r="C31" s="15">
        <v>99352</v>
      </c>
      <c r="D31" s="15">
        <v>54</v>
      </c>
      <c r="E31" s="15">
        <v>99325</v>
      </c>
      <c r="F31" s="15">
        <v>5667528</v>
      </c>
      <c r="G31" s="25">
        <v>57</v>
      </c>
    </row>
    <row r="32" spans="1:7" x14ac:dyDescent="0.25">
      <c r="A32" s="26" t="s">
        <v>86</v>
      </c>
      <c r="B32" s="24">
        <v>5.8E-4</v>
      </c>
      <c r="C32" s="15">
        <v>99298</v>
      </c>
      <c r="D32" s="15">
        <v>58</v>
      </c>
      <c r="E32" s="15">
        <v>99269</v>
      </c>
      <c r="F32" s="15">
        <v>5568202</v>
      </c>
      <c r="G32" s="25">
        <v>56.1</v>
      </c>
    </row>
    <row r="33" spans="1:7" x14ac:dyDescent="0.25">
      <c r="A33" s="26" t="s">
        <v>87</v>
      </c>
      <c r="B33" s="24">
        <v>5.8E-4</v>
      </c>
      <c r="C33" s="15">
        <v>99240</v>
      </c>
      <c r="D33" s="15">
        <v>58</v>
      </c>
      <c r="E33" s="15">
        <v>99211</v>
      </c>
      <c r="F33" s="15">
        <v>5468933</v>
      </c>
      <c r="G33" s="25">
        <v>55.1</v>
      </c>
    </row>
    <row r="34" spans="1:7" x14ac:dyDescent="0.25">
      <c r="A34" s="26" t="s">
        <v>88</v>
      </c>
      <c r="B34" s="24">
        <v>5.5999999999999995E-4</v>
      </c>
      <c r="C34" s="15">
        <v>99182</v>
      </c>
      <c r="D34" s="15">
        <v>56</v>
      </c>
      <c r="E34" s="15">
        <v>99155</v>
      </c>
      <c r="F34" s="15">
        <v>5369722</v>
      </c>
      <c r="G34" s="25">
        <v>54.1</v>
      </c>
    </row>
    <row r="35" spans="1:7" x14ac:dyDescent="0.25">
      <c r="A35" s="26" t="s">
        <v>89</v>
      </c>
      <c r="B35" s="24">
        <v>5.2999999999999998E-4</v>
      </c>
      <c r="C35" s="15">
        <v>99127</v>
      </c>
      <c r="D35" s="15">
        <v>53</v>
      </c>
      <c r="E35" s="15">
        <v>99100</v>
      </c>
      <c r="F35" s="15">
        <v>5270567</v>
      </c>
      <c r="G35" s="25">
        <v>53.2</v>
      </c>
    </row>
    <row r="36" spans="1:7" x14ac:dyDescent="0.25">
      <c r="A36" s="26" t="s">
        <v>90</v>
      </c>
      <c r="B36" s="24">
        <v>5.1000000000000004E-4</v>
      </c>
      <c r="C36" s="15">
        <v>99074</v>
      </c>
      <c r="D36" s="15">
        <v>50</v>
      </c>
      <c r="E36" s="15">
        <v>99049</v>
      </c>
      <c r="F36" s="15">
        <v>5171467</v>
      </c>
      <c r="G36" s="25">
        <v>52.2</v>
      </c>
    </row>
    <row r="37" spans="1:7" x14ac:dyDescent="0.25">
      <c r="A37" s="26" t="s">
        <v>91</v>
      </c>
      <c r="B37" s="24">
        <v>5.0000000000000001E-4</v>
      </c>
      <c r="C37" s="15">
        <v>99024</v>
      </c>
      <c r="D37" s="15">
        <v>49</v>
      </c>
      <c r="E37" s="15">
        <v>98999</v>
      </c>
      <c r="F37" s="15">
        <v>5072418</v>
      </c>
      <c r="G37" s="25">
        <v>51.2</v>
      </c>
    </row>
    <row r="38" spans="1:7" x14ac:dyDescent="0.25">
      <c r="A38" s="26" t="s">
        <v>92</v>
      </c>
      <c r="B38" s="24">
        <v>5.1000000000000004E-4</v>
      </c>
      <c r="C38" s="15">
        <v>98975</v>
      </c>
      <c r="D38" s="15">
        <v>51</v>
      </c>
      <c r="E38" s="15">
        <v>98949</v>
      </c>
      <c r="F38" s="15">
        <v>4973418</v>
      </c>
      <c r="G38" s="25">
        <v>50.2</v>
      </c>
    </row>
    <row r="39" spans="1:7" x14ac:dyDescent="0.25">
      <c r="A39" s="26" t="s">
        <v>93</v>
      </c>
      <c r="B39" s="24">
        <v>5.4000000000000001E-4</v>
      </c>
      <c r="C39" s="15">
        <v>98924</v>
      </c>
      <c r="D39" s="15">
        <v>54</v>
      </c>
      <c r="E39" s="15">
        <v>98897</v>
      </c>
      <c r="F39" s="15">
        <v>4874469</v>
      </c>
      <c r="G39" s="25">
        <v>49.3</v>
      </c>
    </row>
    <row r="40" spans="1:7" x14ac:dyDescent="0.25">
      <c r="A40" s="26" t="s">
        <v>94</v>
      </c>
      <c r="B40" s="24">
        <v>5.8E-4</v>
      </c>
      <c r="C40" s="15">
        <v>98870</v>
      </c>
      <c r="D40" s="15">
        <v>57</v>
      </c>
      <c r="E40" s="15">
        <v>98841</v>
      </c>
      <c r="F40" s="15">
        <v>4775573</v>
      </c>
      <c r="G40" s="25">
        <v>48.3</v>
      </c>
    </row>
    <row r="41" spans="1:7" x14ac:dyDescent="0.25">
      <c r="A41" s="26" t="s">
        <v>95</v>
      </c>
      <c r="B41" s="24">
        <v>6.0999999999999997E-4</v>
      </c>
      <c r="C41" s="15">
        <v>98813</v>
      </c>
      <c r="D41" s="15">
        <v>60</v>
      </c>
      <c r="E41" s="15">
        <v>98783</v>
      </c>
      <c r="F41" s="15">
        <v>4676731</v>
      </c>
      <c r="G41" s="25">
        <v>47.3</v>
      </c>
    </row>
    <row r="42" spans="1:7" x14ac:dyDescent="0.25">
      <c r="A42" s="26" t="s">
        <v>96</v>
      </c>
      <c r="B42" s="24">
        <v>6.4999999999999997E-4</v>
      </c>
      <c r="C42" s="15">
        <v>98753</v>
      </c>
      <c r="D42" s="15">
        <v>64</v>
      </c>
      <c r="E42" s="15">
        <v>98721</v>
      </c>
      <c r="F42" s="15">
        <v>4577949</v>
      </c>
      <c r="G42" s="25">
        <v>46.4</v>
      </c>
    </row>
    <row r="43" spans="1:7" x14ac:dyDescent="0.25">
      <c r="A43" s="26" t="s">
        <v>97</v>
      </c>
      <c r="B43" s="24">
        <v>6.8999999999999997E-4</v>
      </c>
      <c r="C43" s="15">
        <v>98689</v>
      </c>
      <c r="D43" s="15">
        <v>69</v>
      </c>
      <c r="E43" s="15">
        <v>98654</v>
      </c>
      <c r="F43" s="15">
        <v>4479228</v>
      </c>
      <c r="G43" s="25">
        <v>45.4</v>
      </c>
    </row>
    <row r="44" spans="1:7" x14ac:dyDescent="0.25">
      <c r="A44" s="26" t="s">
        <v>98</v>
      </c>
      <c r="B44" s="24">
        <v>7.5000000000000002E-4</v>
      </c>
      <c r="C44" s="15">
        <v>98620</v>
      </c>
      <c r="D44" s="15">
        <v>74</v>
      </c>
      <c r="E44" s="15">
        <v>98583</v>
      </c>
      <c r="F44" s="15">
        <v>4380574</v>
      </c>
      <c r="G44" s="25">
        <v>44.4</v>
      </c>
    </row>
    <row r="45" spans="1:7" x14ac:dyDescent="0.25">
      <c r="A45" s="26" t="s">
        <v>99</v>
      </c>
      <c r="B45" s="24">
        <v>8.0000000000000004E-4</v>
      </c>
      <c r="C45" s="15">
        <v>98546</v>
      </c>
      <c r="D45" s="15">
        <v>79</v>
      </c>
      <c r="E45" s="15">
        <v>98507</v>
      </c>
      <c r="F45" s="15">
        <v>4281990</v>
      </c>
      <c r="G45" s="25">
        <v>43.5</v>
      </c>
    </row>
    <row r="46" spans="1:7" x14ac:dyDescent="0.25">
      <c r="A46" s="26" t="s">
        <v>100</v>
      </c>
      <c r="B46" s="24">
        <v>8.5999999999999998E-4</v>
      </c>
      <c r="C46" s="15">
        <v>98468</v>
      </c>
      <c r="D46" s="15">
        <v>84</v>
      </c>
      <c r="E46" s="15">
        <v>98426</v>
      </c>
      <c r="F46" s="15">
        <v>4183483</v>
      </c>
      <c r="G46" s="25">
        <v>42.5</v>
      </c>
    </row>
    <row r="47" spans="1:7" x14ac:dyDescent="0.25">
      <c r="A47" s="26" t="s">
        <v>101</v>
      </c>
      <c r="B47" s="24">
        <v>9.3000000000000005E-4</v>
      </c>
      <c r="C47" s="15">
        <v>98383</v>
      </c>
      <c r="D47" s="15">
        <v>92</v>
      </c>
      <c r="E47" s="15">
        <v>98338</v>
      </c>
      <c r="F47" s="15">
        <v>4085058</v>
      </c>
      <c r="G47" s="25">
        <v>41.5</v>
      </c>
    </row>
    <row r="48" spans="1:7" x14ac:dyDescent="0.25">
      <c r="A48" s="26" t="s">
        <v>102</v>
      </c>
      <c r="B48" s="24">
        <v>1.0399999999999999E-3</v>
      </c>
      <c r="C48" s="15">
        <v>98292</v>
      </c>
      <c r="D48" s="15">
        <v>102</v>
      </c>
      <c r="E48" s="15">
        <v>98241</v>
      </c>
      <c r="F48" s="15">
        <v>3986720</v>
      </c>
      <c r="G48" s="25">
        <v>40.6</v>
      </c>
    </row>
    <row r="49" spans="1:7" x14ac:dyDescent="0.25">
      <c r="A49" s="26" t="s">
        <v>103</v>
      </c>
      <c r="B49" s="24">
        <v>1.16E-3</v>
      </c>
      <c r="C49" s="15">
        <v>98190</v>
      </c>
      <c r="D49" s="15">
        <v>114</v>
      </c>
      <c r="E49" s="15">
        <v>98133</v>
      </c>
      <c r="F49" s="15">
        <v>3888480</v>
      </c>
      <c r="G49" s="25">
        <v>39.6</v>
      </c>
    </row>
    <row r="50" spans="1:7" x14ac:dyDescent="0.25">
      <c r="A50" s="26" t="s">
        <v>104</v>
      </c>
      <c r="B50" s="24">
        <v>1.2899999999999999E-3</v>
      </c>
      <c r="C50" s="15">
        <v>98076</v>
      </c>
      <c r="D50" s="15">
        <v>127</v>
      </c>
      <c r="E50" s="15">
        <v>98012</v>
      </c>
      <c r="F50" s="15">
        <v>3790347</v>
      </c>
      <c r="G50" s="25">
        <v>38.6</v>
      </c>
    </row>
    <row r="51" spans="1:7" x14ac:dyDescent="0.25">
      <c r="A51" s="26" t="s">
        <v>105</v>
      </c>
      <c r="B51" s="24">
        <v>1.42E-3</v>
      </c>
      <c r="C51" s="15">
        <v>97949</v>
      </c>
      <c r="D51" s="15">
        <v>139</v>
      </c>
      <c r="E51" s="15">
        <v>97879</v>
      </c>
      <c r="F51" s="15">
        <v>3692335</v>
      </c>
      <c r="G51" s="25">
        <v>37.700000000000003</v>
      </c>
    </row>
    <row r="52" spans="1:7" x14ac:dyDescent="0.25">
      <c r="A52" s="26" t="s">
        <v>106</v>
      </c>
      <c r="B52" s="24">
        <v>1.56E-3</v>
      </c>
      <c r="C52" s="15">
        <v>97810</v>
      </c>
      <c r="D52" s="15">
        <v>153</v>
      </c>
      <c r="E52" s="15">
        <v>97733</v>
      </c>
      <c r="F52" s="15">
        <v>3594456</v>
      </c>
      <c r="G52" s="25">
        <v>36.700000000000003</v>
      </c>
    </row>
    <row r="53" spans="1:7" x14ac:dyDescent="0.25">
      <c r="A53" s="26" t="s">
        <v>107</v>
      </c>
      <c r="B53" s="24">
        <v>1.7099999999999999E-3</v>
      </c>
      <c r="C53" s="15">
        <v>97657</v>
      </c>
      <c r="D53" s="15">
        <v>167</v>
      </c>
      <c r="E53" s="15">
        <v>97573</v>
      </c>
      <c r="F53" s="15">
        <v>3496722</v>
      </c>
      <c r="G53" s="25">
        <v>35.799999999999997</v>
      </c>
    </row>
    <row r="54" spans="1:7" x14ac:dyDescent="0.25">
      <c r="A54" s="26" t="s">
        <v>108</v>
      </c>
      <c r="B54" s="24">
        <v>1.8699999999999999E-3</v>
      </c>
      <c r="C54" s="15">
        <v>97489</v>
      </c>
      <c r="D54" s="15">
        <v>182</v>
      </c>
      <c r="E54" s="15">
        <v>97398</v>
      </c>
      <c r="F54" s="15">
        <v>3399149</v>
      </c>
      <c r="G54" s="25">
        <v>34.9</v>
      </c>
    </row>
    <row r="55" spans="1:7" x14ac:dyDescent="0.25">
      <c r="A55" s="26" t="s">
        <v>109</v>
      </c>
      <c r="B55" s="24">
        <v>2.0300000000000001E-3</v>
      </c>
      <c r="C55" s="15">
        <v>97307</v>
      </c>
      <c r="D55" s="15">
        <v>197</v>
      </c>
      <c r="E55" s="15">
        <v>97208</v>
      </c>
      <c r="F55" s="15">
        <v>3301751</v>
      </c>
      <c r="G55" s="25">
        <v>33.9</v>
      </c>
    </row>
    <row r="56" spans="1:7" x14ac:dyDescent="0.25">
      <c r="A56" s="26" t="s">
        <v>110</v>
      </c>
      <c r="B56" s="24">
        <v>2.2000000000000001E-3</v>
      </c>
      <c r="C56" s="15">
        <v>97110</v>
      </c>
      <c r="D56" s="15">
        <v>213</v>
      </c>
      <c r="E56" s="15">
        <v>97003</v>
      </c>
      <c r="F56" s="15">
        <v>3204543</v>
      </c>
      <c r="G56" s="25">
        <v>33</v>
      </c>
    </row>
    <row r="57" spans="1:7" x14ac:dyDescent="0.25">
      <c r="A57" s="26" t="s">
        <v>111</v>
      </c>
      <c r="B57" s="24">
        <v>2.4199999999999998E-3</v>
      </c>
      <c r="C57" s="15">
        <v>96896</v>
      </c>
      <c r="D57" s="15">
        <v>235</v>
      </c>
      <c r="E57" s="15">
        <v>96779</v>
      </c>
      <c r="F57" s="15">
        <v>3107540</v>
      </c>
      <c r="G57" s="25">
        <v>32.1</v>
      </c>
    </row>
    <row r="58" spans="1:7" x14ac:dyDescent="0.25">
      <c r="A58" s="26" t="s">
        <v>112</v>
      </c>
      <c r="B58" s="24">
        <v>2.7200000000000002E-3</v>
      </c>
      <c r="C58" s="15">
        <v>96662</v>
      </c>
      <c r="D58" s="15">
        <v>263</v>
      </c>
      <c r="E58" s="15">
        <v>96530</v>
      </c>
      <c r="F58" s="15">
        <v>3010761</v>
      </c>
      <c r="G58" s="25">
        <v>31.1</v>
      </c>
    </row>
    <row r="59" spans="1:7" x14ac:dyDescent="0.25">
      <c r="A59" s="27" t="s">
        <v>113</v>
      </c>
      <c r="B59" s="24">
        <v>3.0699999999999998E-3</v>
      </c>
      <c r="C59" s="15">
        <v>96399</v>
      </c>
      <c r="D59" s="15">
        <v>296</v>
      </c>
      <c r="E59" s="15">
        <v>96251</v>
      </c>
      <c r="F59" s="15">
        <v>2914231</v>
      </c>
      <c r="G59" s="25">
        <v>30.2</v>
      </c>
    </row>
    <row r="60" spans="1:7" x14ac:dyDescent="0.25">
      <c r="A60" s="27" t="s">
        <v>114</v>
      </c>
      <c r="B60" s="24">
        <v>3.4299999999999999E-3</v>
      </c>
      <c r="C60" s="34">
        <v>96102</v>
      </c>
      <c r="D60" s="15">
        <v>330</v>
      </c>
      <c r="E60" s="15">
        <v>95937</v>
      </c>
      <c r="F60" s="15">
        <v>2817980</v>
      </c>
      <c r="G60" s="25">
        <v>29.3</v>
      </c>
    </row>
    <row r="61" spans="1:7" x14ac:dyDescent="0.25">
      <c r="A61" s="27" t="s">
        <v>115</v>
      </c>
      <c r="B61" s="24">
        <v>3.81E-3</v>
      </c>
      <c r="C61" s="15">
        <v>95773</v>
      </c>
      <c r="D61" s="15">
        <v>365</v>
      </c>
      <c r="E61" s="15">
        <v>95590</v>
      </c>
      <c r="F61" s="15">
        <v>2722042</v>
      </c>
      <c r="G61" s="25">
        <v>28.4</v>
      </c>
    </row>
    <row r="62" spans="1:7" x14ac:dyDescent="0.25">
      <c r="A62" s="27" t="s">
        <v>116</v>
      </c>
      <c r="B62" s="24">
        <v>4.2300000000000003E-3</v>
      </c>
      <c r="C62" s="15">
        <v>95408</v>
      </c>
      <c r="D62" s="15">
        <v>404</v>
      </c>
      <c r="E62" s="15">
        <v>95206</v>
      </c>
      <c r="F62" s="15">
        <v>2626452</v>
      </c>
      <c r="G62" s="25">
        <v>27.5</v>
      </c>
    </row>
    <row r="63" spans="1:7" x14ac:dyDescent="0.25">
      <c r="A63" s="27" t="s">
        <v>117</v>
      </c>
      <c r="B63" s="24">
        <v>4.7299999999999998E-3</v>
      </c>
      <c r="C63" s="15">
        <v>95004</v>
      </c>
      <c r="D63" s="15">
        <v>450</v>
      </c>
      <c r="E63" s="15">
        <v>94779</v>
      </c>
      <c r="F63" s="15">
        <v>2531247</v>
      </c>
      <c r="G63" s="25">
        <v>26.6</v>
      </c>
    </row>
    <row r="64" spans="1:7" x14ac:dyDescent="0.25">
      <c r="A64" s="26" t="s">
        <v>118</v>
      </c>
      <c r="B64" s="24">
        <v>5.28E-3</v>
      </c>
      <c r="C64" s="15">
        <v>94554</v>
      </c>
      <c r="D64" s="15">
        <v>499</v>
      </c>
      <c r="E64" s="15">
        <v>94305</v>
      </c>
      <c r="F64" s="15">
        <v>2436468</v>
      </c>
      <c r="G64" s="25">
        <v>25.8</v>
      </c>
    </row>
    <row r="65" spans="1:7" x14ac:dyDescent="0.25">
      <c r="A65" s="26" t="s">
        <v>119</v>
      </c>
      <c r="B65" s="24">
        <v>5.8300000000000001E-3</v>
      </c>
      <c r="C65" s="15">
        <v>94055</v>
      </c>
      <c r="D65" s="15">
        <v>548</v>
      </c>
      <c r="E65" s="15">
        <v>93781</v>
      </c>
      <c r="F65" s="15">
        <v>2342163</v>
      </c>
      <c r="G65" s="25">
        <v>24.9</v>
      </c>
    </row>
    <row r="66" spans="1:7" x14ac:dyDescent="0.25">
      <c r="A66" s="26" t="s">
        <v>120</v>
      </c>
      <c r="B66" s="24">
        <v>6.4099999999999999E-3</v>
      </c>
      <c r="C66" s="15">
        <v>93507</v>
      </c>
      <c r="D66" s="15">
        <v>600</v>
      </c>
      <c r="E66" s="15">
        <v>93207</v>
      </c>
      <c r="F66" s="15">
        <v>2248382</v>
      </c>
      <c r="G66" s="25">
        <v>24</v>
      </c>
    </row>
    <row r="67" spans="1:7" x14ac:dyDescent="0.25">
      <c r="A67" s="26" t="s">
        <v>121</v>
      </c>
      <c r="B67" s="24">
        <v>7.11E-3</v>
      </c>
      <c r="C67" s="15">
        <v>92907</v>
      </c>
      <c r="D67" s="15">
        <v>661</v>
      </c>
      <c r="E67" s="15">
        <v>92577</v>
      </c>
      <c r="F67" s="15">
        <v>2155174</v>
      </c>
      <c r="G67" s="25">
        <v>23.2</v>
      </c>
    </row>
    <row r="68" spans="1:7" x14ac:dyDescent="0.25">
      <c r="A68" s="26" t="s">
        <v>122</v>
      </c>
      <c r="B68" s="24">
        <v>7.9799999999999992E-3</v>
      </c>
      <c r="C68" s="15">
        <v>92247</v>
      </c>
      <c r="D68" s="15">
        <v>736</v>
      </c>
      <c r="E68" s="15">
        <v>91879</v>
      </c>
      <c r="F68" s="15">
        <v>2062597</v>
      </c>
      <c r="G68" s="25">
        <v>22.4</v>
      </c>
    </row>
    <row r="69" spans="1:7" x14ac:dyDescent="0.25">
      <c r="A69" s="26" t="s">
        <v>123</v>
      </c>
      <c r="B69" s="24">
        <v>8.94E-3</v>
      </c>
      <c r="C69" s="15">
        <v>91511</v>
      </c>
      <c r="D69" s="15">
        <v>818</v>
      </c>
      <c r="E69" s="15">
        <v>91102</v>
      </c>
      <c r="F69" s="15">
        <v>1970718</v>
      </c>
      <c r="G69" s="25">
        <v>21.5</v>
      </c>
    </row>
    <row r="70" spans="1:7" x14ac:dyDescent="0.25">
      <c r="A70" s="26" t="s">
        <v>124</v>
      </c>
      <c r="B70" s="24">
        <v>9.9299999999999996E-3</v>
      </c>
      <c r="C70" s="15">
        <v>90692</v>
      </c>
      <c r="D70" s="15">
        <v>901</v>
      </c>
      <c r="E70" s="15">
        <v>90242</v>
      </c>
      <c r="F70" s="15">
        <v>1879617</v>
      </c>
      <c r="G70" s="25">
        <v>20.7</v>
      </c>
    </row>
    <row r="71" spans="1:7" x14ac:dyDescent="0.25">
      <c r="A71" s="26" t="s">
        <v>125</v>
      </c>
      <c r="B71" s="24">
        <v>1.0970000000000001E-2</v>
      </c>
      <c r="C71" s="15">
        <v>89792</v>
      </c>
      <c r="D71" s="15">
        <v>985</v>
      </c>
      <c r="E71" s="15">
        <v>89299</v>
      </c>
      <c r="F71" s="15">
        <v>1789375</v>
      </c>
      <c r="G71" s="25">
        <v>19.899999999999999</v>
      </c>
    </row>
    <row r="72" spans="1:7" x14ac:dyDescent="0.25">
      <c r="A72" s="26" t="s">
        <v>126</v>
      </c>
      <c r="B72" s="24">
        <v>1.217E-2</v>
      </c>
      <c r="C72" s="15">
        <v>88807</v>
      </c>
      <c r="D72" s="15">
        <v>1080</v>
      </c>
      <c r="E72" s="15">
        <v>88267</v>
      </c>
      <c r="F72" s="15">
        <v>1700075</v>
      </c>
      <c r="G72" s="25">
        <v>19.100000000000001</v>
      </c>
    </row>
    <row r="73" spans="1:7" x14ac:dyDescent="0.25">
      <c r="A73" s="26" t="s">
        <v>127</v>
      </c>
      <c r="B73" s="24">
        <v>1.362E-2</v>
      </c>
      <c r="C73" s="15">
        <v>87726</v>
      </c>
      <c r="D73" s="15">
        <v>1195</v>
      </c>
      <c r="E73" s="15">
        <v>87129</v>
      </c>
      <c r="F73" s="15">
        <v>1611809</v>
      </c>
      <c r="G73" s="25">
        <v>18.399999999999999</v>
      </c>
    </row>
    <row r="74" spans="1:7" x14ac:dyDescent="0.25">
      <c r="A74" s="26" t="s">
        <v>128</v>
      </c>
      <c r="B74" s="24">
        <v>1.524E-2</v>
      </c>
      <c r="C74" s="15">
        <v>86531</v>
      </c>
      <c r="D74" s="15">
        <v>1319</v>
      </c>
      <c r="E74" s="15">
        <v>85872</v>
      </c>
      <c r="F74" s="15">
        <v>1524680</v>
      </c>
      <c r="G74" s="25">
        <v>17.600000000000001</v>
      </c>
    </row>
    <row r="75" spans="1:7" x14ac:dyDescent="0.25">
      <c r="A75" s="26" t="s">
        <v>129</v>
      </c>
      <c r="B75" s="24">
        <v>1.6899999999999998E-2</v>
      </c>
      <c r="C75" s="15">
        <v>85213</v>
      </c>
      <c r="D75" s="15">
        <v>1440</v>
      </c>
      <c r="E75" s="15">
        <v>84493</v>
      </c>
      <c r="F75" s="15">
        <v>1438808</v>
      </c>
      <c r="G75" s="25">
        <v>16.899999999999999</v>
      </c>
    </row>
    <row r="76" spans="1:7" x14ac:dyDescent="0.25">
      <c r="A76" s="26" t="s">
        <v>130</v>
      </c>
      <c r="B76" s="24">
        <v>1.8599999999999998E-2</v>
      </c>
      <c r="C76" s="15">
        <v>83773</v>
      </c>
      <c r="D76" s="15">
        <v>1558</v>
      </c>
      <c r="E76" s="15">
        <v>82993</v>
      </c>
      <c r="F76" s="15">
        <v>1354315</v>
      </c>
      <c r="G76" s="25">
        <v>16.2</v>
      </c>
    </row>
    <row r="77" spans="1:7" x14ac:dyDescent="0.25">
      <c r="A77" s="26" t="s">
        <v>131</v>
      </c>
      <c r="B77" s="24">
        <v>2.0459999999999999E-2</v>
      </c>
      <c r="C77" s="15">
        <v>82214</v>
      </c>
      <c r="D77" s="15">
        <v>1682</v>
      </c>
      <c r="E77" s="15">
        <v>81373</v>
      </c>
      <c r="F77" s="15">
        <v>1271322</v>
      </c>
      <c r="G77" s="25">
        <v>15.5</v>
      </c>
    </row>
    <row r="78" spans="1:7" x14ac:dyDescent="0.25">
      <c r="A78" s="26" t="s">
        <v>132</v>
      </c>
      <c r="B78" s="24">
        <v>2.2550000000000001E-2</v>
      </c>
      <c r="C78" s="15">
        <v>80532</v>
      </c>
      <c r="D78" s="15">
        <v>1816</v>
      </c>
      <c r="E78" s="15">
        <v>79624</v>
      </c>
      <c r="F78" s="15">
        <v>1189949</v>
      </c>
      <c r="G78" s="25">
        <v>14.8</v>
      </c>
    </row>
    <row r="79" spans="1:7" x14ac:dyDescent="0.25">
      <c r="A79" s="26" t="s">
        <v>133</v>
      </c>
      <c r="B79" s="24">
        <v>2.4750000000000001E-2</v>
      </c>
      <c r="C79" s="15">
        <v>78716</v>
      </c>
      <c r="D79" s="15">
        <v>1949</v>
      </c>
      <c r="E79" s="15">
        <v>77742</v>
      </c>
      <c r="F79" s="15">
        <v>1110325</v>
      </c>
      <c r="G79" s="25">
        <v>14.1</v>
      </c>
    </row>
    <row r="80" spans="1:7" x14ac:dyDescent="0.25">
      <c r="A80" s="26" t="s">
        <v>134</v>
      </c>
      <c r="B80" s="24">
        <v>2.6980000000000001E-2</v>
      </c>
      <c r="C80" s="15">
        <v>76767</v>
      </c>
      <c r="D80" s="15">
        <v>2071</v>
      </c>
      <c r="E80" s="15">
        <v>75732</v>
      </c>
      <c r="F80" s="15">
        <v>1032583</v>
      </c>
      <c r="G80" s="25">
        <v>13.5</v>
      </c>
    </row>
    <row r="81" spans="1:7" x14ac:dyDescent="0.25">
      <c r="A81" s="26" t="s">
        <v>135</v>
      </c>
      <c r="B81" s="24">
        <v>2.9340000000000001E-2</v>
      </c>
      <c r="C81" s="15">
        <v>74696</v>
      </c>
      <c r="D81" s="15">
        <v>2191</v>
      </c>
      <c r="E81" s="15">
        <v>73601</v>
      </c>
      <c r="F81" s="15">
        <v>956851</v>
      </c>
      <c r="G81" s="25">
        <v>12.8</v>
      </c>
    </row>
    <row r="82" spans="1:7" x14ac:dyDescent="0.25">
      <c r="A82" s="26" t="s">
        <v>136</v>
      </c>
      <c r="B82" s="24">
        <v>3.2190000000000003E-2</v>
      </c>
      <c r="C82" s="15">
        <v>72505</v>
      </c>
      <c r="D82" s="15">
        <v>2334</v>
      </c>
      <c r="E82" s="15">
        <v>71338</v>
      </c>
      <c r="F82" s="15">
        <v>883251</v>
      </c>
      <c r="G82" s="25">
        <v>12.2</v>
      </c>
    </row>
    <row r="83" spans="1:7" x14ac:dyDescent="0.25">
      <c r="A83" s="26" t="s">
        <v>137</v>
      </c>
      <c r="B83" s="24">
        <v>3.5779999999999999E-2</v>
      </c>
      <c r="C83" s="15">
        <v>70171</v>
      </c>
      <c r="D83" s="15">
        <v>2511</v>
      </c>
      <c r="E83" s="15">
        <v>68916</v>
      </c>
      <c r="F83" s="15">
        <v>811913</v>
      </c>
      <c r="G83" s="25">
        <v>11.6</v>
      </c>
    </row>
    <row r="84" spans="1:7" x14ac:dyDescent="0.25">
      <c r="A84" s="26" t="s">
        <v>138</v>
      </c>
      <c r="B84" s="24">
        <v>3.9789999999999999E-2</v>
      </c>
      <c r="C84" s="15">
        <v>67660</v>
      </c>
      <c r="D84" s="15">
        <v>2692</v>
      </c>
      <c r="E84" s="15">
        <v>66314</v>
      </c>
      <c r="F84" s="15">
        <v>742997</v>
      </c>
      <c r="G84" s="25">
        <v>11</v>
      </c>
    </row>
    <row r="85" spans="1:7" x14ac:dyDescent="0.25">
      <c r="A85" s="26" t="s">
        <v>139</v>
      </c>
      <c r="B85" s="24">
        <v>4.3900000000000002E-2</v>
      </c>
      <c r="C85" s="15">
        <v>64968</v>
      </c>
      <c r="D85" s="15">
        <v>2852</v>
      </c>
      <c r="E85" s="15">
        <v>63542</v>
      </c>
      <c r="F85" s="15">
        <v>676683</v>
      </c>
      <c r="G85" s="25">
        <v>10.4</v>
      </c>
    </row>
    <row r="86" spans="1:7" x14ac:dyDescent="0.25">
      <c r="A86" s="26" t="s">
        <v>140</v>
      </c>
      <c r="B86" s="24">
        <v>4.8140000000000002E-2</v>
      </c>
      <c r="C86" s="15">
        <v>62116</v>
      </c>
      <c r="D86" s="15">
        <v>2990</v>
      </c>
      <c r="E86" s="15">
        <v>60621</v>
      </c>
      <c r="F86" s="15">
        <v>613141</v>
      </c>
      <c r="G86" s="25">
        <v>9.9</v>
      </c>
    </row>
    <row r="87" spans="1:7" x14ac:dyDescent="0.25">
      <c r="A87" s="26" t="s">
        <v>141</v>
      </c>
      <c r="B87" s="24">
        <v>5.289E-2</v>
      </c>
      <c r="C87" s="15">
        <v>59126</v>
      </c>
      <c r="D87" s="15">
        <v>3127</v>
      </c>
      <c r="E87" s="15">
        <v>57562</v>
      </c>
      <c r="F87" s="15">
        <v>552520</v>
      </c>
      <c r="G87" s="25">
        <v>9.3000000000000007</v>
      </c>
    </row>
    <row r="88" spans="1:7" x14ac:dyDescent="0.25">
      <c r="A88" s="26" t="s">
        <v>142</v>
      </c>
      <c r="B88" s="24">
        <v>5.8479999999999997E-2</v>
      </c>
      <c r="C88" s="15">
        <v>55998</v>
      </c>
      <c r="D88" s="15">
        <v>3275</v>
      </c>
      <c r="E88" s="15">
        <v>54361</v>
      </c>
      <c r="F88" s="15">
        <v>494959</v>
      </c>
      <c r="G88" s="25">
        <v>8.8000000000000007</v>
      </c>
    </row>
    <row r="89" spans="1:7" x14ac:dyDescent="0.25">
      <c r="A89" s="26" t="s">
        <v>143</v>
      </c>
      <c r="B89" s="24">
        <v>6.4570000000000002E-2</v>
      </c>
      <c r="C89" s="15">
        <v>52724</v>
      </c>
      <c r="D89" s="15">
        <v>3404</v>
      </c>
      <c r="E89" s="15">
        <v>51022</v>
      </c>
      <c r="F89" s="15">
        <v>440597</v>
      </c>
      <c r="G89" s="25">
        <v>8.4</v>
      </c>
    </row>
    <row r="90" spans="1:7" x14ac:dyDescent="0.25">
      <c r="A90" s="26" t="s">
        <v>144</v>
      </c>
      <c r="B90" s="24">
        <v>7.0749999999999993E-2</v>
      </c>
      <c r="C90" s="15">
        <v>49320</v>
      </c>
      <c r="D90" s="15">
        <v>3489</v>
      </c>
      <c r="E90" s="15">
        <v>47575</v>
      </c>
      <c r="F90" s="15">
        <v>389576</v>
      </c>
      <c r="G90" s="25">
        <v>7.9</v>
      </c>
    </row>
    <row r="91" spans="1:7" x14ac:dyDescent="0.25">
      <c r="A91" s="26" t="s">
        <v>145</v>
      </c>
      <c r="B91" s="24">
        <v>7.6969999999999997E-2</v>
      </c>
      <c r="C91" s="15">
        <v>45830</v>
      </c>
      <c r="D91" s="15">
        <v>3527</v>
      </c>
      <c r="E91" s="15">
        <v>44067</v>
      </c>
      <c r="F91" s="15">
        <v>342001</v>
      </c>
      <c r="G91" s="25">
        <v>7.5</v>
      </c>
    </row>
    <row r="92" spans="1:7" x14ac:dyDescent="0.25">
      <c r="A92" s="26" t="s">
        <v>146</v>
      </c>
      <c r="B92" s="24">
        <v>8.3519999999999997E-2</v>
      </c>
      <c r="C92" s="15">
        <v>42303</v>
      </c>
      <c r="D92" s="15">
        <v>3533</v>
      </c>
      <c r="E92" s="15">
        <v>40536</v>
      </c>
      <c r="F92" s="15">
        <v>297934</v>
      </c>
      <c r="G92" s="25">
        <v>7</v>
      </c>
    </row>
    <row r="93" spans="1:7" x14ac:dyDescent="0.25">
      <c r="A93" s="26" t="s">
        <v>147</v>
      </c>
      <c r="B93" s="24">
        <v>9.0759999999999993E-2</v>
      </c>
      <c r="C93" s="15">
        <v>38770</v>
      </c>
      <c r="D93" s="15">
        <v>3519</v>
      </c>
      <c r="E93" s="15">
        <v>37010</v>
      </c>
      <c r="F93" s="15">
        <v>257398</v>
      </c>
      <c r="G93" s="25">
        <v>6.6</v>
      </c>
    </row>
    <row r="94" spans="1:7" x14ac:dyDescent="0.25">
      <c r="A94" s="26" t="s">
        <v>148</v>
      </c>
      <c r="B94" s="24">
        <v>9.869E-2</v>
      </c>
      <c r="C94" s="15">
        <v>35251</v>
      </c>
      <c r="D94" s="15">
        <v>3479</v>
      </c>
      <c r="E94" s="15">
        <v>33511</v>
      </c>
      <c r="F94" s="15">
        <v>220388</v>
      </c>
      <c r="G94" s="25">
        <v>6.3</v>
      </c>
    </row>
    <row r="95" spans="1:7" x14ac:dyDescent="0.25">
      <c r="A95" s="26" t="s">
        <v>149</v>
      </c>
      <c r="B95" s="24">
        <v>0.1072</v>
      </c>
      <c r="C95" s="15">
        <v>31772</v>
      </c>
      <c r="D95" s="15">
        <v>3406</v>
      </c>
      <c r="E95" s="15">
        <v>30069</v>
      </c>
      <c r="F95" s="15">
        <v>186877</v>
      </c>
      <c r="G95" s="25">
        <v>5.9</v>
      </c>
    </row>
    <row r="96" spans="1:7" x14ac:dyDescent="0.25">
      <c r="A96" s="26" t="s">
        <v>150</v>
      </c>
      <c r="B96" s="24">
        <v>0.11638999999999999</v>
      </c>
      <c r="C96" s="15">
        <v>28366</v>
      </c>
      <c r="D96" s="15">
        <v>3301</v>
      </c>
      <c r="E96" s="15">
        <v>26715</v>
      </c>
      <c r="F96" s="15">
        <v>156808</v>
      </c>
      <c r="G96" s="25">
        <v>5.5</v>
      </c>
    </row>
    <row r="97" spans="1:7" x14ac:dyDescent="0.25">
      <c r="A97" s="26" t="s">
        <v>151</v>
      </c>
      <c r="B97" s="24">
        <v>0.12631000000000001</v>
      </c>
      <c r="C97" s="15">
        <v>25065</v>
      </c>
      <c r="D97" s="15">
        <v>3166</v>
      </c>
      <c r="E97" s="15">
        <v>23482</v>
      </c>
      <c r="F97" s="15">
        <v>130092</v>
      </c>
      <c r="G97" s="25">
        <v>5.2</v>
      </c>
    </row>
    <row r="98" spans="1:7" x14ac:dyDescent="0.25">
      <c r="A98" s="26" t="s">
        <v>152</v>
      </c>
      <c r="B98" s="24">
        <v>0.13702</v>
      </c>
      <c r="C98" s="15">
        <v>21899</v>
      </c>
      <c r="D98" s="15">
        <v>3001</v>
      </c>
      <c r="E98" s="15">
        <v>20398</v>
      </c>
      <c r="F98" s="15">
        <v>106611</v>
      </c>
      <c r="G98" s="25">
        <v>4.9000000000000004</v>
      </c>
    </row>
    <row r="99" spans="1:7" x14ac:dyDescent="0.25">
      <c r="A99" s="26" t="s">
        <v>153</v>
      </c>
      <c r="B99" s="24">
        <v>0.14857000000000001</v>
      </c>
      <c r="C99" s="15">
        <v>18898</v>
      </c>
      <c r="D99" s="15">
        <v>2808</v>
      </c>
      <c r="E99" s="15">
        <v>17494</v>
      </c>
      <c r="F99" s="15">
        <v>86213</v>
      </c>
      <c r="G99" s="25">
        <v>4.5999999999999996</v>
      </c>
    </row>
    <row r="100" spans="1:7" x14ac:dyDescent="0.25">
      <c r="A100" s="26" t="s">
        <v>154</v>
      </c>
      <c r="B100" s="24">
        <v>0.161</v>
      </c>
      <c r="C100" s="15">
        <v>16090</v>
      </c>
      <c r="D100" s="15">
        <v>2591</v>
      </c>
      <c r="E100" s="15">
        <v>14795</v>
      </c>
      <c r="F100" s="15">
        <v>68718</v>
      </c>
      <c r="G100" s="25">
        <v>4.3</v>
      </c>
    </row>
    <row r="101" spans="1:7" x14ac:dyDescent="0.25">
      <c r="A101" s="26" t="s">
        <v>155</v>
      </c>
      <c r="B101" s="24">
        <v>0.17437</v>
      </c>
      <c r="C101" s="15">
        <v>13500</v>
      </c>
      <c r="D101" s="15">
        <v>2354</v>
      </c>
      <c r="E101" s="15">
        <v>12323</v>
      </c>
      <c r="F101" s="15">
        <v>53923</v>
      </c>
      <c r="G101" s="25">
        <v>4</v>
      </c>
    </row>
    <row r="102" spans="1:7" x14ac:dyDescent="0.25">
      <c r="A102" s="26" t="s">
        <v>156</v>
      </c>
      <c r="B102" s="24">
        <v>0.18873999999999999</v>
      </c>
      <c r="C102" s="15">
        <v>11146</v>
      </c>
      <c r="D102" s="15">
        <v>2104</v>
      </c>
      <c r="E102" s="15">
        <v>10094</v>
      </c>
      <c r="F102" s="15">
        <v>41601</v>
      </c>
      <c r="G102" s="25">
        <v>3.7</v>
      </c>
    </row>
    <row r="103" spans="1:7" x14ac:dyDescent="0.25">
      <c r="A103" s="26" t="s">
        <v>157</v>
      </c>
      <c r="B103" s="24">
        <v>0.20416000000000001</v>
      </c>
      <c r="C103" s="15">
        <v>9042</v>
      </c>
      <c r="D103" s="15">
        <v>1846</v>
      </c>
      <c r="E103" s="15">
        <v>8119</v>
      </c>
      <c r="F103" s="15">
        <v>31507</v>
      </c>
      <c r="G103" s="25">
        <v>3.5</v>
      </c>
    </row>
    <row r="104" spans="1:7" x14ac:dyDescent="0.25">
      <c r="A104" s="26" t="s">
        <v>158</v>
      </c>
      <c r="B104" s="24">
        <v>0.22067999999999999</v>
      </c>
      <c r="C104" s="15">
        <v>7196</v>
      </c>
      <c r="D104" s="15">
        <v>1588</v>
      </c>
      <c r="E104" s="15">
        <v>6402</v>
      </c>
      <c r="F104" s="15">
        <v>23388</v>
      </c>
      <c r="G104" s="25">
        <v>3.3</v>
      </c>
    </row>
    <row r="105" spans="1:7" x14ac:dyDescent="0.25">
      <c r="A105" s="26" t="s">
        <v>159</v>
      </c>
      <c r="B105" s="24">
        <v>0.23837</v>
      </c>
      <c r="C105" s="15">
        <v>5608</v>
      </c>
      <c r="D105" s="15">
        <v>1337</v>
      </c>
      <c r="E105" s="15">
        <v>4940</v>
      </c>
      <c r="F105" s="15">
        <v>16986</v>
      </c>
      <c r="G105" s="25">
        <v>3</v>
      </c>
    </row>
    <row r="106" spans="1:7" x14ac:dyDescent="0.25">
      <c r="A106" s="26" t="s">
        <v>160</v>
      </c>
      <c r="B106" s="24">
        <v>0.25725999999999999</v>
      </c>
      <c r="C106" s="15">
        <v>4271</v>
      </c>
      <c r="D106" s="15">
        <v>1099</v>
      </c>
      <c r="E106" s="15">
        <v>3722</v>
      </c>
      <c r="F106" s="15">
        <v>12046</v>
      </c>
      <c r="G106" s="25">
        <v>2.8</v>
      </c>
    </row>
    <row r="107" spans="1:7" x14ac:dyDescent="0.25">
      <c r="A107" s="26" t="s">
        <v>161</v>
      </c>
      <c r="B107" s="24">
        <v>0.27740999999999999</v>
      </c>
      <c r="C107" s="15">
        <v>3172</v>
      </c>
      <c r="D107" s="15">
        <v>880</v>
      </c>
      <c r="E107" s="15">
        <v>2732</v>
      </c>
      <c r="F107" s="15">
        <v>8324</v>
      </c>
      <c r="G107" s="25">
        <v>2.6</v>
      </c>
    </row>
    <row r="108" spans="1:7" x14ac:dyDescent="0.25">
      <c r="A108" s="26" t="s">
        <v>162</v>
      </c>
      <c r="B108" s="24">
        <v>0.29886000000000001</v>
      </c>
      <c r="C108" s="15">
        <v>2292</v>
      </c>
      <c r="D108" s="15">
        <v>685</v>
      </c>
      <c r="E108" s="15">
        <v>1950</v>
      </c>
      <c r="F108" s="15">
        <v>5592</v>
      </c>
      <c r="G108" s="25">
        <v>2.4</v>
      </c>
    </row>
    <row r="109" spans="1:7" x14ac:dyDescent="0.25">
      <c r="A109" s="26" t="s">
        <v>163</v>
      </c>
      <c r="B109" s="24">
        <v>0.32167000000000001</v>
      </c>
      <c r="C109" s="15">
        <v>1607</v>
      </c>
      <c r="D109" s="15">
        <v>517</v>
      </c>
      <c r="E109" s="15">
        <v>1349</v>
      </c>
      <c r="F109" s="15">
        <v>3642</v>
      </c>
      <c r="G109" s="25">
        <v>2.2999999999999998</v>
      </c>
    </row>
    <row r="110" spans="1:7" x14ac:dyDescent="0.25">
      <c r="A110" s="28" t="s">
        <v>164</v>
      </c>
      <c r="B110" s="29">
        <v>1</v>
      </c>
      <c r="C110" s="30">
        <v>1090</v>
      </c>
      <c r="D110" s="30">
        <v>1090</v>
      </c>
      <c r="E110" s="30">
        <v>2293</v>
      </c>
      <c r="F110" s="30">
        <v>2293</v>
      </c>
      <c r="G110" s="31">
        <v>2.1</v>
      </c>
    </row>
    <row r="111" spans="1:7" x14ac:dyDescent="0.25">
      <c r="A111" s="15"/>
      <c r="B111" s="24"/>
      <c r="C111" s="15"/>
      <c r="D111" s="15"/>
      <c r="E111" s="15"/>
      <c r="F111" s="15"/>
      <c r="G111" s="67"/>
    </row>
    <row r="113" spans="1:1" x14ac:dyDescent="0.25">
      <c r="A113" s="32" t="s">
        <v>284</v>
      </c>
    </row>
    <row r="114" spans="1:1" x14ac:dyDescent="0.25">
      <c r="A114" s="33" t="s">
        <v>165</v>
      </c>
    </row>
  </sheetData>
  <pageMargins left="0.75" right="0.75" top="1" bottom="1" header="0.5" footer="0.5"/>
  <pageSetup paperSize="9" scale="73"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3"/>
  <dimension ref="A1:G114"/>
  <sheetViews>
    <sheetView zoomScaleNormal="100" workbookViewId="0"/>
  </sheetViews>
  <sheetFormatPr defaultRowHeight="12.5" x14ac:dyDescent="0.25"/>
  <cols>
    <col min="1" max="1" width="12.59765625" style="4" customWidth="1"/>
    <col min="2" max="2" width="17.3984375" style="4" customWidth="1"/>
    <col min="3" max="3" width="10.59765625" style="38" customWidth="1"/>
    <col min="4" max="5" width="17.3984375" style="4" customWidth="1"/>
    <col min="6" max="7" width="15.09765625" style="4" customWidth="1"/>
    <col min="8" max="256" width="9.09765625" style="4"/>
    <col min="257" max="257" width="12.59765625" style="4" customWidth="1"/>
    <col min="258" max="258" width="17.3984375" style="4" customWidth="1"/>
    <col min="259" max="259" width="10.59765625" style="4" customWidth="1"/>
    <col min="260" max="261" width="17.3984375" style="4" customWidth="1"/>
    <col min="262" max="263" width="15.09765625" style="4" customWidth="1"/>
    <col min="264" max="512" width="9.09765625" style="4"/>
    <col min="513" max="513" width="12.59765625" style="4" customWidth="1"/>
    <col min="514" max="514" width="17.3984375" style="4" customWidth="1"/>
    <col min="515" max="515" width="10.59765625" style="4" customWidth="1"/>
    <col min="516" max="517" width="17.3984375" style="4" customWidth="1"/>
    <col min="518" max="519" width="15.09765625" style="4" customWidth="1"/>
    <col min="520" max="768" width="9.09765625" style="4"/>
    <col min="769" max="769" width="12.59765625" style="4" customWidth="1"/>
    <col min="770" max="770" width="17.3984375" style="4" customWidth="1"/>
    <col min="771" max="771" width="10.59765625" style="4" customWidth="1"/>
    <col min="772" max="773" width="17.3984375" style="4" customWidth="1"/>
    <col min="774" max="775" width="15.09765625" style="4" customWidth="1"/>
    <col min="776" max="1024" width="9.09765625" style="4"/>
    <col min="1025" max="1025" width="12.59765625" style="4" customWidth="1"/>
    <col min="1026" max="1026" width="17.3984375" style="4" customWidth="1"/>
    <col min="1027" max="1027" width="10.59765625" style="4" customWidth="1"/>
    <col min="1028" max="1029" width="17.3984375" style="4" customWidth="1"/>
    <col min="1030" max="1031" width="15.09765625" style="4" customWidth="1"/>
    <col min="1032" max="1280" width="9.09765625" style="4"/>
    <col min="1281" max="1281" width="12.59765625" style="4" customWidth="1"/>
    <col min="1282" max="1282" width="17.3984375" style="4" customWidth="1"/>
    <col min="1283" max="1283" width="10.59765625" style="4" customWidth="1"/>
    <col min="1284" max="1285" width="17.3984375" style="4" customWidth="1"/>
    <col min="1286" max="1287" width="15.09765625" style="4" customWidth="1"/>
    <col min="1288" max="1536" width="9.09765625" style="4"/>
    <col min="1537" max="1537" width="12.59765625" style="4" customWidth="1"/>
    <col min="1538" max="1538" width="17.3984375" style="4" customWidth="1"/>
    <col min="1539" max="1539" width="10.59765625" style="4" customWidth="1"/>
    <col min="1540" max="1541" width="17.3984375" style="4" customWidth="1"/>
    <col min="1542" max="1543" width="15.09765625" style="4" customWidth="1"/>
    <col min="1544" max="1792" width="9.09765625" style="4"/>
    <col min="1793" max="1793" width="12.59765625" style="4" customWidth="1"/>
    <col min="1794" max="1794" width="17.3984375" style="4" customWidth="1"/>
    <col min="1795" max="1795" width="10.59765625" style="4" customWidth="1"/>
    <col min="1796" max="1797" width="17.3984375" style="4" customWidth="1"/>
    <col min="1798" max="1799" width="15.09765625" style="4" customWidth="1"/>
    <col min="1800" max="2048" width="9.09765625" style="4"/>
    <col min="2049" max="2049" width="12.59765625" style="4" customWidth="1"/>
    <col min="2050" max="2050" width="17.3984375" style="4" customWidth="1"/>
    <col min="2051" max="2051" width="10.59765625" style="4" customWidth="1"/>
    <col min="2052" max="2053" width="17.3984375" style="4" customWidth="1"/>
    <col min="2054" max="2055" width="15.09765625" style="4" customWidth="1"/>
    <col min="2056" max="2304" width="9.09765625" style="4"/>
    <col min="2305" max="2305" width="12.59765625" style="4" customWidth="1"/>
    <col min="2306" max="2306" width="17.3984375" style="4" customWidth="1"/>
    <col min="2307" max="2307" width="10.59765625" style="4" customWidth="1"/>
    <col min="2308" max="2309" width="17.3984375" style="4" customWidth="1"/>
    <col min="2310" max="2311" width="15.09765625" style="4" customWidth="1"/>
    <col min="2312" max="2560" width="9.09765625" style="4"/>
    <col min="2561" max="2561" width="12.59765625" style="4" customWidth="1"/>
    <col min="2562" max="2562" width="17.3984375" style="4" customWidth="1"/>
    <col min="2563" max="2563" width="10.59765625" style="4" customWidth="1"/>
    <col min="2564" max="2565" width="17.3984375" style="4" customWidth="1"/>
    <col min="2566" max="2567" width="15.09765625" style="4" customWidth="1"/>
    <col min="2568" max="2816" width="9.09765625" style="4"/>
    <col min="2817" max="2817" width="12.59765625" style="4" customWidth="1"/>
    <col min="2818" max="2818" width="17.3984375" style="4" customWidth="1"/>
    <col min="2819" max="2819" width="10.59765625" style="4" customWidth="1"/>
    <col min="2820" max="2821" width="17.3984375" style="4" customWidth="1"/>
    <col min="2822" max="2823" width="15.09765625" style="4" customWidth="1"/>
    <col min="2824" max="3072" width="9.09765625" style="4"/>
    <col min="3073" max="3073" width="12.59765625" style="4" customWidth="1"/>
    <col min="3074" max="3074" width="17.3984375" style="4" customWidth="1"/>
    <col min="3075" max="3075" width="10.59765625" style="4" customWidth="1"/>
    <col min="3076" max="3077" width="17.3984375" style="4" customWidth="1"/>
    <col min="3078" max="3079" width="15.09765625" style="4" customWidth="1"/>
    <col min="3080" max="3328" width="9.09765625" style="4"/>
    <col min="3329" max="3329" width="12.59765625" style="4" customWidth="1"/>
    <col min="3330" max="3330" width="17.3984375" style="4" customWidth="1"/>
    <col min="3331" max="3331" width="10.59765625" style="4" customWidth="1"/>
    <col min="3332" max="3333" width="17.3984375" style="4" customWidth="1"/>
    <col min="3334" max="3335" width="15.09765625" style="4" customWidth="1"/>
    <col min="3336" max="3584" width="9.09765625" style="4"/>
    <col min="3585" max="3585" width="12.59765625" style="4" customWidth="1"/>
    <col min="3586" max="3586" width="17.3984375" style="4" customWidth="1"/>
    <col min="3587" max="3587" width="10.59765625" style="4" customWidth="1"/>
    <col min="3588" max="3589" width="17.3984375" style="4" customWidth="1"/>
    <col min="3590" max="3591" width="15.09765625" style="4" customWidth="1"/>
    <col min="3592" max="3840" width="9.09765625" style="4"/>
    <col min="3841" max="3841" width="12.59765625" style="4" customWidth="1"/>
    <col min="3842" max="3842" width="17.3984375" style="4" customWidth="1"/>
    <col min="3843" max="3843" width="10.59765625" style="4" customWidth="1"/>
    <col min="3844" max="3845" width="17.3984375" style="4" customWidth="1"/>
    <col min="3846" max="3847" width="15.09765625" style="4" customWidth="1"/>
    <col min="3848" max="4096" width="9.09765625" style="4"/>
    <col min="4097" max="4097" width="12.59765625" style="4" customWidth="1"/>
    <col min="4098" max="4098" width="17.3984375" style="4" customWidth="1"/>
    <col min="4099" max="4099" width="10.59765625" style="4" customWidth="1"/>
    <col min="4100" max="4101" width="17.3984375" style="4" customWidth="1"/>
    <col min="4102" max="4103" width="15.09765625" style="4" customWidth="1"/>
    <col min="4104" max="4352" width="9.09765625" style="4"/>
    <col min="4353" max="4353" width="12.59765625" style="4" customWidth="1"/>
    <col min="4354" max="4354" width="17.3984375" style="4" customWidth="1"/>
    <col min="4355" max="4355" width="10.59765625" style="4" customWidth="1"/>
    <col min="4356" max="4357" width="17.3984375" style="4" customWidth="1"/>
    <col min="4358" max="4359" width="15.09765625" style="4" customWidth="1"/>
    <col min="4360" max="4608" width="9.09765625" style="4"/>
    <col min="4609" max="4609" width="12.59765625" style="4" customWidth="1"/>
    <col min="4610" max="4610" width="17.3984375" style="4" customWidth="1"/>
    <col min="4611" max="4611" width="10.59765625" style="4" customWidth="1"/>
    <col min="4612" max="4613" width="17.3984375" style="4" customWidth="1"/>
    <col min="4614" max="4615" width="15.09765625" style="4" customWidth="1"/>
    <col min="4616" max="4864" width="9.09765625" style="4"/>
    <col min="4865" max="4865" width="12.59765625" style="4" customWidth="1"/>
    <col min="4866" max="4866" width="17.3984375" style="4" customWidth="1"/>
    <col min="4867" max="4867" width="10.59765625" style="4" customWidth="1"/>
    <col min="4868" max="4869" width="17.3984375" style="4" customWidth="1"/>
    <col min="4870" max="4871" width="15.09765625" style="4" customWidth="1"/>
    <col min="4872" max="5120" width="9.09765625" style="4"/>
    <col min="5121" max="5121" width="12.59765625" style="4" customWidth="1"/>
    <col min="5122" max="5122" width="17.3984375" style="4" customWidth="1"/>
    <col min="5123" max="5123" width="10.59765625" style="4" customWidth="1"/>
    <col min="5124" max="5125" width="17.3984375" style="4" customWidth="1"/>
    <col min="5126" max="5127" width="15.09765625" style="4" customWidth="1"/>
    <col min="5128" max="5376" width="9.09765625" style="4"/>
    <col min="5377" max="5377" width="12.59765625" style="4" customWidth="1"/>
    <col min="5378" max="5378" width="17.3984375" style="4" customWidth="1"/>
    <col min="5379" max="5379" width="10.59765625" style="4" customWidth="1"/>
    <col min="5380" max="5381" width="17.3984375" style="4" customWidth="1"/>
    <col min="5382" max="5383" width="15.09765625" style="4" customWidth="1"/>
    <col min="5384" max="5632" width="9.09765625" style="4"/>
    <col min="5633" max="5633" width="12.59765625" style="4" customWidth="1"/>
    <col min="5634" max="5634" width="17.3984375" style="4" customWidth="1"/>
    <col min="5635" max="5635" width="10.59765625" style="4" customWidth="1"/>
    <col min="5636" max="5637" width="17.3984375" style="4" customWidth="1"/>
    <col min="5638" max="5639" width="15.09765625" style="4" customWidth="1"/>
    <col min="5640" max="5888" width="9.09765625" style="4"/>
    <col min="5889" max="5889" width="12.59765625" style="4" customWidth="1"/>
    <col min="5890" max="5890" width="17.3984375" style="4" customWidth="1"/>
    <col min="5891" max="5891" width="10.59765625" style="4" customWidth="1"/>
    <col min="5892" max="5893" width="17.3984375" style="4" customWidth="1"/>
    <col min="5894" max="5895" width="15.09765625" style="4" customWidth="1"/>
    <col min="5896" max="6144" width="9.09765625" style="4"/>
    <col min="6145" max="6145" width="12.59765625" style="4" customWidth="1"/>
    <col min="6146" max="6146" width="17.3984375" style="4" customWidth="1"/>
    <col min="6147" max="6147" width="10.59765625" style="4" customWidth="1"/>
    <col min="6148" max="6149" width="17.3984375" style="4" customWidth="1"/>
    <col min="6150" max="6151" width="15.09765625" style="4" customWidth="1"/>
    <col min="6152" max="6400" width="9.09765625" style="4"/>
    <col min="6401" max="6401" width="12.59765625" style="4" customWidth="1"/>
    <col min="6402" max="6402" width="17.3984375" style="4" customWidth="1"/>
    <col min="6403" max="6403" width="10.59765625" style="4" customWidth="1"/>
    <col min="6404" max="6405" width="17.3984375" style="4" customWidth="1"/>
    <col min="6406" max="6407" width="15.09765625" style="4" customWidth="1"/>
    <col min="6408" max="6656" width="9.09765625" style="4"/>
    <col min="6657" max="6657" width="12.59765625" style="4" customWidth="1"/>
    <col min="6658" max="6658" width="17.3984375" style="4" customWidth="1"/>
    <col min="6659" max="6659" width="10.59765625" style="4" customWidth="1"/>
    <col min="6660" max="6661" width="17.3984375" style="4" customWidth="1"/>
    <col min="6662" max="6663" width="15.09765625" style="4" customWidth="1"/>
    <col min="6664" max="6912" width="9.09765625" style="4"/>
    <col min="6913" max="6913" width="12.59765625" style="4" customWidth="1"/>
    <col min="6914" max="6914" width="17.3984375" style="4" customWidth="1"/>
    <col min="6915" max="6915" width="10.59765625" style="4" customWidth="1"/>
    <col min="6916" max="6917" width="17.3984375" style="4" customWidth="1"/>
    <col min="6918" max="6919" width="15.09765625" style="4" customWidth="1"/>
    <col min="6920" max="7168" width="9.09765625" style="4"/>
    <col min="7169" max="7169" width="12.59765625" style="4" customWidth="1"/>
    <col min="7170" max="7170" width="17.3984375" style="4" customWidth="1"/>
    <col min="7171" max="7171" width="10.59765625" style="4" customWidth="1"/>
    <col min="7172" max="7173" width="17.3984375" style="4" customWidth="1"/>
    <col min="7174" max="7175" width="15.09765625" style="4" customWidth="1"/>
    <col min="7176" max="7424" width="9.09765625" style="4"/>
    <col min="7425" max="7425" width="12.59765625" style="4" customWidth="1"/>
    <col min="7426" max="7426" width="17.3984375" style="4" customWidth="1"/>
    <col min="7427" max="7427" width="10.59765625" style="4" customWidth="1"/>
    <col min="7428" max="7429" width="17.3984375" style="4" customWidth="1"/>
    <col min="7430" max="7431" width="15.09765625" style="4" customWidth="1"/>
    <col min="7432" max="7680" width="9.09765625" style="4"/>
    <col min="7681" max="7681" width="12.59765625" style="4" customWidth="1"/>
    <col min="7682" max="7682" width="17.3984375" style="4" customWidth="1"/>
    <col min="7683" max="7683" width="10.59765625" style="4" customWidth="1"/>
    <col min="7684" max="7685" width="17.3984375" style="4" customWidth="1"/>
    <col min="7686" max="7687" width="15.09765625" style="4" customWidth="1"/>
    <col min="7688" max="7936" width="9.09765625" style="4"/>
    <col min="7937" max="7937" width="12.59765625" style="4" customWidth="1"/>
    <col min="7938" max="7938" width="17.3984375" style="4" customWidth="1"/>
    <col min="7939" max="7939" width="10.59765625" style="4" customWidth="1"/>
    <col min="7940" max="7941" width="17.3984375" style="4" customWidth="1"/>
    <col min="7942" max="7943" width="15.09765625" style="4" customWidth="1"/>
    <col min="7944" max="8192" width="9.09765625" style="4"/>
    <col min="8193" max="8193" width="12.59765625" style="4" customWidth="1"/>
    <col min="8194" max="8194" width="17.3984375" style="4" customWidth="1"/>
    <col min="8195" max="8195" width="10.59765625" style="4" customWidth="1"/>
    <col min="8196" max="8197" width="17.3984375" style="4" customWidth="1"/>
    <col min="8198" max="8199" width="15.09765625" style="4" customWidth="1"/>
    <col min="8200" max="8448" width="9.09765625" style="4"/>
    <col min="8449" max="8449" width="12.59765625" style="4" customWidth="1"/>
    <col min="8450" max="8450" width="17.3984375" style="4" customWidth="1"/>
    <col min="8451" max="8451" width="10.59765625" style="4" customWidth="1"/>
    <col min="8452" max="8453" width="17.3984375" style="4" customWidth="1"/>
    <col min="8454" max="8455" width="15.09765625" style="4" customWidth="1"/>
    <col min="8456" max="8704" width="9.09765625" style="4"/>
    <col min="8705" max="8705" width="12.59765625" style="4" customWidth="1"/>
    <col min="8706" max="8706" width="17.3984375" style="4" customWidth="1"/>
    <col min="8707" max="8707" width="10.59765625" style="4" customWidth="1"/>
    <col min="8708" max="8709" width="17.3984375" style="4" customWidth="1"/>
    <col min="8710" max="8711" width="15.09765625" style="4" customWidth="1"/>
    <col min="8712" max="8960" width="9.09765625" style="4"/>
    <col min="8961" max="8961" width="12.59765625" style="4" customWidth="1"/>
    <col min="8962" max="8962" width="17.3984375" style="4" customWidth="1"/>
    <col min="8963" max="8963" width="10.59765625" style="4" customWidth="1"/>
    <col min="8964" max="8965" width="17.3984375" style="4" customWidth="1"/>
    <col min="8966" max="8967" width="15.09765625" style="4" customWidth="1"/>
    <col min="8968" max="9216" width="9.09765625" style="4"/>
    <col min="9217" max="9217" width="12.59765625" style="4" customWidth="1"/>
    <col min="9218" max="9218" width="17.3984375" style="4" customWidth="1"/>
    <col min="9219" max="9219" width="10.59765625" style="4" customWidth="1"/>
    <col min="9220" max="9221" width="17.3984375" style="4" customWidth="1"/>
    <col min="9222" max="9223" width="15.09765625" style="4" customWidth="1"/>
    <col min="9224" max="9472" width="9.09765625" style="4"/>
    <col min="9473" max="9473" width="12.59765625" style="4" customWidth="1"/>
    <col min="9474" max="9474" width="17.3984375" style="4" customWidth="1"/>
    <col min="9475" max="9475" width="10.59765625" style="4" customWidth="1"/>
    <col min="9476" max="9477" width="17.3984375" style="4" customWidth="1"/>
    <col min="9478" max="9479" width="15.09765625" style="4" customWidth="1"/>
    <col min="9480" max="9728" width="9.09765625" style="4"/>
    <col min="9729" max="9729" width="12.59765625" style="4" customWidth="1"/>
    <col min="9730" max="9730" width="17.3984375" style="4" customWidth="1"/>
    <col min="9731" max="9731" width="10.59765625" style="4" customWidth="1"/>
    <col min="9732" max="9733" width="17.3984375" style="4" customWidth="1"/>
    <col min="9734" max="9735" width="15.09765625" style="4" customWidth="1"/>
    <col min="9736" max="9984" width="9.09765625" style="4"/>
    <col min="9985" max="9985" width="12.59765625" style="4" customWidth="1"/>
    <col min="9986" max="9986" width="17.3984375" style="4" customWidth="1"/>
    <col min="9987" max="9987" width="10.59765625" style="4" customWidth="1"/>
    <col min="9988" max="9989" width="17.3984375" style="4" customWidth="1"/>
    <col min="9990" max="9991" width="15.09765625" style="4" customWidth="1"/>
    <col min="9992" max="10240" width="9.09765625" style="4"/>
    <col min="10241" max="10241" width="12.59765625" style="4" customWidth="1"/>
    <col min="10242" max="10242" width="17.3984375" style="4" customWidth="1"/>
    <col min="10243" max="10243" width="10.59765625" style="4" customWidth="1"/>
    <col min="10244" max="10245" width="17.3984375" style="4" customWidth="1"/>
    <col min="10246" max="10247" width="15.09765625" style="4" customWidth="1"/>
    <col min="10248" max="10496" width="9.09765625" style="4"/>
    <col min="10497" max="10497" width="12.59765625" style="4" customWidth="1"/>
    <col min="10498" max="10498" width="17.3984375" style="4" customWidth="1"/>
    <col min="10499" max="10499" width="10.59765625" style="4" customWidth="1"/>
    <col min="10500" max="10501" width="17.3984375" style="4" customWidth="1"/>
    <col min="10502" max="10503" width="15.09765625" style="4" customWidth="1"/>
    <col min="10504" max="10752" width="9.09765625" style="4"/>
    <col min="10753" max="10753" width="12.59765625" style="4" customWidth="1"/>
    <col min="10754" max="10754" width="17.3984375" style="4" customWidth="1"/>
    <col min="10755" max="10755" width="10.59765625" style="4" customWidth="1"/>
    <col min="10756" max="10757" width="17.3984375" style="4" customWidth="1"/>
    <col min="10758" max="10759" width="15.09765625" style="4" customWidth="1"/>
    <col min="10760" max="11008" width="9.09765625" style="4"/>
    <col min="11009" max="11009" width="12.59765625" style="4" customWidth="1"/>
    <col min="11010" max="11010" width="17.3984375" style="4" customWidth="1"/>
    <col min="11011" max="11011" width="10.59765625" style="4" customWidth="1"/>
    <col min="11012" max="11013" width="17.3984375" style="4" customWidth="1"/>
    <col min="11014" max="11015" width="15.09765625" style="4" customWidth="1"/>
    <col min="11016" max="11264" width="9.09765625" style="4"/>
    <col min="11265" max="11265" width="12.59765625" style="4" customWidth="1"/>
    <col min="11266" max="11266" width="17.3984375" style="4" customWidth="1"/>
    <col min="11267" max="11267" width="10.59765625" style="4" customWidth="1"/>
    <col min="11268" max="11269" width="17.3984375" style="4" customWidth="1"/>
    <col min="11270" max="11271" width="15.09765625" style="4" customWidth="1"/>
    <col min="11272" max="11520" width="9.09765625" style="4"/>
    <col min="11521" max="11521" width="12.59765625" style="4" customWidth="1"/>
    <col min="11522" max="11522" width="17.3984375" style="4" customWidth="1"/>
    <col min="11523" max="11523" width="10.59765625" style="4" customWidth="1"/>
    <col min="11524" max="11525" width="17.3984375" style="4" customWidth="1"/>
    <col min="11526" max="11527" width="15.09765625" style="4" customWidth="1"/>
    <col min="11528" max="11776" width="9.09765625" style="4"/>
    <col min="11777" max="11777" width="12.59765625" style="4" customWidth="1"/>
    <col min="11778" max="11778" width="17.3984375" style="4" customWidth="1"/>
    <col min="11779" max="11779" width="10.59765625" style="4" customWidth="1"/>
    <col min="11780" max="11781" width="17.3984375" style="4" customWidth="1"/>
    <col min="11782" max="11783" width="15.09765625" style="4" customWidth="1"/>
    <col min="11784" max="12032" width="9.09765625" style="4"/>
    <col min="12033" max="12033" width="12.59765625" style="4" customWidth="1"/>
    <col min="12034" max="12034" width="17.3984375" style="4" customWidth="1"/>
    <col min="12035" max="12035" width="10.59765625" style="4" customWidth="1"/>
    <col min="12036" max="12037" width="17.3984375" style="4" customWidth="1"/>
    <col min="12038" max="12039" width="15.09765625" style="4" customWidth="1"/>
    <col min="12040" max="12288" width="9.09765625" style="4"/>
    <col min="12289" max="12289" width="12.59765625" style="4" customWidth="1"/>
    <col min="12290" max="12290" width="17.3984375" style="4" customWidth="1"/>
    <col min="12291" max="12291" width="10.59765625" style="4" customWidth="1"/>
    <col min="12292" max="12293" width="17.3984375" style="4" customWidth="1"/>
    <col min="12294" max="12295" width="15.09765625" style="4" customWidth="1"/>
    <col min="12296" max="12544" width="9.09765625" style="4"/>
    <col min="12545" max="12545" width="12.59765625" style="4" customWidth="1"/>
    <col min="12546" max="12546" width="17.3984375" style="4" customWidth="1"/>
    <col min="12547" max="12547" width="10.59765625" style="4" customWidth="1"/>
    <col min="12548" max="12549" width="17.3984375" style="4" customWidth="1"/>
    <col min="12550" max="12551" width="15.09765625" style="4" customWidth="1"/>
    <col min="12552" max="12800" width="9.09765625" style="4"/>
    <col min="12801" max="12801" width="12.59765625" style="4" customWidth="1"/>
    <col min="12802" max="12802" width="17.3984375" style="4" customWidth="1"/>
    <col min="12803" max="12803" width="10.59765625" style="4" customWidth="1"/>
    <col min="12804" max="12805" width="17.3984375" style="4" customWidth="1"/>
    <col min="12806" max="12807" width="15.09765625" style="4" customWidth="1"/>
    <col min="12808" max="13056" width="9.09765625" style="4"/>
    <col min="13057" max="13057" width="12.59765625" style="4" customWidth="1"/>
    <col min="13058" max="13058" width="17.3984375" style="4" customWidth="1"/>
    <col min="13059" max="13059" width="10.59765625" style="4" customWidth="1"/>
    <col min="13060" max="13061" width="17.3984375" style="4" customWidth="1"/>
    <col min="13062" max="13063" width="15.09765625" style="4" customWidth="1"/>
    <col min="13064" max="13312" width="9.09765625" style="4"/>
    <col min="13313" max="13313" width="12.59765625" style="4" customWidth="1"/>
    <col min="13314" max="13314" width="17.3984375" style="4" customWidth="1"/>
    <col min="13315" max="13315" width="10.59765625" style="4" customWidth="1"/>
    <col min="13316" max="13317" width="17.3984375" style="4" customWidth="1"/>
    <col min="13318" max="13319" width="15.09765625" style="4" customWidth="1"/>
    <col min="13320" max="13568" width="9.09765625" style="4"/>
    <col min="13569" max="13569" width="12.59765625" style="4" customWidth="1"/>
    <col min="13570" max="13570" width="17.3984375" style="4" customWidth="1"/>
    <col min="13571" max="13571" width="10.59765625" style="4" customWidth="1"/>
    <col min="13572" max="13573" width="17.3984375" style="4" customWidth="1"/>
    <col min="13574" max="13575" width="15.09765625" style="4" customWidth="1"/>
    <col min="13576" max="13824" width="9.09765625" style="4"/>
    <col min="13825" max="13825" width="12.59765625" style="4" customWidth="1"/>
    <col min="13826" max="13826" width="17.3984375" style="4" customWidth="1"/>
    <col min="13827" max="13827" width="10.59765625" style="4" customWidth="1"/>
    <col min="13828" max="13829" width="17.3984375" style="4" customWidth="1"/>
    <col min="13830" max="13831" width="15.09765625" style="4" customWidth="1"/>
    <col min="13832" max="14080" width="9.09765625" style="4"/>
    <col min="14081" max="14081" width="12.59765625" style="4" customWidth="1"/>
    <col min="14082" max="14082" width="17.3984375" style="4" customWidth="1"/>
    <col min="14083" max="14083" width="10.59765625" style="4" customWidth="1"/>
    <col min="14084" max="14085" width="17.3984375" style="4" customWidth="1"/>
    <col min="14086" max="14087" width="15.09765625" style="4" customWidth="1"/>
    <col min="14088" max="14336" width="9.09765625" style="4"/>
    <col min="14337" max="14337" width="12.59765625" style="4" customWidth="1"/>
    <col min="14338" max="14338" width="17.3984375" style="4" customWidth="1"/>
    <col min="14339" max="14339" width="10.59765625" style="4" customWidth="1"/>
    <col min="14340" max="14341" width="17.3984375" style="4" customWidth="1"/>
    <col min="14342" max="14343" width="15.09765625" style="4" customWidth="1"/>
    <col min="14344" max="14592" width="9.09765625" style="4"/>
    <col min="14593" max="14593" width="12.59765625" style="4" customWidth="1"/>
    <col min="14594" max="14594" width="17.3984375" style="4" customWidth="1"/>
    <col min="14595" max="14595" width="10.59765625" style="4" customWidth="1"/>
    <col min="14596" max="14597" width="17.3984375" style="4" customWidth="1"/>
    <col min="14598" max="14599" width="15.09765625" style="4" customWidth="1"/>
    <col min="14600" max="14848" width="9.09765625" style="4"/>
    <col min="14849" max="14849" width="12.59765625" style="4" customWidth="1"/>
    <col min="14850" max="14850" width="17.3984375" style="4" customWidth="1"/>
    <col min="14851" max="14851" width="10.59765625" style="4" customWidth="1"/>
    <col min="14852" max="14853" width="17.3984375" style="4" customWidth="1"/>
    <col min="14854" max="14855" width="15.09765625" style="4" customWidth="1"/>
    <col min="14856" max="15104" width="9.09765625" style="4"/>
    <col min="15105" max="15105" width="12.59765625" style="4" customWidth="1"/>
    <col min="15106" max="15106" width="17.3984375" style="4" customWidth="1"/>
    <col min="15107" max="15107" width="10.59765625" style="4" customWidth="1"/>
    <col min="15108" max="15109" width="17.3984375" style="4" customWidth="1"/>
    <col min="15110" max="15111" width="15.09765625" style="4" customWidth="1"/>
    <col min="15112" max="15360" width="9.09765625" style="4"/>
    <col min="15361" max="15361" width="12.59765625" style="4" customWidth="1"/>
    <col min="15362" max="15362" width="17.3984375" style="4" customWidth="1"/>
    <col min="15363" max="15363" width="10.59765625" style="4" customWidth="1"/>
    <col min="15364" max="15365" width="17.3984375" style="4" customWidth="1"/>
    <col min="15366" max="15367" width="15.09765625" style="4" customWidth="1"/>
    <col min="15368" max="15616" width="9.09765625" style="4"/>
    <col min="15617" max="15617" width="12.59765625" style="4" customWidth="1"/>
    <col min="15618" max="15618" width="17.3984375" style="4" customWidth="1"/>
    <col min="15619" max="15619" width="10.59765625" style="4" customWidth="1"/>
    <col min="15620" max="15621" width="17.3984375" style="4" customWidth="1"/>
    <col min="15622" max="15623" width="15.09765625" style="4" customWidth="1"/>
    <col min="15624" max="15872" width="9.09765625" style="4"/>
    <col min="15873" max="15873" width="12.59765625" style="4" customWidth="1"/>
    <col min="15874" max="15874" width="17.3984375" style="4" customWidth="1"/>
    <col min="15875" max="15875" width="10.59765625" style="4" customWidth="1"/>
    <col min="15876" max="15877" width="17.3984375" style="4" customWidth="1"/>
    <col min="15878" max="15879" width="15.09765625" style="4" customWidth="1"/>
    <col min="15880" max="16128" width="9.09765625" style="4"/>
    <col min="16129" max="16129" width="12.59765625" style="4" customWidth="1"/>
    <col min="16130" max="16130" width="17.3984375" style="4" customWidth="1"/>
    <col min="16131" max="16131" width="10.59765625" style="4" customWidth="1"/>
    <col min="16132" max="16133" width="17.3984375" style="4" customWidth="1"/>
    <col min="16134" max="16135" width="15.09765625" style="4" customWidth="1"/>
    <col min="16136" max="16384" width="9.09765625" style="4"/>
  </cols>
  <sheetData>
    <row r="1" spans="1:7" x14ac:dyDescent="0.25">
      <c r="A1" s="6"/>
      <c r="B1" s="6"/>
      <c r="C1" s="35"/>
      <c r="D1" s="6"/>
      <c r="E1" s="6"/>
      <c r="F1" s="6"/>
      <c r="G1" s="7"/>
    </row>
    <row r="2" spans="1:7" ht="13" x14ac:dyDescent="0.3">
      <c r="A2" s="8" t="s">
        <v>173</v>
      </c>
      <c r="B2" s="6"/>
      <c r="C2" s="35"/>
      <c r="D2" s="6"/>
      <c r="E2" s="6"/>
      <c r="F2" s="6"/>
      <c r="G2" s="7"/>
    </row>
    <row r="3" spans="1:7" x14ac:dyDescent="0.25">
      <c r="A3" s="9"/>
      <c r="B3" s="9"/>
      <c r="C3" s="36"/>
      <c r="D3" s="9"/>
      <c r="E3" s="9"/>
      <c r="F3" s="9"/>
      <c r="G3" s="10"/>
    </row>
    <row r="4" spans="1:7" x14ac:dyDescent="0.25">
      <c r="A4" s="11" t="s">
        <v>42</v>
      </c>
      <c r="B4" s="12" t="s">
        <v>43</v>
      </c>
      <c r="C4" s="12" t="s">
        <v>44</v>
      </c>
      <c r="D4" s="12" t="s">
        <v>44</v>
      </c>
      <c r="E4" s="12" t="s">
        <v>45</v>
      </c>
      <c r="F4" s="12" t="s">
        <v>46</v>
      </c>
      <c r="G4" s="13" t="s">
        <v>47</v>
      </c>
    </row>
    <row r="5" spans="1:7" x14ac:dyDescent="0.25">
      <c r="A5" s="14" t="s">
        <v>48</v>
      </c>
      <c r="B5" s="15" t="s">
        <v>49</v>
      </c>
      <c r="C5" s="15" t="s">
        <v>50</v>
      </c>
      <c r="D5" s="15" t="s">
        <v>51</v>
      </c>
      <c r="E5" s="15" t="s">
        <v>52</v>
      </c>
      <c r="F5" s="15" t="s">
        <v>53</v>
      </c>
      <c r="G5" s="16" t="s">
        <v>54</v>
      </c>
    </row>
    <row r="6" spans="1:7" x14ac:dyDescent="0.25">
      <c r="A6" s="17"/>
      <c r="B6" s="15" t="s">
        <v>55</v>
      </c>
      <c r="C6" s="15" t="s">
        <v>56</v>
      </c>
      <c r="D6" s="15" t="s">
        <v>55</v>
      </c>
      <c r="E6" s="15" t="s">
        <v>55</v>
      </c>
      <c r="F6" s="15" t="s">
        <v>57</v>
      </c>
      <c r="G6" s="16" t="s">
        <v>56</v>
      </c>
    </row>
    <row r="7" spans="1:7" x14ac:dyDescent="0.25">
      <c r="A7" s="18"/>
      <c r="B7" s="6"/>
      <c r="C7" s="34"/>
      <c r="D7" s="6"/>
      <c r="E7" s="6"/>
      <c r="F7" s="15"/>
      <c r="G7" s="16"/>
    </row>
    <row r="8" spans="1:7" ht="13.5" x14ac:dyDescent="0.35">
      <c r="A8" s="19"/>
      <c r="B8" s="20" t="s">
        <v>58</v>
      </c>
      <c r="C8" s="12" t="s">
        <v>59</v>
      </c>
      <c r="D8" s="12" t="s">
        <v>60</v>
      </c>
      <c r="E8" s="12" t="s">
        <v>61</v>
      </c>
      <c r="F8" s="20" t="s">
        <v>62</v>
      </c>
      <c r="G8" s="21" t="s">
        <v>63</v>
      </c>
    </row>
    <row r="9" spans="1:7" x14ac:dyDescent="0.25">
      <c r="A9" s="18"/>
      <c r="B9" s="22"/>
      <c r="C9" s="37"/>
      <c r="D9" s="22"/>
      <c r="E9" s="22"/>
      <c r="F9" s="22"/>
      <c r="G9" s="23"/>
    </row>
    <row r="10" spans="1:7" x14ac:dyDescent="0.25">
      <c r="A10" s="14" t="s">
        <v>64</v>
      </c>
      <c r="B10" s="24">
        <v>2.0300000000000001E-3</v>
      </c>
      <c r="C10" s="15">
        <v>100000</v>
      </c>
      <c r="D10" s="15">
        <v>203</v>
      </c>
      <c r="E10" s="15">
        <v>99833</v>
      </c>
      <c r="F10" s="15">
        <v>8245565</v>
      </c>
      <c r="G10" s="25">
        <v>82.5</v>
      </c>
    </row>
    <row r="11" spans="1:7" x14ac:dyDescent="0.25">
      <c r="A11" s="14" t="s">
        <v>65</v>
      </c>
      <c r="B11" s="24">
        <v>1.6000000000000001E-4</v>
      </c>
      <c r="C11" s="15">
        <v>99797</v>
      </c>
      <c r="D11" s="15">
        <v>16</v>
      </c>
      <c r="E11" s="15">
        <v>99789</v>
      </c>
      <c r="F11" s="15">
        <v>8145732</v>
      </c>
      <c r="G11" s="25">
        <v>81.599999999999994</v>
      </c>
    </row>
    <row r="12" spans="1:7" x14ac:dyDescent="0.25">
      <c r="A12" s="14" t="s">
        <v>66</v>
      </c>
      <c r="B12" s="24">
        <v>1.4999999999999999E-4</v>
      </c>
      <c r="C12" s="15">
        <v>99781</v>
      </c>
      <c r="D12" s="15">
        <v>15</v>
      </c>
      <c r="E12" s="15">
        <v>99773</v>
      </c>
      <c r="F12" s="15">
        <v>8045943</v>
      </c>
      <c r="G12" s="25">
        <v>80.599999999999994</v>
      </c>
    </row>
    <row r="13" spans="1:7" x14ac:dyDescent="0.25">
      <c r="A13" s="14" t="s">
        <v>67</v>
      </c>
      <c r="B13" s="24">
        <v>1.3999999999999999E-4</v>
      </c>
      <c r="C13" s="15">
        <v>99766</v>
      </c>
      <c r="D13" s="15">
        <v>14</v>
      </c>
      <c r="E13" s="15">
        <v>99759</v>
      </c>
      <c r="F13" s="15">
        <v>7946169</v>
      </c>
      <c r="G13" s="25">
        <v>79.599999999999994</v>
      </c>
    </row>
    <row r="14" spans="1:7" x14ac:dyDescent="0.25">
      <c r="A14" s="14" t="s">
        <v>68</v>
      </c>
      <c r="B14" s="24">
        <v>1.2999999999999999E-4</v>
      </c>
      <c r="C14" s="15">
        <v>99751</v>
      </c>
      <c r="D14" s="15">
        <v>13</v>
      </c>
      <c r="E14" s="15">
        <v>99745</v>
      </c>
      <c r="F14" s="15">
        <v>7846411</v>
      </c>
      <c r="G14" s="25">
        <v>78.7</v>
      </c>
    </row>
    <row r="15" spans="1:7" x14ac:dyDescent="0.25">
      <c r="A15" s="14" t="s">
        <v>69</v>
      </c>
      <c r="B15" s="24">
        <v>1.2E-4</v>
      </c>
      <c r="C15" s="15">
        <v>99738</v>
      </c>
      <c r="D15" s="15">
        <v>12</v>
      </c>
      <c r="E15" s="15">
        <v>99732</v>
      </c>
      <c r="F15" s="15">
        <v>7746666</v>
      </c>
      <c r="G15" s="25">
        <v>77.7</v>
      </c>
    </row>
    <row r="16" spans="1:7" x14ac:dyDescent="0.25">
      <c r="A16" s="14" t="s">
        <v>70</v>
      </c>
      <c r="B16" s="24">
        <v>1.1E-4</v>
      </c>
      <c r="C16" s="15">
        <v>99726</v>
      </c>
      <c r="D16" s="15">
        <v>11</v>
      </c>
      <c r="E16" s="15">
        <v>99721</v>
      </c>
      <c r="F16" s="15">
        <v>7646934</v>
      </c>
      <c r="G16" s="25">
        <v>76.7</v>
      </c>
    </row>
    <row r="17" spans="1:7" x14ac:dyDescent="0.25">
      <c r="A17" s="14" t="s">
        <v>71</v>
      </c>
      <c r="B17" s="24">
        <v>1E-4</v>
      </c>
      <c r="C17" s="15">
        <v>99715</v>
      </c>
      <c r="D17" s="15">
        <v>10</v>
      </c>
      <c r="E17" s="15">
        <v>99710</v>
      </c>
      <c r="F17" s="15">
        <v>7547213</v>
      </c>
      <c r="G17" s="25">
        <v>75.7</v>
      </c>
    </row>
    <row r="18" spans="1:7" x14ac:dyDescent="0.25">
      <c r="A18" s="14" t="s">
        <v>72</v>
      </c>
      <c r="B18" s="24">
        <v>1E-4</v>
      </c>
      <c r="C18" s="15">
        <v>99705</v>
      </c>
      <c r="D18" s="15">
        <v>10</v>
      </c>
      <c r="E18" s="15">
        <v>99699</v>
      </c>
      <c r="F18" s="15">
        <v>7447503</v>
      </c>
      <c r="G18" s="25">
        <v>74.7</v>
      </c>
    </row>
    <row r="19" spans="1:7" x14ac:dyDescent="0.25">
      <c r="A19" s="14" t="s">
        <v>73</v>
      </c>
      <c r="B19" s="24">
        <v>1.1E-4</v>
      </c>
      <c r="C19" s="15">
        <v>99694</v>
      </c>
      <c r="D19" s="15">
        <v>11</v>
      </c>
      <c r="E19" s="15">
        <v>99689</v>
      </c>
      <c r="F19" s="15">
        <v>7347804</v>
      </c>
      <c r="G19" s="25">
        <v>73.7</v>
      </c>
    </row>
    <row r="20" spans="1:7" x14ac:dyDescent="0.25">
      <c r="A20" s="14" t="s">
        <v>74</v>
      </c>
      <c r="B20" s="24">
        <v>1.1E-4</v>
      </c>
      <c r="C20" s="15">
        <v>99683</v>
      </c>
      <c r="D20" s="15">
        <v>11</v>
      </c>
      <c r="E20" s="15">
        <v>99678</v>
      </c>
      <c r="F20" s="15">
        <v>7248115</v>
      </c>
      <c r="G20" s="25">
        <v>72.7</v>
      </c>
    </row>
    <row r="21" spans="1:7" x14ac:dyDescent="0.25">
      <c r="A21" s="14" t="s">
        <v>75</v>
      </c>
      <c r="B21" s="24">
        <v>1.2E-4</v>
      </c>
      <c r="C21" s="15">
        <v>99672</v>
      </c>
      <c r="D21" s="15">
        <v>12</v>
      </c>
      <c r="E21" s="15">
        <v>99666</v>
      </c>
      <c r="F21" s="15">
        <v>7148437</v>
      </c>
      <c r="G21" s="25">
        <v>71.7</v>
      </c>
    </row>
    <row r="22" spans="1:7" x14ac:dyDescent="0.25">
      <c r="A22" s="14" t="s">
        <v>76</v>
      </c>
      <c r="B22" s="24">
        <v>1.2999999999999999E-4</v>
      </c>
      <c r="C22" s="15">
        <v>99660</v>
      </c>
      <c r="D22" s="15">
        <v>13</v>
      </c>
      <c r="E22" s="15">
        <v>99654</v>
      </c>
      <c r="F22" s="15">
        <v>7048771</v>
      </c>
      <c r="G22" s="25">
        <v>70.7</v>
      </c>
    </row>
    <row r="23" spans="1:7" x14ac:dyDescent="0.25">
      <c r="A23" s="14" t="s">
        <v>77</v>
      </c>
      <c r="B23" s="24">
        <v>1.3999999999999999E-4</v>
      </c>
      <c r="C23" s="15">
        <v>99647</v>
      </c>
      <c r="D23" s="15">
        <v>14</v>
      </c>
      <c r="E23" s="15">
        <v>99641</v>
      </c>
      <c r="F23" s="15">
        <v>6949118</v>
      </c>
      <c r="G23" s="25">
        <v>69.7</v>
      </c>
    </row>
    <row r="24" spans="1:7" x14ac:dyDescent="0.25">
      <c r="A24" s="14" t="s">
        <v>78</v>
      </c>
      <c r="B24" s="24">
        <v>1.4999999999999999E-4</v>
      </c>
      <c r="C24" s="15">
        <v>99634</v>
      </c>
      <c r="D24" s="15">
        <v>15</v>
      </c>
      <c r="E24" s="15">
        <v>99627</v>
      </c>
      <c r="F24" s="15">
        <v>6849477</v>
      </c>
      <c r="G24" s="25">
        <v>68.7</v>
      </c>
    </row>
    <row r="25" spans="1:7" x14ac:dyDescent="0.25">
      <c r="A25" s="14" t="s">
        <v>79</v>
      </c>
      <c r="B25" s="24">
        <v>1.6000000000000001E-4</v>
      </c>
      <c r="C25" s="15">
        <v>99619</v>
      </c>
      <c r="D25" s="15">
        <v>16</v>
      </c>
      <c r="E25" s="15">
        <v>99611</v>
      </c>
      <c r="F25" s="15">
        <v>6749850</v>
      </c>
      <c r="G25" s="25">
        <v>67.8</v>
      </c>
    </row>
    <row r="26" spans="1:7" x14ac:dyDescent="0.25">
      <c r="A26" s="26" t="s">
        <v>80</v>
      </c>
      <c r="B26" s="24">
        <v>1.7000000000000001E-4</v>
      </c>
      <c r="C26" s="15">
        <v>99603</v>
      </c>
      <c r="D26" s="15">
        <v>17</v>
      </c>
      <c r="E26" s="15">
        <v>99595</v>
      </c>
      <c r="F26" s="15">
        <v>6650239</v>
      </c>
      <c r="G26" s="25">
        <v>66.8</v>
      </c>
    </row>
    <row r="27" spans="1:7" x14ac:dyDescent="0.25">
      <c r="A27" s="26" t="s">
        <v>81</v>
      </c>
      <c r="B27" s="24">
        <v>1.8000000000000001E-4</v>
      </c>
      <c r="C27" s="15">
        <v>99586</v>
      </c>
      <c r="D27" s="15">
        <v>18</v>
      </c>
      <c r="E27" s="15">
        <v>99577</v>
      </c>
      <c r="F27" s="15">
        <v>6550644</v>
      </c>
      <c r="G27" s="25">
        <v>65.8</v>
      </c>
    </row>
    <row r="28" spans="1:7" x14ac:dyDescent="0.25">
      <c r="A28" s="26" t="s">
        <v>82</v>
      </c>
      <c r="B28" s="24">
        <v>2.0000000000000001E-4</v>
      </c>
      <c r="C28" s="15">
        <v>99568</v>
      </c>
      <c r="D28" s="15">
        <v>19</v>
      </c>
      <c r="E28" s="15">
        <v>99558</v>
      </c>
      <c r="F28" s="15">
        <v>6451067</v>
      </c>
      <c r="G28" s="25">
        <v>64.8</v>
      </c>
    </row>
    <row r="29" spans="1:7" x14ac:dyDescent="0.25">
      <c r="A29" s="26" t="s">
        <v>83</v>
      </c>
      <c r="B29" s="24">
        <v>2.1000000000000001E-4</v>
      </c>
      <c r="C29" s="15">
        <v>99549</v>
      </c>
      <c r="D29" s="15">
        <v>21</v>
      </c>
      <c r="E29" s="15">
        <v>99538</v>
      </c>
      <c r="F29" s="15">
        <v>6351509</v>
      </c>
      <c r="G29" s="25">
        <v>63.8</v>
      </c>
    </row>
    <row r="30" spans="1:7" x14ac:dyDescent="0.25">
      <c r="A30" s="26" t="s">
        <v>84</v>
      </c>
      <c r="B30" s="24">
        <v>2.2000000000000001E-4</v>
      </c>
      <c r="C30" s="15">
        <v>99528</v>
      </c>
      <c r="D30" s="15">
        <v>22</v>
      </c>
      <c r="E30" s="15">
        <v>99517</v>
      </c>
      <c r="F30" s="15">
        <v>6251971</v>
      </c>
      <c r="G30" s="25">
        <v>62.8</v>
      </c>
    </row>
    <row r="31" spans="1:7" x14ac:dyDescent="0.25">
      <c r="A31" s="26" t="s">
        <v>85</v>
      </c>
      <c r="B31" s="24">
        <v>2.3000000000000001E-4</v>
      </c>
      <c r="C31" s="15">
        <v>99506</v>
      </c>
      <c r="D31" s="15">
        <v>23</v>
      </c>
      <c r="E31" s="15">
        <v>99494</v>
      </c>
      <c r="F31" s="15">
        <v>6152454</v>
      </c>
      <c r="G31" s="25">
        <v>61.8</v>
      </c>
    </row>
    <row r="32" spans="1:7" x14ac:dyDescent="0.25">
      <c r="A32" s="26" t="s">
        <v>86</v>
      </c>
      <c r="B32" s="24">
        <v>2.4000000000000001E-4</v>
      </c>
      <c r="C32" s="15">
        <v>99483</v>
      </c>
      <c r="D32" s="15">
        <v>24</v>
      </c>
      <c r="E32" s="15">
        <v>99471</v>
      </c>
      <c r="F32" s="15">
        <v>6052959</v>
      </c>
      <c r="G32" s="25">
        <v>60.8</v>
      </c>
    </row>
    <row r="33" spans="1:7" x14ac:dyDescent="0.25">
      <c r="A33" s="26" t="s">
        <v>87</v>
      </c>
      <c r="B33" s="24">
        <v>2.4000000000000001E-4</v>
      </c>
      <c r="C33" s="15">
        <v>99459</v>
      </c>
      <c r="D33" s="15">
        <v>24</v>
      </c>
      <c r="E33" s="15">
        <v>99447</v>
      </c>
      <c r="F33" s="15">
        <v>5953488</v>
      </c>
      <c r="G33" s="25">
        <v>59.9</v>
      </c>
    </row>
    <row r="34" spans="1:7" x14ac:dyDescent="0.25">
      <c r="A34" s="26" t="s">
        <v>88</v>
      </c>
      <c r="B34" s="24">
        <v>2.5000000000000001E-4</v>
      </c>
      <c r="C34" s="15">
        <v>99435</v>
      </c>
      <c r="D34" s="15">
        <v>24</v>
      </c>
      <c r="E34" s="15">
        <v>99423</v>
      </c>
      <c r="F34" s="15">
        <v>5854042</v>
      </c>
      <c r="G34" s="25">
        <v>58.9</v>
      </c>
    </row>
    <row r="35" spans="1:7" x14ac:dyDescent="0.25">
      <c r="A35" s="26" t="s">
        <v>89</v>
      </c>
      <c r="B35" s="24">
        <v>2.4000000000000001E-4</v>
      </c>
      <c r="C35" s="15">
        <v>99410</v>
      </c>
      <c r="D35" s="15">
        <v>24</v>
      </c>
      <c r="E35" s="15">
        <v>99398</v>
      </c>
      <c r="F35" s="15">
        <v>5754619</v>
      </c>
      <c r="G35" s="25">
        <v>57.9</v>
      </c>
    </row>
    <row r="36" spans="1:7" x14ac:dyDescent="0.25">
      <c r="A36" s="26" t="s">
        <v>90</v>
      </c>
      <c r="B36" s="24">
        <v>2.5000000000000001E-4</v>
      </c>
      <c r="C36" s="15">
        <v>99386</v>
      </c>
      <c r="D36" s="15">
        <v>24</v>
      </c>
      <c r="E36" s="15">
        <v>99374</v>
      </c>
      <c r="F36" s="15">
        <v>5655221</v>
      </c>
      <c r="G36" s="25">
        <v>56.9</v>
      </c>
    </row>
    <row r="37" spans="1:7" x14ac:dyDescent="0.25">
      <c r="A37" s="26" t="s">
        <v>91</v>
      </c>
      <c r="B37" s="24">
        <v>2.5000000000000001E-4</v>
      </c>
      <c r="C37" s="15">
        <v>99361</v>
      </c>
      <c r="D37" s="15">
        <v>25</v>
      </c>
      <c r="E37" s="15">
        <v>99349</v>
      </c>
      <c r="F37" s="15">
        <v>5555847</v>
      </c>
      <c r="G37" s="25">
        <v>55.9</v>
      </c>
    </row>
    <row r="38" spans="1:7" x14ac:dyDescent="0.25">
      <c r="A38" s="26" t="s">
        <v>92</v>
      </c>
      <c r="B38" s="24">
        <v>2.7E-4</v>
      </c>
      <c r="C38" s="15">
        <v>99336</v>
      </c>
      <c r="D38" s="15">
        <v>27</v>
      </c>
      <c r="E38" s="15">
        <v>99323</v>
      </c>
      <c r="F38" s="15">
        <v>5456498</v>
      </c>
      <c r="G38" s="25">
        <v>54.9</v>
      </c>
    </row>
    <row r="39" spans="1:7" x14ac:dyDescent="0.25">
      <c r="A39" s="26" t="s">
        <v>93</v>
      </c>
      <c r="B39" s="24">
        <v>2.9999999999999997E-4</v>
      </c>
      <c r="C39" s="15">
        <v>99309</v>
      </c>
      <c r="D39" s="15">
        <v>29</v>
      </c>
      <c r="E39" s="15">
        <v>99294</v>
      </c>
      <c r="F39" s="15">
        <v>5357176</v>
      </c>
      <c r="G39" s="25">
        <v>53.9</v>
      </c>
    </row>
    <row r="40" spans="1:7" x14ac:dyDescent="0.25">
      <c r="A40" s="26" t="s">
        <v>94</v>
      </c>
      <c r="B40" s="24">
        <v>3.2000000000000003E-4</v>
      </c>
      <c r="C40" s="15">
        <v>99280</v>
      </c>
      <c r="D40" s="15">
        <v>32</v>
      </c>
      <c r="E40" s="15">
        <v>99264</v>
      </c>
      <c r="F40" s="15">
        <v>5257881</v>
      </c>
      <c r="G40" s="25">
        <v>53</v>
      </c>
    </row>
    <row r="41" spans="1:7" x14ac:dyDescent="0.25">
      <c r="A41" s="26" t="s">
        <v>95</v>
      </c>
      <c r="B41" s="24">
        <v>3.5E-4</v>
      </c>
      <c r="C41" s="15">
        <v>99248</v>
      </c>
      <c r="D41" s="15">
        <v>35</v>
      </c>
      <c r="E41" s="15">
        <v>99230</v>
      </c>
      <c r="F41" s="15">
        <v>5158617</v>
      </c>
      <c r="G41" s="25">
        <v>52</v>
      </c>
    </row>
    <row r="42" spans="1:7" x14ac:dyDescent="0.25">
      <c r="A42" s="26" t="s">
        <v>96</v>
      </c>
      <c r="B42" s="24">
        <v>3.6999999999999999E-4</v>
      </c>
      <c r="C42" s="15">
        <v>99213</v>
      </c>
      <c r="D42" s="15">
        <v>37</v>
      </c>
      <c r="E42" s="15">
        <v>99195</v>
      </c>
      <c r="F42" s="15">
        <v>5059387</v>
      </c>
      <c r="G42" s="25">
        <v>51</v>
      </c>
    </row>
    <row r="43" spans="1:7" x14ac:dyDescent="0.25">
      <c r="A43" s="26" t="s">
        <v>97</v>
      </c>
      <c r="B43" s="24">
        <v>4.0000000000000002E-4</v>
      </c>
      <c r="C43" s="15">
        <v>99176</v>
      </c>
      <c r="D43" s="15">
        <v>40</v>
      </c>
      <c r="E43" s="15">
        <v>99156</v>
      </c>
      <c r="F43" s="15">
        <v>4960192</v>
      </c>
      <c r="G43" s="25">
        <v>50</v>
      </c>
    </row>
    <row r="44" spans="1:7" x14ac:dyDescent="0.25">
      <c r="A44" s="26" t="s">
        <v>98</v>
      </c>
      <c r="B44" s="24">
        <v>4.2999999999999999E-4</v>
      </c>
      <c r="C44" s="15">
        <v>99136</v>
      </c>
      <c r="D44" s="15">
        <v>42</v>
      </c>
      <c r="E44" s="15">
        <v>99115</v>
      </c>
      <c r="F44" s="15">
        <v>4861036</v>
      </c>
      <c r="G44" s="25">
        <v>49</v>
      </c>
    </row>
    <row r="45" spans="1:7" x14ac:dyDescent="0.25">
      <c r="A45" s="26" t="s">
        <v>99</v>
      </c>
      <c r="B45" s="24">
        <v>4.4999999999999999E-4</v>
      </c>
      <c r="C45" s="15">
        <v>99094</v>
      </c>
      <c r="D45" s="15">
        <v>45</v>
      </c>
      <c r="E45" s="15">
        <v>99072</v>
      </c>
      <c r="F45" s="15">
        <v>4761921</v>
      </c>
      <c r="G45" s="25">
        <v>48.1</v>
      </c>
    </row>
    <row r="46" spans="1:7" x14ac:dyDescent="0.25">
      <c r="A46" s="26" t="s">
        <v>100</v>
      </c>
      <c r="B46" s="24">
        <v>4.8000000000000001E-4</v>
      </c>
      <c r="C46" s="15">
        <v>99049</v>
      </c>
      <c r="D46" s="15">
        <v>48</v>
      </c>
      <c r="E46" s="15">
        <v>99026</v>
      </c>
      <c r="F46" s="15">
        <v>4662849</v>
      </c>
      <c r="G46" s="25">
        <v>47.1</v>
      </c>
    </row>
    <row r="47" spans="1:7" x14ac:dyDescent="0.25">
      <c r="A47" s="26" t="s">
        <v>101</v>
      </c>
      <c r="B47" s="24">
        <v>5.1999999999999995E-4</v>
      </c>
      <c r="C47" s="15">
        <v>99002</v>
      </c>
      <c r="D47" s="15">
        <v>52</v>
      </c>
      <c r="E47" s="15">
        <v>98976</v>
      </c>
      <c r="F47" s="15">
        <v>4563824</v>
      </c>
      <c r="G47" s="25">
        <v>46.1</v>
      </c>
    </row>
    <row r="48" spans="1:7" x14ac:dyDescent="0.25">
      <c r="A48" s="26" t="s">
        <v>102</v>
      </c>
      <c r="B48" s="24">
        <v>5.9000000000000003E-4</v>
      </c>
      <c r="C48" s="15">
        <v>98950</v>
      </c>
      <c r="D48" s="15">
        <v>59</v>
      </c>
      <c r="E48" s="15">
        <v>98921</v>
      </c>
      <c r="F48" s="15">
        <v>4464848</v>
      </c>
      <c r="G48" s="25">
        <v>45.1</v>
      </c>
    </row>
    <row r="49" spans="1:7" x14ac:dyDescent="0.25">
      <c r="A49" s="26" t="s">
        <v>103</v>
      </c>
      <c r="B49" s="24">
        <v>6.7000000000000002E-4</v>
      </c>
      <c r="C49" s="15">
        <v>98892</v>
      </c>
      <c r="D49" s="15">
        <v>67</v>
      </c>
      <c r="E49" s="15">
        <v>98858</v>
      </c>
      <c r="F49" s="15">
        <v>4365927</v>
      </c>
      <c r="G49" s="25">
        <v>44.1</v>
      </c>
    </row>
    <row r="50" spans="1:7" x14ac:dyDescent="0.25">
      <c r="A50" s="26" t="s">
        <v>104</v>
      </c>
      <c r="B50" s="24">
        <v>7.6000000000000004E-4</v>
      </c>
      <c r="C50" s="15">
        <v>98825</v>
      </c>
      <c r="D50" s="15">
        <v>75</v>
      </c>
      <c r="E50" s="15">
        <v>98787</v>
      </c>
      <c r="F50" s="15">
        <v>4267069</v>
      </c>
      <c r="G50" s="25">
        <v>43.2</v>
      </c>
    </row>
    <row r="51" spans="1:7" x14ac:dyDescent="0.25">
      <c r="A51" s="26" t="s">
        <v>105</v>
      </c>
      <c r="B51" s="24">
        <v>8.4999999999999995E-4</v>
      </c>
      <c r="C51" s="15">
        <v>98750</v>
      </c>
      <c r="D51" s="15">
        <v>83</v>
      </c>
      <c r="E51" s="15">
        <v>98708</v>
      </c>
      <c r="F51" s="15">
        <v>4168281</v>
      </c>
      <c r="G51" s="25">
        <v>42.2</v>
      </c>
    </row>
    <row r="52" spans="1:7" x14ac:dyDescent="0.25">
      <c r="A52" s="26" t="s">
        <v>106</v>
      </c>
      <c r="B52" s="24">
        <v>9.3999999999999997E-4</v>
      </c>
      <c r="C52" s="15">
        <v>98666</v>
      </c>
      <c r="D52" s="15">
        <v>92</v>
      </c>
      <c r="E52" s="15">
        <v>98620</v>
      </c>
      <c r="F52" s="15">
        <v>4069573</v>
      </c>
      <c r="G52" s="25">
        <v>41.2</v>
      </c>
    </row>
    <row r="53" spans="1:7" x14ac:dyDescent="0.25">
      <c r="A53" s="26" t="s">
        <v>107</v>
      </c>
      <c r="B53" s="24">
        <v>1.0300000000000001E-3</v>
      </c>
      <c r="C53" s="15">
        <v>98574</v>
      </c>
      <c r="D53" s="15">
        <v>102</v>
      </c>
      <c r="E53" s="15">
        <v>98523</v>
      </c>
      <c r="F53" s="15">
        <v>3970953</v>
      </c>
      <c r="G53" s="25">
        <v>40.299999999999997</v>
      </c>
    </row>
    <row r="54" spans="1:7" x14ac:dyDescent="0.25">
      <c r="A54" s="26" t="s">
        <v>108</v>
      </c>
      <c r="B54" s="24">
        <v>1.14E-3</v>
      </c>
      <c r="C54" s="15">
        <v>98472</v>
      </c>
      <c r="D54" s="15">
        <v>112</v>
      </c>
      <c r="E54" s="15">
        <v>98416</v>
      </c>
      <c r="F54" s="15">
        <v>3872429</v>
      </c>
      <c r="G54" s="25">
        <v>39.299999999999997</v>
      </c>
    </row>
    <row r="55" spans="1:7" x14ac:dyDescent="0.25">
      <c r="A55" s="26" t="s">
        <v>109</v>
      </c>
      <c r="B55" s="24">
        <v>1.24E-3</v>
      </c>
      <c r="C55" s="15">
        <v>98360</v>
      </c>
      <c r="D55" s="15">
        <v>122</v>
      </c>
      <c r="E55" s="15">
        <v>98299</v>
      </c>
      <c r="F55" s="15">
        <v>3774013</v>
      </c>
      <c r="G55" s="25">
        <v>38.4</v>
      </c>
    </row>
    <row r="56" spans="1:7" x14ac:dyDescent="0.25">
      <c r="A56" s="26" t="s">
        <v>110</v>
      </c>
      <c r="B56" s="24">
        <v>1.3500000000000001E-3</v>
      </c>
      <c r="C56" s="15">
        <v>98239</v>
      </c>
      <c r="D56" s="15">
        <v>132</v>
      </c>
      <c r="E56" s="15">
        <v>98173</v>
      </c>
      <c r="F56" s="15">
        <v>3675714</v>
      </c>
      <c r="G56" s="25">
        <v>37.4</v>
      </c>
    </row>
    <row r="57" spans="1:7" x14ac:dyDescent="0.25">
      <c r="A57" s="26" t="s">
        <v>111</v>
      </c>
      <c r="B57" s="24">
        <v>1.48E-3</v>
      </c>
      <c r="C57" s="15">
        <v>98107</v>
      </c>
      <c r="D57" s="15">
        <v>145</v>
      </c>
      <c r="E57" s="15">
        <v>98034</v>
      </c>
      <c r="F57" s="15">
        <v>3577541</v>
      </c>
      <c r="G57" s="25">
        <v>36.5</v>
      </c>
    </row>
    <row r="58" spans="1:7" x14ac:dyDescent="0.25">
      <c r="A58" s="26" t="s">
        <v>112</v>
      </c>
      <c r="B58" s="24">
        <v>1.66E-3</v>
      </c>
      <c r="C58" s="15">
        <v>97961</v>
      </c>
      <c r="D58" s="15">
        <v>162</v>
      </c>
      <c r="E58" s="15">
        <v>97880</v>
      </c>
      <c r="F58" s="15">
        <v>3479507</v>
      </c>
      <c r="G58" s="25">
        <v>35.5</v>
      </c>
    </row>
    <row r="59" spans="1:7" x14ac:dyDescent="0.25">
      <c r="A59" s="27" t="s">
        <v>113</v>
      </c>
      <c r="B59" s="24">
        <v>1.8500000000000001E-3</v>
      </c>
      <c r="C59" s="15">
        <v>97799</v>
      </c>
      <c r="D59" s="15">
        <v>181</v>
      </c>
      <c r="E59" s="15">
        <v>97708</v>
      </c>
      <c r="F59" s="15">
        <v>3381627</v>
      </c>
      <c r="G59" s="25">
        <v>34.6</v>
      </c>
    </row>
    <row r="60" spans="1:7" x14ac:dyDescent="0.25">
      <c r="A60" s="27" t="s">
        <v>114</v>
      </c>
      <c r="B60" s="24">
        <v>2.0600000000000002E-3</v>
      </c>
      <c r="C60" s="15">
        <v>97618</v>
      </c>
      <c r="D60" s="15">
        <v>201</v>
      </c>
      <c r="E60" s="15">
        <v>97517</v>
      </c>
      <c r="F60" s="15">
        <v>3283919</v>
      </c>
      <c r="G60" s="25">
        <v>33.6</v>
      </c>
    </row>
    <row r="61" spans="1:7" x14ac:dyDescent="0.25">
      <c r="A61" s="27" t="s">
        <v>115</v>
      </c>
      <c r="B61" s="24">
        <v>2.2699999999999999E-3</v>
      </c>
      <c r="C61" s="15">
        <v>97416</v>
      </c>
      <c r="D61" s="15">
        <v>221</v>
      </c>
      <c r="E61" s="15">
        <v>97306</v>
      </c>
      <c r="F61" s="15">
        <v>3186402</v>
      </c>
      <c r="G61" s="25">
        <v>32.700000000000003</v>
      </c>
    </row>
    <row r="62" spans="1:7" x14ac:dyDescent="0.25">
      <c r="A62" s="27" t="s">
        <v>116</v>
      </c>
      <c r="B62" s="24">
        <v>2.5100000000000001E-3</v>
      </c>
      <c r="C62" s="15">
        <v>97195</v>
      </c>
      <c r="D62" s="15">
        <v>244</v>
      </c>
      <c r="E62" s="15">
        <v>97073</v>
      </c>
      <c r="F62" s="15">
        <v>3089096</v>
      </c>
      <c r="G62" s="25">
        <v>31.8</v>
      </c>
    </row>
    <row r="63" spans="1:7" x14ac:dyDescent="0.25">
      <c r="A63" s="27" t="s">
        <v>117</v>
      </c>
      <c r="B63" s="24">
        <v>2.7899999999999999E-3</v>
      </c>
      <c r="C63" s="15">
        <v>96951</v>
      </c>
      <c r="D63" s="15">
        <v>270</v>
      </c>
      <c r="E63" s="15">
        <v>96816</v>
      </c>
      <c r="F63" s="15">
        <v>2992023</v>
      </c>
      <c r="G63" s="25">
        <v>30.9</v>
      </c>
    </row>
    <row r="64" spans="1:7" x14ac:dyDescent="0.25">
      <c r="A64" s="26" t="s">
        <v>118</v>
      </c>
      <c r="B64" s="24">
        <v>3.0799999999999998E-3</v>
      </c>
      <c r="C64" s="15">
        <v>96681</v>
      </c>
      <c r="D64" s="15">
        <v>298</v>
      </c>
      <c r="E64" s="15">
        <v>96532</v>
      </c>
      <c r="F64" s="15">
        <v>2895207</v>
      </c>
      <c r="G64" s="25">
        <v>29.9</v>
      </c>
    </row>
    <row r="65" spans="1:7" x14ac:dyDescent="0.25">
      <c r="A65" s="26" t="s">
        <v>119</v>
      </c>
      <c r="B65" s="24">
        <v>3.3800000000000002E-3</v>
      </c>
      <c r="C65" s="15">
        <v>96383</v>
      </c>
      <c r="D65" s="15">
        <v>326</v>
      </c>
      <c r="E65" s="15">
        <v>96220</v>
      </c>
      <c r="F65" s="15">
        <v>2798675</v>
      </c>
      <c r="G65" s="25">
        <v>29</v>
      </c>
    </row>
    <row r="66" spans="1:7" x14ac:dyDescent="0.25">
      <c r="A66" s="26" t="s">
        <v>120</v>
      </c>
      <c r="B66" s="24">
        <v>3.7000000000000002E-3</v>
      </c>
      <c r="C66" s="15">
        <v>96057</v>
      </c>
      <c r="D66" s="15">
        <v>355</v>
      </c>
      <c r="E66" s="15">
        <v>95880</v>
      </c>
      <c r="F66" s="15">
        <v>2702455</v>
      </c>
      <c r="G66" s="25">
        <v>28.1</v>
      </c>
    </row>
    <row r="67" spans="1:7" x14ac:dyDescent="0.25">
      <c r="A67" s="26" t="s">
        <v>121</v>
      </c>
      <c r="B67" s="24">
        <v>4.0800000000000003E-3</v>
      </c>
      <c r="C67" s="15">
        <v>95702</v>
      </c>
      <c r="D67" s="15">
        <v>391</v>
      </c>
      <c r="E67" s="15">
        <v>95507</v>
      </c>
      <c r="F67" s="15">
        <v>2606575</v>
      </c>
      <c r="G67" s="25">
        <v>27.2</v>
      </c>
    </row>
    <row r="68" spans="1:7" x14ac:dyDescent="0.25">
      <c r="A68" s="26" t="s">
        <v>122</v>
      </c>
      <c r="B68" s="24">
        <v>4.5599999999999998E-3</v>
      </c>
      <c r="C68" s="15">
        <v>95311</v>
      </c>
      <c r="D68" s="15">
        <v>435</v>
      </c>
      <c r="E68" s="15">
        <v>95094</v>
      </c>
      <c r="F68" s="15">
        <v>2511069</v>
      </c>
      <c r="G68" s="25">
        <v>26.3</v>
      </c>
    </row>
    <row r="69" spans="1:7" x14ac:dyDescent="0.25">
      <c r="A69" s="26" t="s">
        <v>123</v>
      </c>
      <c r="B69" s="24">
        <v>5.0899999999999999E-3</v>
      </c>
      <c r="C69" s="15">
        <v>94877</v>
      </c>
      <c r="D69" s="15">
        <v>483</v>
      </c>
      <c r="E69" s="15">
        <v>94635</v>
      </c>
      <c r="F69" s="15">
        <v>2415975</v>
      </c>
      <c r="G69" s="25">
        <v>25.5</v>
      </c>
    </row>
    <row r="70" spans="1:7" x14ac:dyDescent="0.25">
      <c r="A70" s="26" t="s">
        <v>124</v>
      </c>
      <c r="B70" s="24">
        <v>5.6499999999999996E-3</v>
      </c>
      <c r="C70" s="15">
        <v>94393</v>
      </c>
      <c r="D70" s="15">
        <v>533</v>
      </c>
      <c r="E70" s="15">
        <v>94127</v>
      </c>
      <c r="F70" s="15">
        <v>2321340</v>
      </c>
      <c r="G70" s="25">
        <v>24.6</v>
      </c>
    </row>
    <row r="71" spans="1:7" x14ac:dyDescent="0.25">
      <c r="A71" s="26" t="s">
        <v>125</v>
      </c>
      <c r="B71" s="24">
        <v>6.2199999999999998E-3</v>
      </c>
      <c r="C71" s="15">
        <v>93860</v>
      </c>
      <c r="D71" s="15">
        <v>584</v>
      </c>
      <c r="E71" s="15">
        <v>93569</v>
      </c>
      <c r="F71" s="15">
        <v>2227213</v>
      </c>
      <c r="G71" s="25">
        <v>23.7</v>
      </c>
    </row>
    <row r="72" spans="1:7" x14ac:dyDescent="0.25">
      <c r="A72" s="26" t="s">
        <v>126</v>
      </c>
      <c r="B72" s="24">
        <v>6.8599999999999998E-3</v>
      </c>
      <c r="C72" s="15">
        <v>93277</v>
      </c>
      <c r="D72" s="15">
        <v>640</v>
      </c>
      <c r="E72" s="15">
        <v>92957</v>
      </c>
      <c r="F72" s="15">
        <v>2133644</v>
      </c>
      <c r="G72" s="25">
        <v>22.9</v>
      </c>
    </row>
    <row r="73" spans="1:7" x14ac:dyDescent="0.25">
      <c r="A73" s="26" t="s">
        <v>127</v>
      </c>
      <c r="B73" s="24">
        <v>7.62E-3</v>
      </c>
      <c r="C73" s="15">
        <v>92637</v>
      </c>
      <c r="D73" s="15">
        <v>706</v>
      </c>
      <c r="E73" s="15">
        <v>92284</v>
      </c>
      <c r="F73" s="15">
        <v>2040687</v>
      </c>
      <c r="G73" s="25">
        <v>22</v>
      </c>
    </row>
    <row r="74" spans="1:7" x14ac:dyDescent="0.25">
      <c r="A74" s="26" t="s">
        <v>128</v>
      </c>
      <c r="B74" s="24">
        <v>8.4399999999999996E-3</v>
      </c>
      <c r="C74" s="15">
        <v>91931</v>
      </c>
      <c r="D74" s="15">
        <v>776</v>
      </c>
      <c r="E74" s="15">
        <v>91543</v>
      </c>
      <c r="F74" s="15">
        <v>1948403</v>
      </c>
      <c r="G74" s="25">
        <v>21.2</v>
      </c>
    </row>
    <row r="75" spans="1:7" x14ac:dyDescent="0.25">
      <c r="A75" s="26" t="s">
        <v>129</v>
      </c>
      <c r="B75" s="24">
        <v>9.2800000000000001E-3</v>
      </c>
      <c r="C75" s="15">
        <v>91155</v>
      </c>
      <c r="D75" s="15">
        <v>846</v>
      </c>
      <c r="E75" s="15">
        <v>90732</v>
      </c>
      <c r="F75" s="15">
        <v>1856860</v>
      </c>
      <c r="G75" s="25">
        <v>20.399999999999999</v>
      </c>
    </row>
    <row r="76" spans="1:7" x14ac:dyDescent="0.25">
      <c r="A76" s="26" t="s">
        <v>130</v>
      </c>
      <c r="B76" s="24">
        <v>1.017E-2</v>
      </c>
      <c r="C76" s="15">
        <v>90309</v>
      </c>
      <c r="D76" s="15">
        <v>918</v>
      </c>
      <c r="E76" s="15">
        <v>89850</v>
      </c>
      <c r="F76" s="15">
        <v>1766129</v>
      </c>
      <c r="G76" s="25">
        <v>19.600000000000001</v>
      </c>
    </row>
    <row r="77" spans="1:7" x14ac:dyDescent="0.25">
      <c r="A77" s="26" t="s">
        <v>131</v>
      </c>
      <c r="B77" s="24">
        <v>1.12E-2</v>
      </c>
      <c r="C77" s="15">
        <v>89391</v>
      </c>
      <c r="D77" s="15">
        <v>1001</v>
      </c>
      <c r="E77" s="15">
        <v>88890</v>
      </c>
      <c r="F77" s="15">
        <v>1676279</v>
      </c>
      <c r="G77" s="25">
        <v>18.8</v>
      </c>
    </row>
    <row r="78" spans="1:7" x14ac:dyDescent="0.25">
      <c r="A78" s="26" t="s">
        <v>132</v>
      </c>
      <c r="B78" s="24">
        <v>1.244E-2</v>
      </c>
      <c r="C78" s="15">
        <v>88390</v>
      </c>
      <c r="D78" s="15">
        <v>1099</v>
      </c>
      <c r="E78" s="15">
        <v>87840</v>
      </c>
      <c r="F78" s="15">
        <v>1587389</v>
      </c>
      <c r="G78" s="25">
        <v>18</v>
      </c>
    </row>
    <row r="79" spans="1:7" x14ac:dyDescent="0.25">
      <c r="A79" s="26" t="s">
        <v>133</v>
      </c>
      <c r="B79" s="24">
        <v>1.3780000000000001E-2</v>
      </c>
      <c r="C79" s="15">
        <v>87290</v>
      </c>
      <c r="D79" s="15">
        <v>1203</v>
      </c>
      <c r="E79" s="15">
        <v>86689</v>
      </c>
      <c r="F79" s="15">
        <v>1499549</v>
      </c>
      <c r="G79" s="25">
        <v>17.2</v>
      </c>
    </row>
    <row r="80" spans="1:7" x14ac:dyDescent="0.25">
      <c r="A80" s="26" t="s">
        <v>134</v>
      </c>
      <c r="B80" s="24">
        <v>1.515E-2</v>
      </c>
      <c r="C80" s="15">
        <v>86087</v>
      </c>
      <c r="D80" s="15">
        <v>1304</v>
      </c>
      <c r="E80" s="15">
        <v>85435</v>
      </c>
      <c r="F80" s="15">
        <v>1412860</v>
      </c>
      <c r="G80" s="25">
        <v>16.399999999999999</v>
      </c>
    </row>
    <row r="81" spans="1:7" x14ac:dyDescent="0.25">
      <c r="A81" s="26" t="s">
        <v>135</v>
      </c>
      <c r="B81" s="24">
        <v>1.6629999999999999E-2</v>
      </c>
      <c r="C81" s="15">
        <v>84783</v>
      </c>
      <c r="D81" s="15">
        <v>1410</v>
      </c>
      <c r="E81" s="15">
        <v>84078</v>
      </c>
      <c r="F81" s="15">
        <v>1327425</v>
      </c>
      <c r="G81" s="25">
        <v>15.7</v>
      </c>
    </row>
    <row r="82" spans="1:7" x14ac:dyDescent="0.25">
      <c r="A82" s="26" t="s">
        <v>136</v>
      </c>
      <c r="B82" s="24">
        <v>1.8519999999999998E-2</v>
      </c>
      <c r="C82" s="15">
        <v>83373</v>
      </c>
      <c r="D82" s="15">
        <v>1544</v>
      </c>
      <c r="E82" s="15">
        <v>82601</v>
      </c>
      <c r="F82" s="15">
        <v>1243348</v>
      </c>
      <c r="G82" s="25">
        <v>14.9</v>
      </c>
    </row>
    <row r="83" spans="1:7" x14ac:dyDescent="0.25">
      <c r="A83" s="26" t="s">
        <v>137</v>
      </c>
      <c r="B83" s="24">
        <v>2.102E-2</v>
      </c>
      <c r="C83" s="15">
        <v>81829</v>
      </c>
      <c r="D83" s="15">
        <v>1720</v>
      </c>
      <c r="E83" s="15">
        <v>80969</v>
      </c>
      <c r="F83" s="15">
        <v>1160747</v>
      </c>
      <c r="G83" s="25">
        <v>14.2</v>
      </c>
    </row>
    <row r="84" spans="1:7" x14ac:dyDescent="0.25">
      <c r="A84" s="26" t="s">
        <v>138</v>
      </c>
      <c r="B84" s="24">
        <v>2.3869999999999999E-2</v>
      </c>
      <c r="C84" s="15">
        <v>80109</v>
      </c>
      <c r="D84" s="15">
        <v>1912</v>
      </c>
      <c r="E84" s="15">
        <v>79153</v>
      </c>
      <c r="F84" s="15">
        <v>1079778</v>
      </c>
      <c r="G84" s="25">
        <v>13.5</v>
      </c>
    </row>
    <row r="85" spans="1:7" x14ac:dyDescent="0.25">
      <c r="A85" s="26" t="s">
        <v>139</v>
      </c>
      <c r="B85" s="24">
        <v>2.6790000000000001E-2</v>
      </c>
      <c r="C85" s="15">
        <v>78196</v>
      </c>
      <c r="D85" s="15">
        <v>2095</v>
      </c>
      <c r="E85" s="15">
        <v>77149</v>
      </c>
      <c r="F85" s="15">
        <v>1000626</v>
      </c>
      <c r="G85" s="25">
        <v>12.8</v>
      </c>
    </row>
    <row r="86" spans="1:7" x14ac:dyDescent="0.25">
      <c r="A86" s="26" t="s">
        <v>140</v>
      </c>
      <c r="B86" s="24">
        <v>2.9850000000000002E-2</v>
      </c>
      <c r="C86" s="15">
        <v>76101</v>
      </c>
      <c r="D86" s="15">
        <v>2272</v>
      </c>
      <c r="E86" s="15">
        <v>74965</v>
      </c>
      <c r="F86" s="15">
        <v>923477</v>
      </c>
      <c r="G86" s="25">
        <v>12.1</v>
      </c>
    </row>
    <row r="87" spans="1:7" x14ac:dyDescent="0.25">
      <c r="A87" s="26" t="s">
        <v>141</v>
      </c>
      <c r="B87" s="24">
        <v>3.3419999999999998E-2</v>
      </c>
      <c r="C87" s="15">
        <v>73829</v>
      </c>
      <c r="D87" s="15">
        <v>2468</v>
      </c>
      <c r="E87" s="15">
        <v>72596</v>
      </c>
      <c r="F87" s="15">
        <v>848511</v>
      </c>
      <c r="G87" s="25">
        <v>11.5</v>
      </c>
    </row>
    <row r="88" spans="1:7" x14ac:dyDescent="0.25">
      <c r="A88" s="26" t="s">
        <v>142</v>
      </c>
      <c r="B88" s="24">
        <v>3.7819999999999999E-2</v>
      </c>
      <c r="C88" s="15">
        <v>71362</v>
      </c>
      <c r="D88" s="15">
        <v>2699</v>
      </c>
      <c r="E88" s="15">
        <v>70012</v>
      </c>
      <c r="F88" s="15">
        <v>775916</v>
      </c>
      <c r="G88" s="25">
        <v>10.9</v>
      </c>
    </row>
    <row r="89" spans="1:7" x14ac:dyDescent="0.25">
      <c r="A89" s="26" t="s">
        <v>143</v>
      </c>
      <c r="B89" s="24">
        <v>4.2720000000000001E-2</v>
      </c>
      <c r="C89" s="15">
        <v>68663</v>
      </c>
      <c r="D89" s="15">
        <v>2933</v>
      </c>
      <c r="E89" s="15">
        <v>67196</v>
      </c>
      <c r="F89" s="15">
        <v>705904</v>
      </c>
      <c r="G89" s="25">
        <v>10.3</v>
      </c>
    </row>
    <row r="90" spans="1:7" x14ac:dyDescent="0.25">
      <c r="A90" s="26" t="s">
        <v>144</v>
      </c>
      <c r="B90" s="24">
        <v>4.7739999999999998E-2</v>
      </c>
      <c r="C90" s="15">
        <v>65729</v>
      </c>
      <c r="D90" s="15">
        <v>3138</v>
      </c>
      <c r="E90" s="15">
        <v>64160</v>
      </c>
      <c r="F90" s="15">
        <v>638708</v>
      </c>
      <c r="G90" s="25">
        <v>9.6999999999999993</v>
      </c>
    </row>
    <row r="91" spans="1:7" x14ac:dyDescent="0.25">
      <c r="A91" s="26" t="s">
        <v>145</v>
      </c>
      <c r="B91" s="24">
        <v>5.2769999999999997E-2</v>
      </c>
      <c r="C91" s="15">
        <v>62592</v>
      </c>
      <c r="D91" s="15">
        <v>3303</v>
      </c>
      <c r="E91" s="15">
        <v>60940</v>
      </c>
      <c r="F91" s="15">
        <v>574547</v>
      </c>
      <c r="G91" s="25">
        <v>9.1999999999999993</v>
      </c>
    </row>
    <row r="92" spans="1:7" x14ac:dyDescent="0.25">
      <c r="A92" s="26" t="s">
        <v>146</v>
      </c>
      <c r="B92" s="24">
        <v>5.806E-2</v>
      </c>
      <c r="C92" s="15">
        <v>59288</v>
      </c>
      <c r="D92" s="15">
        <v>3442</v>
      </c>
      <c r="E92" s="15">
        <v>57567</v>
      </c>
      <c r="F92" s="15">
        <v>513607</v>
      </c>
      <c r="G92" s="25">
        <v>8.6999999999999993</v>
      </c>
    </row>
    <row r="93" spans="1:7" x14ac:dyDescent="0.25">
      <c r="A93" s="26" t="s">
        <v>147</v>
      </c>
      <c r="B93" s="24">
        <v>6.3880000000000006E-2</v>
      </c>
      <c r="C93" s="15">
        <v>55846</v>
      </c>
      <c r="D93" s="15">
        <v>3568</v>
      </c>
      <c r="E93" s="15">
        <v>54062</v>
      </c>
      <c r="F93" s="15">
        <v>456040</v>
      </c>
      <c r="G93" s="25">
        <v>8.1999999999999993</v>
      </c>
    </row>
    <row r="94" spans="1:7" x14ac:dyDescent="0.25">
      <c r="A94" s="26" t="s">
        <v>148</v>
      </c>
      <c r="B94" s="24">
        <v>7.0239999999999997E-2</v>
      </c>
      <c r="C94" s="15">
        <v>52278</v>
      </c>
      <c r="D94" s="15">
        <v>3672</v>
      </c>
      <c r="E94" s="15">
        <v>50443</v>
      </c>
      <c r="F94" s="15">
        <v>401978</v>
      </c>
      <c r="G94" s="25">
        <v>7.7</v>
      </c>
    </row>
    <row r="95" spans="1:7" x14ac:dyDescent="0.25">
      <c r="A95" s="26" t="s">
        <v>149</v>
      </c>
      <c r="B95" s="24">
        <v>7.7149999999999996E-2</v>
      </c>
      <c r="C95" s="15">
        <v>48607</v>
      </c>
      <c r="D95" s="15">
        <v>3750</v>
      </c>
      <c r="E95" s="15">
        <v>46732</v>
      </c>
      <c r="F95" s="15">
        <v>351535</v>
      </c>
      <c r="G95" s="25">
        <v>7.2</v>
      </c>
    </row>
    <row r="96" spans="1:7" x14ac:dyDescent="0.25">
      <c r="A96" s="26" t="s">
        <v>150</v>
      </c>
      <c r="B96" s="24">
        <v>8.4680000000000005E-2</v>
      </c>
      <c r="C96" s="15">
        <v>44857</v>
      </c>
      <c r="D96" s="15">
        <v>3799</v>
      </c>
      <c r="E96" s="15">
        <v>42957</v>
      </c>
      <c r="F96" s="15">
        <v>304804</v>
      </c>
      <c r="G96" s="25">
        <v>6.8</v>
      </c>
    </row>
    <row r="97" spans="1:7" x14ac:dyDescent="0.25">
      <c r="A97" s="26" t="s">
        <v>151</v>
      </c>
      <c r="B97" s="24">
        <v>9.2880000000000004E-2</v>
      </c>
      <c r="C97" s="15">
        <v>41058</v>
      </c>
      <c r="D97" s="15">
        <v>3813</v>
      </c>
      <c r="E97" s="15">
        <v>39151</v>
      </c>
      <c r="F97" s="15">
        <v>261846</v>
      </c>
      <c r="G97" s="25">
        <v>6.4</v>
      </c>
    </row>
    <row r="98" spans="1:7" x14ac:dyDescent="0.25">
      <c r="A98" s="26" t="s">
        <v>152</v>
      </c>
      <c r="B98" s="24">
        <v>0.10178</v>
      </c>
      <c r="C98" s="15">
        <v>37245</v>
      </c>
      <c r="D98" s="15">
        <v>3791</v>
      </c>
      <c r="E98" s="15">
        <v>35349</v>
      </c>
      <c r="F98" s="15">
        <v>222695</v>
      </c>
      <c r="G98" s="25">
        <v>6</v>
      </c>
    </row>
    <row r="99" spans="1:7" x14ac:dyDescent="0.25">
      <c r="A99" s="26" t="s">
        <v>153</v>
      </c>
      <c r="B99" s="24">
        <v>0.11144</v>
      </c>
      <c r="C99" s="15">
        <v>33454</v>
      </c>
      <c r="D99" s="15">
        <v>3728</v>
      </c>
      <c r="E99" s="15">
        <v>31590</v>
      </c>
      <c r="F99" s="15">
        <v>187346</v>
      </c>
      <c r="G99" s="25">
        <v>5.6</v>
      </c>
    </row>
    <row r="100" spans="1:7" x14ac:dyDescent="0.25">
      <c r="A100" s="26" t="s">
        <v>154</v>
      </c>
      <c r="B100" s="24">
        <v>0.12191</v>
      </c>
      <c r="C100" s="15">
        <v>29726</v>
      </c>
      <c r="D100" s="15">
        <v>3624</v>
      </c>
      <c r="E100" s="15">
        <v>27914</v>
      </c>
      <c r="F100" s="15">
        <v>155756</v>
      </c>
      <c r="G100" s="25">
        <v>5.2</v>
      </c>
    </row>
    <row r="101" spans="1:7" x14ac:dyDescent="0.25">
      <c r="A101" s="26" t="s">
        <v>155</v>
      </c>
      <c r="B101" s="24">
        <v>0.13324</v>
      </c>
      <c r="C101" s="15">
        <v>26102</v>
      </c>
      <c r="D101" s="15">
        <v>3478</v>
      </c>
      <c r="E101" s="15">
        <v>24363</v>
      </c>
      <c r="F101" s="15">
        <v>127842</v>
      </c>
      <c r="G101" s="25">
        <v>4.9000000000000004</v>
      </c>
    </row>
    <row r="102" spans="1:7" x14ac:dyDescent="0.25">
      <c r="A102" s="26" t="s">
        <v>156</v>
      </c>
      <c r="B102" s="24">
        <v>0.14548</v>
      </c>
      <c r="C102" s="15">
        <v>22624</v>
      </c>
      <c r="D102" s="15">
        <v>3291</v>
      </c>
      <c r="E102" s="15">
        <v>20979</v>
      </c>
      <c r="F102" s="15">
        <v>103479</v>
      </c>
      <c r="G102" s="25">
        <v>4.5999999999999996</v>
      </c>
    </row>
    <row r="103" spans="1:7" x14ac:dyDescent="0.25">
      <c r="A103" s="26" t="s">
        <v>157</v>
      </c>
      <c r="B103" s="24">
        <v>0.15867999999999999</v>
      </c>
      <c r="C103" s="15">
        <v>19333</v>
      </c>
      <c r="D103" s="15">
        <v>3068</v>
      </c>
      <c r="E103" s="15">
        <v>17799</v>
      </c>
      <c r="F103" s="15">
        <v>82501</v>
      </c>
      <c r="G103" s="25">
        <v>4.3</v>
      </c>
    </row>
    <row r="104" spans="1:7" x14ac:dyDescent="0.25">
      <c r="A104" s="26" t="s">
        <v>158</v>
      </c>
      <c r="B104" s="24">
        <v>0.17291000000000001</v>
      </c>
      <c r="C104" s="15">
        <v>16265</v>
      </c>
      <c r="D104" s="15">
        <v>2812</v>
      </c>
      <c r="E104" s="15">
        <v>14859</v>
      </c>
      <c r="F104" s="15">
        <v>64702</v>
      </c>
      <c r="G104" s="25">
        <v>4</v>
      </c>
    </row>
    <row r="105" spans="1:7" x14ac:dyDescent="0.25">
      <c r="A105" s="26" t="s">
        <v>159</v>
      </c>
      <c r="B105" s="24">
        <v>0.18820000000000001</v>
      </c>
      <c r="C105" s="15">
        <v>13453</v>
      </c>
      <c r="D105" s="15">
        <v>2532</v>
      </c>
      <c r="E105" s="15">
        <v>12187</v>
      </c>
      <c r="F105" s="15">
        <v>49843</v>
      </c>
      <c r="G105" s="25">
        <v>3.7</v>
      </c>
    </row>
    <row r="106" spans="1:7" x14ac:dyDescent="0.25">
      <c r="A106" s="26" t="s">
        <v>160</v>
      </c>
      <c r="B106" s="24">
        <v>0.20462</v>
      </c>
      <c r="C106" s="15">
        <v>10921</v>
      </c>
      <c r="D106" s="15">
        <v>2235</v>
      </c>
      <c r="E106" s="15">
        <v>9804</v>
      </c>
      <c r="F106" s="15">
        <v>37656</v>
      </c>
      <c r="G106" s="25">
        <v>3.4</v>
      </c>
    </row>
    <row r="107" spans="1:7" x14ac:dyDescent="0.25">
      <c r="A107" s="26" t="s">
        <v>161</v>
      </c>
      <c r="B107" s="24">
        <v>0.22220000000000001</v>
      </c>
      <c r="C107" s="15">
        <v>8686</v>
      </c>
      <c r="D107" s="15">
        <v>1930</v>
      </c>
      <c r="E107" s="15">
        <v>7721</v>
      </c>
      <c r="F107" s="15">
        <v>27852</v>
      </c>
      <c r="G107" s="25">
        <v>3.2</v>
      </c>
    </row>
    <row r="108" spans="1:7" x14ac:dyDescent="0.25">
      <c r="A108" s="26" t="s">
        <v>162</v>
      </c>
      <c r="B108" s="24">
        <v>0.24101</v>
      </c>
      <c r="C108" s="15">
        <v>6756</v>
      </c>
      <c r="D108" s="15">
        <v>1628</v>
      </c>
      <c r="E108" s="15">
        <v>5942</v>
      </c>
      <c r="F108" s="15">
        <v>20131</v>
      </c>
      <c r="G108" s="25">
        <v>3</v>
      </c>
    </row>
    <row r="109" spans="1:7" x14ac:dyDescent="0.25">
      <c r="A109" s="26" t="s">
        <v>163</v>
      </c>
      <c r="B109" s="24">
        <v>0.26107000000000002</v>
      </c>
      <c r="C109" s="15">
        <v>5128</v>
      </c>
      <c r="D109" s="15">
        <v>1339</v>
      </c>
      <c r="E109" s="15">
        <v>4459</v>
      </c>
      <c r="F109" s="15">
        <v>14189</v>
      </c>
      <c r="G109" s="25">
        <v>2.8</v>
      </c>
    </row>
    <row r="110" spans="1:7" x14ac:dyDescent="0.25">
      <c r="A110" s="28" t="s">
        <v>164</v>
      </c>
      <c r="B110" s="29">
        <v>1</v>
      </c>
      <c r="C110" s="30">
        <v>3789</v>
      </c>
      <c r="D110" s="30">
        <v>3789</v>
      </c>
      <c r="E110" s="30">
        <v>9730</v>
      </c>
      <c r="F110" s="30">
        <v>9730</v>
      </c>
      <c r="G110" s="31">
        <v>2.6</v>
      </c>
    </row>
    <row r="111" spans="1:7" x14ac:dyDescent="0.25">
      <c r="A111" s="15"/>
      <c r="B111" s="24"/>
      <c r="C111" s="15"/>
      <c r="D111" s="15"/>
      <c r="E111" s="15"/>
      <c r="F111" s="15"/>
      <c r="G111" s="67"/>
    </row>
    <row r="113" spans="1:1" x14ac:dyDescent="0.25">
      <c r="A113" s="32" t="s">
        <v>284</v>
      </c>
    </row>
    <row r="114" spans="1:1" x14ac:dyDescent="0.25">
      <c r="A114" s="33" t="s">
        <v>165</v>
      </c>
    </row>
  </sheetData>
  <pageMargins left="0.75" right="0.75" top="1" bottom="1" header="0.5" footer="0.5"/>
  <pageSetup paperSize="9" scale="73"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4"/>
  <dimension ref="A1:G114"/>
  <sheetViews>
    <sheetView zoomScaleNormal="100" workbookViewId="0"/>
  </sheetViews>
  <sheetFormatPr defaultRowHeight="12.5" x14ac:dyDescent="0.25"/>
  <cols>
    <col min="1" max="1" width="12.59765625" style="4" customWidth="1"/>
    <col min="2" max="2" width="17.3984375" style="4" customWidth="1"/>
    <col min="3" max="3" width="10.59765625" style="4" customWidth="1"/>
    <col min="4" max="5" width="17.3984375" style="4" customWidth="1"/>
    <col min="6" max="7" width="15.09765625" style="4" customWidth="1"/>
    <col min="8" max="256" width="9.09765625" style="4"/>
    <col min="257" max="257" width="12.59765625" style="4" customWidth="1"/>
    <col min="258" max="258" width="17.3984375" style="4" customWidth="1"/>
    <col min="259" max="259" width="10.59765625" style="4" customWidth="1"/>
    <col min="260" max="261" width="17.3984375" style="4" customWidth="1"/>
    <col min="262" max="263" width="15.09765625" style="4" customWidth="1"/>
    <col min="264" max="512" width="9.09765625" style="4"/>
    <col min="513" max="513" width="12.59765625" style="4" customWidth="1"/>
    <col min="514" max="514" width="17.3984375" style="4" customWidth="1"/>
    <col min="515" max="515" width="10.59765625" style="4" customWidth="1"/>
    <col min="516" max="517" width="17.3984375" style="4" customWidth="1"/>
    <col min="518" max="519" width="15.09765625" style="4" customWidth="1"/>
    <col min="520" max="768" width="9.09765625" style="4"/>
    <col min="769" max="769" width="12.59765625" style="4" customWidth="1"/>
    <col min="770" max="770" width="17.3984375" style="4" customWidth="1"/>
    <col min="771" max="771" width="10.59765625" style="4" customWidth="1"/>
    <col min="772" max="773" width="17.3984375" style="4" customWidth="1"/>
    <col min="774" max="775" width="15.09765625" style="4" customWidth="1"/>
    <col min="776" max="1024" width="9.09765625" style="4"/>
    <col min="1025" max="1025" width="12.59765625" style="4" customWidth="1"/>
    <col min="1026" max="1026" width="17.3984375" style="4" customWidth="1"/>
    <col min="1027" max="1027" width="10.59765625" style="4" customWidth="1"/>
    <col min="1028" max="1029" width="17.3984375" style="4" customWidth="1"/>
    <col min="1030" max="1031" width="15.09765625" style="4" customWidth="1"/>
    <col min="1032" max="1280" width="9.09765625" style="4"/>
    <col min="1281" max="1281" width="12.59765625" style="4" customWidth="1"/>
    <col min="1282" max="1282" width="17.3984375" style="4" customWidth="1"/>
    <col min="1283" max="1283" width="10.59765625" style="4" customWidth="1"/>
    <col min="1284" max="1285" width="17.3984375" style="4" customWidth="1"/>
    <col min="1286" max="1287" width="15.09765625" style="4" customWidth="1"/>
    <col min="1288" max="1536" width="9.09765625" style="4"/>
    <col min="1537" max="1537" width="12.59765625" style="4" customWidth="1"/>
    <col min="1538" max="1538" width="17.3984375" style="4" customWidth="1"/>
    <col min="1539" max="1539" width="10.59765625" style="4" customWidth="1"/>
    <col min="1540" max="1541" width="17.3984375" style="4" customWidth="1"/>
    <col min="1542" max="1543" width="15.09765625" style="4" customWidth="1"/>
    <col min="1544" max="1792" width="9.09765625" style="4"/>
    <col min="1793" max="1793" width="12.59765625" style="4" customWidth="1"/>
    <col min="1794" max="1794" width="17.3984375" style="4" customWidth="1"/>
    <col min="1795" max="1795" width="10.59765625" style="4" customWidth="1"/>
    <col min="1796" max="1797" width="17.3984375" style="4" customWidth="1"/>
    <col min="1798" max="1799" width="15.09765625" style="4" customWidth="1"/>
    <col min="1800" max="2048" width="9.09765625" style="4"/>
    <col min="2049" max="2049" width="12.59765625" style="4" customWidth="1"/>
    <col min="2050" max="2050" width="17.3984375" style="4" customWidth="1"/>
    <col min="2051" max="2051" width="10.59765625" style="4" customWidth="1"/>
    <col min="2052" max="2053" width="17.3984375" style="4" customWidth="1"/>
    <col min="2054" max="2055" width="15.09765625" style="4" customWidth="1"/>
    <col min="2056" max="2304" width="9.09765625" style="4"/>
    <col min="2305" max="2305" width="12.59765625" style="4" customWidth="1"/>
    <col min="2306" max="2306" width="17.3984375" style="4" customWidth="1"/>
    <col min="2307" max="2307" width="10.59765625" style="4" customWidth="1"/>
    <col min="2308" max="2309" width="17.3984375" style="4" customWidth="1"/>
    <col min="2310" max="2311" width="15.09765625" style="4" customWidth="1"/>
    <col min="2312" max="2560" width="9.09765625" style="4"/>
    <col min="2561" max="2561" width="12.59765625" style="4" customWidth="1"/>
    <col min="2562" max="2562" width="17.3984375" style="4" customWidth="1"/>
    <col min="2563" max="2563" width="10.59765625" style="4" customWidth="1"/>
    <col min="2564" max="2565" width="17.3984375" style="4" customWidth="1"/>
    <col min="2566" max="2567" width="15.09765625" style="4" customWidth="1"/>
    <col min="2568" max="2816" width="9.09765625" style="4"/>
    <col min="2817" max="2817" width="12.59765625" style="4" customWidth="1"/>
    <col min="2818" max="2818" width="17.3984375" style="4" customWidth="1"/>
    <col min="2819" max="2819" width="10.59765625" style="4" customWidth="1"/>
    <col min="2820" max="2821" width="17.3984375" style="4" customWidth="1"/>
    <col min="2822" max="2823" width="15.09765625" style="4" customWidth="1"/>
    <col min="2824" max="3072" width="9.09765625" style="4"/>
    <col min="3073" max="3073" width="12.59765625" style="4" customWidth="1"/>
    <col min="3074" max="3074" width="17.3984375" style="4" customWidth="1"/>
    <col min="3075" max="3075" width="10.59765625" style="4" customWidth="1"/>
    <col min="3076" max="3077" width="17.3984375" style="4" customWidth="1"/>
    <col min="3078" max="3079" width="15.09765625" style="4" customWidth="1"/>
    <col min="3080" max="3328" width="9.09765625" style="4"/>
    <col min="3329" max="3329" width="12.59765625" style="4" customWidth="1"/>
    <col min="3330" max="3330" width="17.3984375" style="4" customWidth="1"/>
    <col min="3331" max="3331" width="10.59765625" style="4" customWidth="1"/>
    <col min="3332" max="3333" width="17.3984375" style="4" customWidth="1"/>
    <col min="3334" max="3335" width="15.09765625" style="4" customWidth="1"/>
    <col min="3336" max="3584" width="9.09765625" style="4"/>
    <col min="3585" max="3585" width="12.59765625" style="4" customWidth="1"/>
    <col min="3586" max="3586" width="17.3984375" style="4" customWidth="1"/>
    <col min="3587" max="3587" width="10.59765625" style="4" customWidth="1"/>
    <col min="3588" max="3589" width="17.3984375" style="4" customWidth="1"/>
    <col min="3590" max="3591" width="15.09765625" style="4" customWidth="1"/>
    <col min="3592" max="3840" width="9.09765625" style="4"/>
    <col min="3841" max="3841" width="12.59765625" style="4" customWidth="1"/>
    <col min="3842" max="3842" width="17.3984375" style="4" customWidth="1"/>
    <col min="3843" max="3843" width="10.59765625" style="4" customWidth="1"/>
    <col min="3844" max="3845" width="17.3984375" style="4" customWidth="1"/>
    <col min="3846" max="3847" width="15.09765625" style="4" customWidth="1"/>
    <col min="3848" max="4096" width="9.09765625" style="4"/>
    <col min="4097" max="4097" width="12.59765625" style="4" customWidth="1"/>
    <col min="4098" max="4098" width="17.3984375" style="4" customWidth="1"/>
    <col min="4099" max="4099" width="10.59765625" style="4" customWidth="1"/>
    <col min="4100" max="4101" width="17.3984375" style="4" customWidth="1"/>
    <col min="4102" max="4103" width="15.09765625" style="4" customWidth="1"/>
    <col min="4104" max="4352" width="9.09765625" style="4"/>
    <col min="4353" max="4353" width="12.59765625" style="4" customWidth="1"/>
    <col min="4354" max="4354" width="17.3984375" style="4" customWidth="1"/>
    <col min="4355" max="4355" width="10.59765625" style="4" customWidth="1"/>
    <col min="4356" max="4357" width="17.3984375" style="4" customWidth="1"/>
    <col min="4358" max="4359" width="15.09765625" style="4" customWidth="1"/>
    <col min="4360" max="4608" width="9.09765625" style="4"/>
    <col min="4609" max="4609" width="12.59765625" style="4" customWidth="1"/>
    <col min="4610" max="4610" width="17.3984375" style="4" customWidth="1"/>
    <col min="4611" max="4611" width="10.59765625" style="4" customWidth="1"/>
    <col min="4612" max="4613" width="17.3984375" style="4" customWidth="1"/>
    <col min="4614" max="4615" width="15.09765625" style="4" customWidth="1"/>
    <col min="4616" max="4864" width="9.09765625" style="4"/>
    <col min="4865" max="4865" width="12.59765625" style="4" customWidth="1"/>
    <col min="4866" max="4866" width="17.3984375" style="4" customWidth="1"/>
    <col min="4867" max="4867" width="10.59765625" style="4" customWidth="1"/>
    <col min="4868" max="4869" width="17.3984375" style="4" customWidth="1"/>
    <col min="4870" max="4871" width="15.09765625" style="4" customWidth="1"/>
    <col min="4872" max="5120" width="9.09765625" style="4"/>
    <col min="5121" max="5121" width="12.59765625" style="4" customWidth="1"/>
    <col min="5122" max="5122" width="17.3984375" style="4" customWidth="1"/>
    <col min="5123" max="5123" width="10.59765625" style="4" customWidth="1"/>
    <col min="5124" max="5125" width="17.3984375" style="4" customWidth="1"/>
    <col min="5126" max="5127" width="15.09765625" style="4" customWidth="1"/>
    <col min="5128" max="5376" width="9.09765625" style="4"/>
    <col min="5377" max="5377" width="12.59765625" style="4" customWidth="1"/>
    <col min="5378" max="5378" width="17.3984375" style="4" customWidth="1"/>
    <col min="5379" max="5379" width="10.59765625" style="4" customWidth="1"/>
    <col min="5380" max="5381" width="17.3984375" style="4" customWidth="1"/>
    <col min="5382" max="5383" width="15.09765625" style="4" customWidth="1"/>
    <col min="5384" max="5632" width="9.09765625" style="4"/>
    <col min="5633" max="5633" width="12.59765625" style="4" customWidth="1"/>
    <col min="5634" max="5634" width="17.3984375" style="4" customWidth="1"/>
    <col min="5635" max="5635" width="10.59765625" style="4" customWidth="1"/>
    <col min="5636" max="5637" width="17.3984375" style="4" customWidth="1"/>
    <col min="5638" max="5639" width="15.09765625" style="4" customWidth="1"/>
    <col min="5640" max="5888" width="9.09765625" style="4"/>
    <col min="5889" max="5889" width="12.59765625" style="4" customWidth="1"/>
    <col min="5890" max="5890" width="17.3984375" style="4" customWidth="1"/>
    <col min="5891" max="5891" width="10.59765625" style="4" customWidth="1"/>
    <col min="5892" max="5893" width="17.3984375" style="4" customWidth="1"/>
    <col min="5894" max="5895" width="15.09765625" style="4" customWidth="1"/>
    <col min="5896" max="6144" width="9.09765625" style="4"/>
    <col min="6145" max="6145" width="12.59765625" style="4" customWidth="1"/>
    <col min="6146" max="6146" width="17.3984375" style="4" customWidth="1"/>
    <col min="6147" max="6147" width="10.59765625" style="4" customWidth="1"/>
    <col min="6148" max="6149" width="17.3984375" style="4" customWidth="1"/>
    <col min="6150" max="6151" width="15.09765625" style="4" customWidth="1"/>
    <col min="6152" max="6400" width="9.09765625" style="4"/>
    <col min="6401" max="6401" width="12.59765625" style="4" customWidth="1"/>
    <col min="6402" max="6402" width="17.3984375" style="4" customWidth="1"/>
    <col min="6403" max="6403" width="10.59765625" style="4" customWidth="1"/>
    <col min="6404" max="6405" width="17.3984375" style="4" customWidth="1"/>
    <col min="6406" max="6407" width="15.09765625" style="4" customWidth="1"/>
    <col min="6408" max="6656" width="9.09765625" style="4"/>
    <col min="6657" max="6657" width="12.59765625" style="4" customWidth="1"/>
    <col min="6658" max="6658" width="17.3984375" style="4" customWidth="1"/>
    <col min="6659" max="6659" width="10.59765625" style="4" customWidth="1"/>
    <col min="6660" max="6661" width="17.3984375" style="4" customWidth="1"/>
    <col min="6662" max="6663" width="15.09765625" style="4" customWidth="1"/>
    <col min="6664" max="6912" width="9.09765625" style="4"/>
    <col min="6913" max="6913" width="12.59765625" style="4" customWidth="1"/>
    <col min="6914" max="6914" width="17.3984375" style="4" customWidth="1"/>
    <col min="6915" max="6915" width="10.59765625" style="4" customWidth="1"/>
    <col min="6916" max="6917" width="17.3984375" style="4" customWidth="1"/>
    <col min="6918" max="6919" width="15.09765625" style="4" customWidth="1"/>
    <col min="6920" max="7168" width="9.09765625" style="4"/>
    <col min="7169" max="7169" width="12.59765625" style="4" customWidth="1"/>
    <col min="7170" max="7170" width="17.3984375" style="4" customWidth="1"/>
    <col min="7171" max="7171" width="10.59765625" style="4" customWidth="1"/>
    <col min="7172" max="7173" width="17.3984375" style="4" customWidth="1"/>
    <col min="7174" max="7175" width="15.09765625" style="4" customWidth="1"/>
    <col min="7176" max="7424" width="9.09765625" style="4"/>
    <col min="7425" max="7425" width="12.59765625" style="4" customWidth="1"/>
    <col min="7426" max="7426" width="17.3984375" style="4" customWidth="1"/>
    <col min="7427" max="7427" width="10.59765625" style="4" customWidth="1"/>
    <col min="7428" max="7429" width="17.3984375" style="4" customWidth="1"/>
    <col min="7430" max="7431" width="15.09765625" style="4" customWidth="1"/>
    <col min="7432" max="7680" width="9.09765625" style="4"/>
    <col min="7681" max="7681" width="12.59765625" style="4" customWidth="1"/>
    <col min="7682" max="7682" width="17.3984375" style="4" customWidth="1"/>
    <col min="7683" max="7683" width="10.59765625" style="4" customWidth="1"/>
    <col min="7684" max="7685" width="17.3984375" style="4" customWidth="1"/>
    <col min="7686" max="7687" width="15.09765625" style="4" customWidth="1"/>
    <col min="7688" max="7936" width="9.09765625" style="4"/>
    <col min="7937" max="7937" width="12.59765625" style="4" customWidth="1"/>
    <col min="7938" max="7938" width="17.3984375" style="4" customWidth="1"/>
    <col min="7939" max="7939" width="10.59765625" style="4" customWidth="1"/>
    <col min="7940" max="7941" width="17.3984375" style="4" customWidth="1"/>
    <col min="7942" max="7943" width="15.09765625" style="4" customWidth="1"/>
    <col min="7944" max="8192" width="9.09765625" style="4"/>
    <col min="8193" max="8193" width="12.59765625" style="4" customWidth="1"/>
    <col min="8194" max="8194" width="17.3984375" style="4" customWidth="1"/>
    <col min="8195" max="8195" width="10.59765625" style="4" customWidth="1"/>
    <col min="8196" max="8197" width="17.3984375" style="4" customWidth="1"/>
    <col min="8198" max="8199" width="15.09765625" style="4" customWidth="1"/>
    <col min="8200" max="8448" width="9.09765625" style="4"/>
    <col min="8449" max="8449" width="12.59765625" style="4" customWidth="1"/>
    <col min="8450" max="8450" width="17.3984375" style="4" customWidth="1"/>
    <col min="8451" max="8451" width="10.59765625" style="4" customWidth="1"/>
    <col min="8452" max="8453" width="17.3984375" style="4" customWidth="1"/>
    <col min="8454" max="8455" width="15.09765625" style="4" customWidth="1"/>
    <col min="8456" max="8704" width="9.09765625" style="4"/>
    <col min="8705" max="8705" width="12.59765625" style="4" customWidth="1"/>
    <col min="8706" max="8706" width="17.3984375" style="4" customWidth="1"/>
    <col min="8707" max="8707" width="10.59765625" style="4" customWidth="1"/>
    <col min="8708" max="8709" width="17.3984375" style="4" customWidth="1"/>
    <col min="8710" max="8711" width="15.09765625" style="4" customWidth="1"/>
    <col min="8712" max="8960" width="9.09765625" style="4"/>
    <col min="8961" max="8961" width="12.59765625" style="4" customWidth="1"/>
    <col min="8962" max="8962" width="17.3984375" style="4" customWidth="1"/>
    <col min="8963" max="8963" width="10.59765625" style="4" customWidth="1"/>
    <col min="8964" max="8965" width="17.3984375" style="4" customWidth="1"/>
    <col min="8966" max="8967" width="15.09765625" style="4" customWidth="1"/>
    <col min="8968" max="9216" width="9.09765625" style="4"/>
    <col min="9217" max="9217" width="12.59765625" style="4" customWidth="1"/>
    <col min="9218" max="9218" width="17.3984375" style="4" customWidth="1"/>
    <col min="9219" max="9219" width="10.59765625" style="4" customWidth="1"/>
    <col min="9220" max="9221" width="17.3984375" style="4" customWidth="1"/>
    <col min="9222" max="9223" width="15.09765625" style="4" customWidth="1"/>
    <col min="9224" max="9472" width="9.09765625" style="4"/>
    <col min="9473" max="9473" width="12.59765625" style="4" customWidth="1"/>
    <col min="9474" max="9474" width="17.3984375" style="4" customWidth="1"/>
    <col min="9475" max="9475" width="10.59765625" style="4" customWidth="1"/>
    <col min="9476" max="9477" width="17.3984375" style="4" customWidth="1"/>
    <col min="9478" max="9479" width="15.09765625" style="4" customWidth="1"/>
    <col min="9480" max="9728" width="9.09765625" style="4"/>
    <col min="9729" max="9729" width="12.59765625" style="4" customWidth="1"/>
    <col min="9730" max="9730" width="17.3984375" style="4" customWidth="1"/>
    <col min="9731" max="9731" width="10.59765625" style="4" customWidth="1"/>
    <col min="9732" max="9733" width="17.3984375" style="4" customWidth="1"/>
    <col min="9734" max="9735" width="15.09765625" style="4" customWidth="1"/>
    <col min="9736" max="9984" width="9.09765625" style="4"/>
    <col min="9985" max="9985" width="12.59765625" style="4" customWidth="1"/>
    <col min="9986" max="9986" width="17.3984375" style="4" customWidth="1"/>
    <col min="9987" max="9987" width="10.59765625" style="4" customWidth="1"/>
    <col min="9988" max="9989" width="17.3984375" style="4" customWidth="1"/>
    <col min="9990" max="9991" width="15.09765625" style="4" customWidth="1"/>
    <col min="9992" max="10240" width="9.09765625" style="4"/>
    <col min="10241" max="10241" width="12.59765625" style="4" customWidth="1"/>
    <col min="10242" max="10242" width="17.3984375" style="4" customWidth="1"/>
    <col min="10243" max="10243" width="10.59765625" style="4" customWidth="1"/>
    <col min="10244" max="10245" width="17.3984375" style="4" customWidth="1"/>
    <col min="10246" max="10247" width="15.09765625" style="4" customWidth="1"/>
    <col min="10248" max="10496" width="9.09765625" style="4"/>
    <col min="10497" max="10497" width="12.59765625" style="4" customWidth="1"/>
    <col min="10498" max="10498" width="17.3984375" style="4" customWidth="1"/>
    <col min="10499" max="10499" width="10.59765625" style="4" customWidth="1"/>
    <col min="10500" max="10501" width="17.3984375" style="4" customWidth="1"/>
    <col min="10502" max="10503" width="15.09765625" style="4" customWidth="1"/>
    <col min="10504" max="10752" width="9.09765625" style="4"/>
    <col min="10753" max="10753" width="12.59765625" style="4" customWidth="1"/>
    <col min="10754" max="10754" width="17.3984375" style="4" customWidth="1"/>
    <col min="10755" max="10755" width="10.59765625" style="4" customWidth="1"/>
    <col min="10756" max="10757" width="17.3984375" style="4" customWidth="1"/>
    <col min="10758" max="10759" width="15.09765625" style="4" customWidth="1"/>
    <col min="10760" max="11008" width="9.09765625" style="4"/>
    <col min="11009" max="11009" width="12.59765625" style="4" customWidth="1"/>
    <col min="11010" max="11010" width="17.3984375" style="4" customWidth="1"/>
    <col min="11011" max="11011" width="10.59765625" style="4" customWidth="1"/>
    <col min="11012" max="11013" width="17.3984375" style="4" customWidth="1"/>
    <col min="11014" max="11015" width="15.09765625" style="4" customWidth="1"/>
    <col min="11016" max="11264" width="9.09765625" style="4"/>
    <col min="11265" max="11265" width="12.59765625" style="4" customWidth="1"/>
    <col min="11266" max="11266" width="17.3984375" style="4" customWidth="1"/>
    <col min="11267" max="11267" width="10.59765625" style="4" customWidth="1"/>
    <col min="11268" max="11269" width="17.3984375" style="4" customWidth="1"/>
    <col min="11270" max="11271" width="15.09765625" style="4" customWidth="1"/>
    <col min="11272" max="11520" width="9.09765625" style="4"/>
    <col min="11521" max="11521" width="12.59765625" style="4" customWidth="1"/>
    <col min="11522" max="11522" width="17.3984375" style="4" customWidth="1"/>
    <col min="11523" max="11523" width="10.59765625" style="4" customWidth="1"/>
    <col min="11524" max="11525" width="17.3984375" style="4" customWidth="1"/>
    <col min="11526" max="11527" width="15.09765625" style="4" customWidth="1"/>
    <col min="11528" max="11776" width="9.09765625" style="4"/>
    <col min="11777" max="11777" width="12.59765625" style="4" customWidth="1"/>
    <col min="11778" max="11778" width="17.3984375" style="4" customWidth="1"/>
    <col min="11779" max="11779" width="10.59765625" style="4" customWidth="1"/>
    <col min="11780" max="11781" width="17.3984375" style="4" customWidth="1"/>
    <col min="11782" max="11783" width="15.09765625" style="4" customWidth="1"/>
    <col min="11784" max="12032" width="9.09765625" style="4"/>
    <col min="12033" max="12033" width="12.59765625" style="4" customWidth="1"/>
    <col min="12034" max="12034" width="17.3984375" style="4" customWidth="1"/>
    <col min="12035" max="12035" width="10.59765625" style="4" customWidth="1"/>
    <col min="12036" max="12037" width="17.3984375" style="4" customWidth="1"/>
    <col min="12038" max="12039" width="15.09765625" style="4" customWidth="1"/>
    <col min="12040" max="12288" width="9.09765625" style="4"/>
    <col min="12289" max="12289" width="12.59765625" style="4" customWidth="1"/>
    <col min="12290" max="12290" width="17.3984375" style="4" customWidth="1"/>
    <col min="12291" max="12291" width="10.59765625" style="4" customWidth="1"/>
    <col min="12292" max="12293" width="17.3984375" style="4" customWidth="1"/>
    <col min="12294" max="12295" width="15.09765625" style="4" customWidth="1"/>
    <col min="12296" max="12544" width="9.09765625" style="4"/>
    <col min="12545" max="12545" width="12.59765625" style="4" customWidth="1"/>
    <col min="12546" max="12546" width="17.3984375" style="4" customWidth="1"/>
    <col min="12547" max="12547" width="10.59765625" style="4" customWidth="1"/>
    <col min="12548" max="12549" width="17.3984375" style="4" customWidth="1"/>
    <col min="12550" max="12551" width="15.09765625" style="4" customWidth="1"/>
    <col min="12552" max="12800" width="9.09765625" style="4"/>
    <col min="12801" max="12801" width="12.59765625" style="4" customWidth="1"/>
    <col min="12802" max="12802" width="17.3984375" style="4" customWidth="1"/>
    <col min="12803" max="12803" width="10.59765625" style="4" customWidth="1"/>
    <col min="12804" max="12805" width="17.3984375" style="4" customWidth="1"/>
    <col min="12806" max="12807" width="15.09765625" style="4" customWidth="1"/>
    <col min="12808" max="13056" width="9.09765625" style="4"/>
    <col min="13057" max="13057" width="12.59765625" style="4" customWidth="1"/>
    <col min="13058" max="13058" width="17.3984375" style="4" customWidth="1"/>
    <col min="13059" max="13059" width="10.59765625" style="4" customWidth="1"/>
    <col min="13060" max="13061" width="17.3984375" style="4" customWidth="1"/>
    <col min="13062" max="13063" width="15.09765625" style="4" customWidth="1"/>
    <col min="13064" max="13312" width="9.09765625" style="4"/>
    <col min="13313" max="13313" width="12.59765625" style="4" customWidth="1"/>
    <col min="13314" max="13314" width="17.3984375" style="4" customWidth="1"/>
    <col min="13315" max="13315" width="10.59765625" style="4" customWidth="1"/>
    <col min="13316" max="13317" width="17.3984375" style="4" customWidth="1"/>
    <col min="13318" max="13319" width="15.09765625" style="4" customWidth="1"/>
    <col min="13320" max="13568" width="9.09765625" style="4"/>
    <col min="13569" max="13569" width="12.59765625" style="4" customWidth="1"/>
    <col min="13570" max="13570" width="17.3984375" style="4" customWidth="1"/>
    <col min="13571" max="13571" width="10.59765625" style="4" customWidth="1"/>
    <col min="13572" max="13573" width="17.3984375" style="4" customWidth="1"/>
    <col min="13574" max="13575" width="15.09765625" style="4" customWidth="1"/>
    <col min="13576" max="13824" width="9.09765625" style="4"/>
    <col min="13825" max="13825" width="12.59765625" style="4" customWidth="1"/>
    <col min="13826" max="13826" width="17.3984375" style="4" customWidth="1"/>
    <col min="13827" max="13827" width="10.59765625" style="4" customWidth="1"/>
    <col min="13828" max="13829" width="17.3984375" style="4" customWidth="1"/>
    <col min="13830" max="13831" width="15.09765625" style="4" customWidth="1"/>
    <col min="13832" max="14080" width="9.09765625" style="4"/>
    <col min="14081" max="14081" width="12.59765625" style="4" customWidth="1"/>
    <col min="14082" max="14082" width="17.3984375" style="4" customWidth="1"/>
    <col min="14083" max="14083" width="10.59765625" style="4" customWidth="1"/>
    <col min="14084" max="14085" width="17.3984375" style="4" customWidth="1"/>
    <col min="14086" max="14087" width="15.09765625" style="4" customWidth="1"/>
    <col min="14088" max="14336" width="9.09765625" style="4"/>
    <col min="14337" max="14337" width="12.59765625" style="4" customWidth="1"/>
    <col min="14338" max="14338" width="17.3984375" style="4" customWidth="1"/>
    <col min="14339" max="14339" width="10.59765625" style="4" customWidth="1"/>
    <col min="14340" max="14341" width="17.3984375" style="4" customWidth="1"/>
    <col min="14342" max="14343" width="15.09765625" style="4" customWidth="1"/>
    <col min="14344" max="14592" width="9.09765625" style="4"/>
    <col min="14593" max="14593" width="12.59765625" style="4" customWidth="1"/>
    <col min="14594" max="14594" width="17.3984375" style="4" customWidth="1"/>
    <col min="14595" max="14595" width="10.59765625" style="4" customWidth="1"/>
    <col min="14596" max="14597" width="17.3984375" style="4" customWidth="1"/>
    <col min="14598" max="14599" width="15.09765625" style="4" customWidth="1"/>
    <col min="14600" max="14848" width="9.09765625" style="4"/>
    <col min="14849" max="14849" width="12.59765625" style="4" customWidth="1"/>
    <col min="14850" max="14850" width="17.3984375" style="4" customWidth="1"/>
    <col min="14851" max="14851" width="10.59765625" style="4" customWidth="1"/>
    <col min="14852" max="14853" width="17.3984375" style="4" customWidth="1"/>
    <col min="14854" max="14855" width="15.09765625" style="4" customWidth="1"/>
    <col min="14856" max="15104" width="9.09765625" style="4"/>
    <col min="15105" max="15105" width="12.59765625" style="4" customWidth="1"/>
    <col min="15106" max="15106" width="17.3984375" style="4" customWidth="1"/>
    <col min="15107" max="15107" width="10.59765625" style="4" customWidth="1"/>
    <col min="15108" max="15109" width="17.3984375" style="4" customWidth="1"/>
    <col min="15110" max="15111" width="15.09765625" style="4" customWidth="1"/>
    <col min="15112" max="15360" width="9.09765625" style="4"/>
    <col min="15361" max="15361" width="12.59765625" style="4" customWidth="1"/>
    <col min="15362" max="15362" width="17.3984375" style="4" customWidth="1"/>
    <col min="15363" max="15363" width="10.59765625" style="4" customWidth="1"/>
    <col min="15364" max="15365" width="17.3984375" style="4" customWidth="1"/>
    <col min="15366" max="15367" width="15.09765625" style="4" customWidth="1"/>
    <col min="15368" max="15616" width="9.09765625" style="4"/>
    <col min="15617" max="15617" width="12.59765625" style="4" customWidth="1"/>
    <col min="15618" max="15618" width="17.3984375" style="4" customWidth="1"/>
    <col min="15619" max="15619" width="10.59765625" style="4" customWidth="1"/>
    <col min="15620" max="15621" width="17.3984375" style="4" customWidth="1"/>
    <col min="15622" max="15623" width="15.09765625" style="4" customWidth="1"/>
    <col min="15624" max="15872" width="9.09765625" style="4"/>
    <col min="15873" max="15873" width="12.59765625" style="4" customWidth="1"/>
    <col min="15874" max="15874" width="17.3984375" style="4" customWidth="1"/>
    <col min="15875" max="15875" width="10.59765625" style="4" customWidth="1"/>
    <col min="15876" max="15877" width="17.3984375" style="4" customWidth="1"/>
    <col min="15878" max="15879" width="15.09765625" style="4" customWidth="1"/>
    <col min="15880" max="16128" width="9.09765625" style="4"/>
    <col min="16129" max="16129" width="12.59765625" style="4" customWidth="1"/>
    <col min="16130" max="16130" width="17.3984375" style="4" customWidth="1"/>
    <col min="16131" max="16131" width="10.59765625" style="4" customWidth="1"/>
    <col min="16132" max="16133" width="17.3984375" style="4" customWidth="1"/>
    <col min="16134" max="16135" width="15.09765625" style="4" customWidth="1"/>
    <col min="16136" max="16384" width="9.09765625" style="4"/>
  </cols>
  <sheetData>
    <row r="1" spans="1:7" x14ac:dyDescent="0.25">
      <c r="A1" s="6"/>
      <c r="B1" s="6"/>
      <c r="C1" s="6"/>
      <c r="D1" s="6"/>
      <c r="E1" s="6"/>
      <c r="F1" s="6"/>
      <c r="G1" s="7"/>
    </row>
    <row r="2" spans="1:7" ht="13" x14ac:dyDescent="0.3">
      <c r="A2" s="8" t="s">
        <v>174</v>
      </c>
      <c r="B2" s="6"/>
      <c r="C2" s="6"/>
      <c r="D2" s="6"/>
      <c r="E2" s="6"/>
      <c r="F2" s="6"/>
      <c r="G2" s="7"/>
    </row>
    <row r="3" spans="1:7" x14ac:dyDescent="0.25">
      <c r="A3" s="9"/>
      <c r="B3" s="9"/>
      <c r="C3" s="9"/>
      <c r="D3" s="9"/>
      <c r="E3" s="9"/>
      <c r="F3" s="9"/>
      <c r="G3" s="10"/>
    </row>
    <row r="4" spans="1:7" x14ac:dyDescent="0.25">
      <c r="A4" s="11" t="s">
        <v>42</v>
      </c>
      <c r="B4" s="12" t="s">
        <v>43</v>
      </c>
      <c r="C4" s="12" t="s">
        <v>44</v>
      </c>
      <c r="D4" s="12" t="s">
        <v>44</v>
      </c>
      <c r="E4" s="12" t="s">
        <v>45</v>
      </c>
      <c r="F4" s="12" t="s">
        <v>46</v>
      </c>
      <c r="G4" s="13" t="s">
        <v>47</v>
      </c>
    </row>
    <row r="5" spans="1:7" x14ac:dyDescent="0.25">
      <c r="A5" s="14" t="s">
        <v>48</v>
      </c>
      <c r="B5" s="15" t="s">
        <v>49</v>
      </c>
      <c r="C5" s="15" t="s">
        <v>50</v>
      </c>
      <c r="D5" s="15" t="s">
        <v>51</v>
      </c>
      <c r="E5" s="15" t="s">
        <v>52</v>
      </c>
      <c r="F5" s="15" t="s">
        <v>53</v>
      </c>
      <c r="G5" s="16" t="s">
        <v>54</v>
      </c>
    </row>
    <row r="6" spans="1:7" x14ac:dyDescent="0.25">
      <c r="A6" s="17"/>
      <c r="B6" s="15" t="s">
        <v>55</v>
      </c>
      <c r="C6" s="15" t="s">
        <v>56</v>
      </c>
      <c r="D6" s="15" t="s">
        <v>55</v>
      </c>
      <c r="E6" s="15" t="s">
        <v>55</v>
      </c>
      <c r="F6" s="15" t="s">
        <v>57</v>
      </c>
      <c r="G6" s="16" t="s">
        <v>56</v>
      </c>
    </row>
    <row r="7" spans="1:7" x14ac:dyDescent="0.25">
      <c r="A7" s="18"/>
      <c r="B7" s="6"/>
      <c r="C7" s="15"/>
      <c r="D7" s="6"/>
      <c r="E7" s="6"/>
      <c r="F7" s="15"/>
      <c r="G7" s="16"/>
    </row>
    <row r="8" spans="1:7" ht="13.5" x14ac:dyDescent="0.35">
      <c r="A8" s="19"/>
      <c r="B8" s="20" t="s">
        <v>58</v>
      </c>
      <c r="C8" s="12" t="s">
        <v>59</v>
      </c>
      <c r="D8" s="12" t="s">
        <v>60</v>
      </c>
      <c r="E8" s="12" t="s">
        <v>61</v>
      </c>
      <c r="F8" s="20" t="s">
        <v>62</v>
      </c>
      <c r="G8" s="21" t="s">
        <v>63</v>
      </c>
    </row>
    <row r="9" spans="1:7" x14ac:dyDescent="0.25">
      <c r="A9" s="18"/>
      <c r="B9" s="22"/>
      <c r="C9" s="22"/>
      <c r="D9" s="22"/>
      <c r="E9" s="22"/>
      <c r="F9" s="22"/>
      <c r="G9" s="23"/>
    </row>
    <row r="10" spans="1:7" x14ac:dyDescent="0.25">
      <c r="A10" s="14" t="s">
        <v>64</v>
      </c>
      <c r="B10" s="24">
        <v>2.32E-3</v>
      </c>
      <c r="C10" s="15">
        <v>100000</v>
      </c>
      <c r="D10" s="15">
        <v>232</v>
      </c>
      <c r="E10" s="15">
        <v>99810</v>
      </c>
      <c r="F10" s="15">
        <v>8028048</v>
      </c>
      <c r="G10" s="25">
        <v>80.3</v>
      </c>
    </row>
    <row r="11" spans="1:7" x14ac:dyDescent="0.25">
      <c r="A11" s="14" t="s">
        <v>65</v>
      </c>
      <c r="B11" s="24">
        <v>1.3999999999999999E-4</v>
      </c>
      <c r="C11" s="15">
        <v>99768</v>
      </c>
      <c r="D11" s="15">
        <v>14</v>
      </c>
      <c r="E11" s="15">
        <v>99761</v>
      </c>
      <c r="F11" s="15">
        <v>7928238</v>
      </c>
      <c r="G11" s="25">
        <v>79.5</v>
      </c>
    </row>
    <row r="12" spans="1:7" x14ac:dyDescent="0.25">
      <c r="A12" s="14" t="s">
        <v>66</v>
      </c>
      <c r="B12" s="24">
        <v>1.3999999999999999E-4</v>
      </c>
      <c r="C12" s="15">
        <v>99754</v>
      </c>
      <c r="D12" s="15">
        <v>14</v>
      </c>
      <c r="E12" s="15">
        <v>99747</v>
      </c>
      <c r="F12" s="15">
        <v>7828477</v>
      </c>
      <c r="G12" s="25">
        <v>78.5</v>
      </c>
    </row>
    <row r="13" spans="1:7" x14ac:dyDescent="0.25">
      <c r="A13" s="14" t="s">
        <v>67</v>
      </c>
      <c r="B13" s="24">
        <v>1.2999999999999999E-4</v>
      </c>
      <c r="C13" s="15">
        <v>99740</v>
      </c>
      <c r="D13" s="15">
        <v>13</v>
      </c>
      <c r="E13" s="15">
        <v>99734</v>
      </c>
      <c r="F13" s="15">
        <v>7728730</v>
      </c>
      <c r="G13" s="25">
        <v>77.5</v>
      </c>
    </row>
    <row r="14" spans="1:7" x14ac:dyDescent="0.25">
      <c r="A14" s="14" t="s">
        <v>68</v>
      </c>
      <c r="B14" s="24">
        <v>1.2E-4</v>
      </c>
      <c r="C14" s="15">
        <v>99727</v>
      </c>
      <c r="D14" s="15">
        <v>12</v>
      </c>
      <c r="E14" s="15">
        <v>99721</v>
      </c>
      <c r="F14" s="15">
        <v>7628997</v>
      </c>
      <c r="G14" s="25">
        <v>76.5</v>
      </c>
    </row>
    <row r="15" spans="1:7" x14ac:dyDescent="0.25">
      <c r="A15" s="14" t="s">
        <v>69</v>
      </c>
      <c r="B15" s="24">
        <v>1.1E-4</v>
      </c>
      <c r="C15" s="15">
        <v>99715</v>
      </c>
      <c r="D15" s="15">
        <v>11</v>
      </c>
      <c r="E15" s="15">
        <v>99710</v>
      </c>
      <c r="F15" s="15">
        <v>7529276</v>
      </c>
      <c r="G15" s="25">
        <v>75.5</v>
      </c>
    </row>
    <row r="16" spans="1:7" x14ac:dyDescent="0.25">
      <c r="A16" s="14" t="s">
        <v>70</v>
      </c>
      <c r="B16" s="24">
        <v>1E-4</v>
      </c>
      <c r="C16" s="15">
        <v>99704</v>
      </c>
      <c r="D16" s="15">
        <v>10</v>
      </c>
      <c r="E16" s="15">
        <v>99699</v>
      </c>
      <c r="F16" s="15">
        <v>7429566</v>
      </c>
      <c r="G16" s="25">
        <v>74.5</v>
      </c>
    </row>
    <row r="17" spans="1:7" x14ac:dyDescent="0.25">
      <c r="A17" s="14" t="s">
        <v>71</v>
      </c>
      <c r="B17" s="24">
        <v>1E-4</v>
      </c>
      <c r="C17" s="15">
        <v>99694</v>
      </c>
      <c r="D17" s="15">
        <v>10</v>
      </c>
      <c r="E17" s="15">
        <v>99689</v>
      </c>
      <c r="F17" s="15">
        <v>7329867</v>
      </c>
      <c r="G17" s="25">
        <v>73.5</v>
      </c>
    </row>
    <row r="18" spans="1:7" x14ac:dyDescent="0.25">
      <c r="A18" s="14" t="s">
        <v>72</v>
      </c>
      <c r="B18" s="24">
        <v>1E-4</v>
      </c>
      <c r="C18" s="15">
        <v>99684</v>
      </c>
      <c r="D18" s="15">
        <v>10</v>
      </c>
      <c r="E18" s="15">
        <v>99679</v>
      </c>
      <c r="F18" s="15">
        <v>7230178</v>
      </c>
      <c r="G18" s="25">
        <v>72.5</v>
      </c>
    </row>
    <row r="19" spans="1:7" x14ac:dyDescent="0.25">
      <c r="A19" s="14" t="s">
        <v>73</v>
      </c>
      <c r="B19" s="24">
        <v>1.1E-4</v>
      </c>
      <c r="C19" s="15">
        <v>99674</v>
      </c>
      <c r="D19" s="15">
        <v>10</v>
      </c>
      <c r="E19" s="15">
        <v>99669</v>
      </c>
      <c r="F19" s="15">
        <v>7130499</v>
      </c>
      <c r="G19" s="25">
        <v>71.5</v>
      </c>
    </row>
    <row r="20" spans="1:7" x14ac:dyDescent="0.25">
      <c r="A20" s="14" t="s">
        <v>74</v>
      </c>
      <c r="B20" s="24">
        <v>1.1E-4</v>
      </c>
      <c r="C20" s="15">
        <v>99664</v>
      </c>
      <c r="D20" s="15">
        <v>11</v>
      </c>
      <c r="E20" s="15">
        <v>99659</v>
      </c>
      <c r="F20" s="15">
        <v>7030830</v>
      </c>
      <c r="G20" s="25">
        <v>70.5</v>
      </c>
    </row>
    <row r="21" spans="1:7" x14ac:dyDescent="0.25">
      <c r="A21" s="14" t="s">
        <v>75</v>
      </c>
      <c r="B21" s="24">
        <v>1.2E-4</v>
      </c>
      <c r="C21" s="15">
        <v>99653</v>
      </c>
      <c r="D21" s="15">
        <v>11</v>
      </c>
      <c r="E21" s="15">
        <v>99648</v>
      </c>
      <c r="F21" s="15">
        <v>6931172</v>
      </c>
      <c r="G21" s="25">
        <v>69.599999999999994</v>
      </c>
    </row>
    <row r="22" spans="1:7" x14ac:dyDescent="0.25">
      <c r="A22" s="14" t="s">
        <v>76</v>
      </c>
      <c r="B22" s="24">
        <v>1.2E-4</v>
      </c>
      <c r="C22" s="15">
        <v>99642</v>
      </c>
      <c r="D22" s="15">
        <v>12</v>
      </c>
      <c r="E22" s="15">
        <v>99636</v>
      </c>
      <c r="F22" s="15">
        <v>6831524</v>
      </c>
      <c r="G22" s="25">
        <v>68.599999999999994</v>
      </c>
    </row>
    <row r="23" spans="1:7" x14ac:dyDescent="0.25">
      <c r="A23" s="14" t="s">
        <v>77</v>
      </c>
      <c r="B23" s="24">
        <v>1.3999999999999999E-4</v>
      </c>
      <c r="C23" s="15">
        <v>99630</v>
      </c>
      <c r="D23" s="15">
        <v>14</v>
      </c>
      <c r="E23" s="15">
        <v>99623</v>
      </c>
      <c r="F23" s="15">
        <v>6731888</v>
      </c>
      <c r="G23" s="25">
        <v>67.599999999999994</v>
      </c>
    </row>
    <row r="24" spans="1:7" x14ac:dyDescent="0.25">
      <c r="A24" s="14" t="s">
        <v>78</v>
      </c>
      <c r="B24" s="24">
        <v>1.6000000000000001E-4</v>
      </c>
      <c r="C24" s="15">
        <v>99616</v>
      </c>
      <c r="D24" s="15">
        <v>16</v>
      </c>
      <c r="E24" s="15">
        <v>99608</v>
      </c>
      <c r="F24" s="15">
        <v>6632265</v>
      </c>
      <c r="G24" s="25">
        <v>66.599999999999994</v>
      </c>
    </row>
    <row r="25" spans="1:7" x14ac:dyDescent="0.25">
      <c r="A25" s="14" t="s">
        <v>79</v>
      </c>
      <c r="B25" s="24">
        <v>1.7000000000000001E-4</v>
      </c>
      <c r="C25" s="15">
        <v>99600</v>
      </c>
      <c r="D25" s="15">
        <v>17</v>
      </c>
      <c r="E25" s="15">
        <v>99592</v>
      </c>
      <c r="F25" s="15">
        <v>6532657</v>
      </c>
      <c r="G25" s="25">
        <v>65.599999999999994</v>
      </c>
    </row>
    <row r="26" spans="1:7" x14ac:dyDescent="0.25">
      <c r="A26" s="26" t="s">
        <v>80</v>
      </c>
      <c r="B26" s="24">
        <v>1.9000000000000001E-4</v>
      </c>
      <c r="C26" s="15">
        <v>99583</v>
      </c>
      <c r="D26" s="15">
        <v>19</v>
      </c>
      <c r="E26" s="15">
        <v>99574</v>
      </c>
      <c r="F26" s="15">
        <v>6433066</v>
      </c>
      <c r="G26" s="25">
        <v>64.599999999999994</v>
      </c>
    </row>
    <row r="27" spans="1:7" x14ac:dyDescent="0.25">
      <c r="A27" s="26" t="s">
        <v>81</v>
      </c>
      <c r="B27" s="24">
        <v>2.2000000000000001E-4</v>
      </c>
      <c r="C27" s="15">
        <v>99564</v>
      </c>
      <c r="D27" s="15">
        <v>22</v>
      </c>
      <c r="E27" s="15">
        <v>99553</v>
      </c>
      <c r="F27" s="15">
        <v>6333492</v>
      </c>
      <c r="G27" s="25">
        <v>63.6</v>
      </c>
    </row>
    <row r="28" spans="1:7" x14ac:dyDescent="0.25">
      <c r="A28" s="26" t="s">
        <v>82</v>
      </c>
      <c r="B28" s="24">
        <v>2.5000000000000001E-4</v>
      </c>
      <c r="C28" s="15">
        <v>99542</v>
      </c>
      <c r="D28" s="15">
        <v>25</v>
      </c>
      <c r="E28" s="15">
        <v>99530</v>
      </c>
      <c r="F28" s="15">
        <v>6233939</v>
      </c>
      <c r="G28" s="25">
        <v>62.6</v>
      </c>
    </row>
    <row r="29" spans="1:7" x14ac:dyDescent="0.25">
      <c r="A29" s="26" t="s">
        <v>83</v>
      </c>
      <c r="B29" s="24">
        <v>2.9E-4</v>
      </c>
      <c r="C29" s="15">
        <v>99517</v>
      </c>
      <c r="D29" s="15">
        <v>29</v>
      </c>
      <c r="E29" s="15">
        <v>99503</v>
      </c>
      <c r="F29" s="15">
        <v>6134410</v>
      </c>
      <c r="G29" s="25">
        <v>61.6</v>
      </c>
    </row>
    <row r="30" spans="1:7" x14ac:dyDescent="0.25">
      <c r="A30" s="26" t="s">
        <v>84</v>
      </c>
      <c r="B30" s="24">
        <v>3.3E-4</v>
      </c>
      <c r="C30" s="15">
        <v>99488</v>
      </c>
      <c r="D30" s="15">
        <v>33</v>
      </c>
      <c r="E30" s="15">
        <v>99472</v>
      </c>
      <c r="F30" s="15">
        <v>6034907</v>
      </c>
      <c r="G30" s="25">
        <v>60.7</v>
      </c>
    </row>
    <row r="31" spans="1:7" x14ac:dyDescent="0.25">
      <c r="A31" s="26" t="s">
        <v>85</v>
      </c>
      <c r="B31" s="24">
        <v>3.6999999999999999E-4</v>
      </c>
      <c r="C31" s="15">
        <v>99455</v>
      </c>
      <c r="D31" s="15">
        <v>37</v>
      </c>
      <c r="E31" s="15">
        <v>99437</v>
      </c>
      <c r="F31" s="15">
        <v>5935436</v>
      </c>
      <c r="G31" s="25">
        <v>59.7</v>
      </c>
    </row>
    <row r="32" spans="1:7" x14ac:dyDescent="0.25">
      <c r="A32" s="26" t="s">
        <v>86</v>
      </c>
      <c r="B32" s="24">
        <v>4.0000000000000002E-4</v>
      </c>
      <c r="C32" s="15">
        <v>99418</v>
      </c>
      <c r="D32" s="15">
        <v>39</v>
      </c>
      <c r="E32" s="15">
        <v>99399</v>
      </c>
      <c r="F32" s="15">
        <v>5835999</v>
      </c>
      <c r="G32" s="25">
        <v>58.7</v>
      </c>
    </row>
    <row r="33" spans="1:7" x14ac:dyDescent="0.25">
      <c r="A33" s="26" t="s">
        <v>87</v>
      </c>
      <c r="B33" s="24">
        <v>4.0999999999999999E-4</v>
      </c>
      <c r="C33" s="15">
        <v>99379</v>
      </c>
      <c r="D33" s="15">
        <v>40</v>
      </c>
      <c r="E33" s="15">
        <v>99359</v>
      </c>
      <c r="F33" s="15">
        <v>5736601</v>
      </c>
      <c r="G33" s="25">
        <v>57.7</v>
      </c>
    </row>
    <row r="34" spans="1:7" x14ac:dyDescent="0.25">
      <c r="A34" s="26" t="s">
        <v>88</v>
      </c>
      <c r="B34" s="24">
        <v>4.0999999999999999E-4</v>
      </c>
      <c r="C34" s="15">
        <v>99339</v>
      </c>
      <c r="D34" s="15">
        <v>40</v>
      </c>
      <c r="E34" s="15">
        <v>99319</v>
      </c>
      <c r="F34" s="15">
        <v>5637242</v>
      </c>
      <c r="G34" s="25">
        <v>56.7</v>
      </c>
    </row>
    <row r="35" spans="1:7" x14ac:dyDescent="0.25">
      <c r="A35" s="26" t="s">
        <v>89</v>
      </c>
      <c r="B35" s="24">
        <v>4.0000000000000002E-4</v>
      </c>
      <c r="C35" s="15">
        <v>99299</v>
      </c>
      <c r="D35" s="15">
        <v>40</v>
      </c>
      <c r="E35" s="15">
        <v>99279</v>
      </c>
      <c r="F35" s="15">
        <v>5537923</v>
      </c>
      <c r="G35" s="25">
        <v>55.8</v>
      </c>
    </row>
    <row r="36" spans="1:7" x14ac:dyDescent="0.25">
      <c r="A36" s="26" t="s">
        <v>90</v>
      </c>
      <c r="B36" s="24">
        <v>4.0000000000000002E-4</v>
      </c>
      <c r="C36" s="15">
        <v>99259</v>
      </c>
      <c r="D36" s="15">
        <v>40</v>
      </c>
      <c r="E36" s="15">
        <v>99239</v>
      </c>
      <c r="F36" s="15">
        <v>5438644</v>
      </c>
      <c r="G36" s="25">
        <v>54.8</v>
      </c>
    </row>
    <row r="37" spans="1:7" x14ac:dyDescent="0.25">
      <c r="A37" s="26" t="s">
        <v>91</v>
      </c>
      <c r="B37" s="24">
        <v>4.0000000000000002E-4</v>
      </c>
      <c r="C37" s="15">
        <v>99219</v>
      </c>
      <c r="D37" s="15">
        <v>40</v>
      </c>
      <c r="E37" s="15">
        <v>99199</v>
      </c>
      <c r="F37" s="15">
        <v>5339405</v>
      </c>
      <c r="G37" s="25">
        <v>53.8</v>
      </c>
    </row>
    <row r="38" spans="1:7" x14ac:dyDescent="0.25">
      <c r="A38" s="26" t="s">
        <v>92</v>
      </c>
      <c r="B38" s="24">
        <v>4.0999999999999999E-4</v>
      </c>
      <c r="C38" s="15">
        <v>99179</v>
      </c>
      <c r="D38" s="15">
        <v>41</v>
      </c>
      <c r="E38" s="15">
        <v>99159</v>
      </c>
      <c r="F38" s="15">
        <v>5240206</v>
      </c>
      <c r="G38" s="25">
        <v>52.8</v>
      </c>
    </row>
    <row r="39" spans="1:7" x14ac:dyDescent="0.25">
      <c r="A39" s="26" t="s">
        <v>93</v>
      </c>
      <c r="B39" s="24">
        <v>4.2999999999999999E-4</v>
      </c>
      <c r="C39" s="15">
        <v>99138</v>
      </c>
      <c r="D39" s="15">
        <v>42</v>
      </c>
      <c r="E39" s="15">
        <v>99117</v>
      </c>
      <c r="F39" s="15">
        <v>5141047</v>
      </c>
      <c r="G39" s="25">
        <v>51.9</v>
      </c>
    </row>
    <row r="40" spans="1:7" x14ac:dyDescent="0.25">
      <c r="A40" s="26" t="s">
        <v>94</v>
      </c>
      <c r="B40" s="24">
        <v>4.4000000000000002E-4</v>
      </c>
      <c r="C40" s="15">
        <v>99096</v>
      </c>
      <c r="D40" s="15">
        <v>43</v>
      </c>
      <c r="E40" s="15">
        <v>99075</v>
      </c>
      <c r="F40" s="15">
        <v>5041930</v>
      </c>
      <c r="G40" s="25">
        <v>50.9</v>
      </c>
    </row>
    <row r="41" spans="1:7" x14ac:dyDescent="0.25">
      <c r="A41" s="26" t="s">
        <v>95</v>
      </c>
      <c r="B41" s="24">
        <v>4.4999999999999999E-4</v>
      </c>
      <c r="C41" s="15">
        <v>99053</v>
      </c>
      <c r="D41" s="15">
        <v>45</v>
      </c>
      <c r="E41" s="15">
        <v>99031</v>
      </c>
      <c r="F41" s="15">
        <v>4942856</v>
      </c>
      <c r="G41" s="25">
        <v>49.9</v>
      </c>
    </row>
    <row r="42" spans="1:7" x14ac:dyDescent="0.25">
      <c r="A42" s="26" t="s">
        <v>96</v>
      </c>
      <c r="B42" s="24">
        <v>4.8000000000000001E-4</v>
      </c>
      <c r="C42" s="15">
        <v>99008</v>
      </c>
      <c r="D42" s="15">
        <v>47</v>
      </c>
      <c r="E42" s="15">
        <v>98985</v>
      </c>
      <c r="F42" s="15">
        <v>4843825</v>
      </c>
      <c r="G42" s="25">
        <v>48.9</v>
      </c>
    </row>
    <row r="43" spans="1:7" x14ac:dyDescent="0.25">
      <c r="A43" s="26" t="s">
        <v>97</v>
      </c>
      <c r="B43" s="24">
        <v>5.1000000000000004E-4</v>
      </c>
      <c r="C43" s="15">
        <v>98961</v>
      </c>
      <c r="D43" s="15">
        <v>50</v>
      </c>
      <c r="E43" s="15">
        <v>98936</v>
      </c>
      <c r="F43" s="15">
        <v>4744841</v>
      </c>
      <c r="G43" s="25">
        <v>47.9</v>
      </c>
    </row>
    <row r="44" spans="1:7" x14ac:dyDescent="0.25">
      <c r="A44" s="26" t="s">
        <v>98</v>
      </c>
      <c r="B44" s="24">
        <v>5.5000000000000003E-4</v>
      </c>
      <c r="C44" s="15">
        <v>98911</v>
      </c>
      <c r="D44" s="15">
        <v>54</v>
      </c>
      <c r="E44" s="15">
        <v>98884</v>
      </c>
      <c r="F44" s="15">
        <v>4645905</v>
      </c>
      <c r="G44" s="25">
        <v>47</v>
      </c>
    </row>
    <row r="45" spans="1:7" x14ac:dyDescent="0.25">
      <c r="A45" s="26" t="s">
        <v>99</v>
      </c>
      <c r="B45" s="24">
        <v>5.9000000000000003E-4</v>
      </c>
      <c r="C45" s="15">
        <v>98857</v>
      </c>
      <c r="D45" s="15">
        <v>59</v>
      </c>
      <c r="E45" s="15">
        <v>98828</v>
      </c>
      <c r="F45" s="15">
        <v>4547021</v>
      </c>
      <c r="G45" s="25">
        <v>46</v>
      </c>
    </row>
    <row r="46" spans="1:7" x14ac:dyDescent="0.25">
      <c r="A46" s="26" t="s">
        <v>100</v>
      </c>
      <c r="B46" s="24">
        <v>6.4000000000000005E-4</v>
      </c>
      <c r="C46" s="15">
        <v>98798</v>
      </c>
      <c r="D46" s="15">
        <v>63</v>
      </c>
      <c r="E46" s="15">
        <v>98767</v>
      </c>
      <c r="F46" s="15">
        <v>4448193</v>
      </c>
      <c r="G46" s="25">
        <v>45</v>
      </c>
    </row>
    <row r="47" spans="1:7" x14ac:dyDescent="0.25">
      <c r="A47" s="26" t="s">
        <v>101</v>
      </c>
      <c r="B47" s="24">
        <v>6.9999999999999999E-4</v>
      </c>
      <c r="C47" s="15">
        <v>98735</v>
      </c>
      <c r="D47" s="15">
        <v>69</v>
      </c>
      <c r="E47" s="15">
        <v>98701</v>
      </c>
      <c r="F47" s="15">
        <v>4349427</v>
      </c>
      <c r="G47" s="25">
        <v>44.1</v>
      </c>
    </row>
    <row r="48" spans="1:7" x14ac:dyDescent="0.25">
      <c r="A48" s="26" t="s">
        <v>102</v>
      </c>
      <c r="B48" s="24">
        <v>7.7999999999999999E-4</v>
      </c>
      <c r="C48" s="15">
        <v>98666</v>
      </c>
      <c r="D48" s="15">
        <v>77</v>
      </c>
      <c r="E48" s="15">
        <v>98628</v>
      </c>
      <c r="F48" s="15">
        <v>4250726</v>
      </c>
      <c r="G48" s="25">
        <v>43.1</v>
      </c>
    </row>
    <row r="49" spans="1:7" x14ac:dyDescent="0.25">
      <c r="A49" s="26" t="s">
        <v>103</v>
      </c>
      <c r="B49" s="24">
        <v>8.8000000000000003E-4</v>
      </c>
      <c r="C49" s="15">
        <v>98589</v>
      </c>
      <c r="D49" s="15">
        <v>87</v>
      </c>
      <c r="E49" s="15">
        <v>98546</v>
      </c>
      <c r="F49" s="15">
        <v>4152099</v>
      </c>
      <c r="G49" s="25">
        <v>42.1</v>
      </c>
    </row>
    <row r="50" spans="1:7" x14ac:dyDescent="0.25">
      <c r="A50" s="26" t="s">
        <v>104</v>
      </c>
      <c r="B50" s="24">
        <v>9.8999999999999999E-4</v>
      </c>
      <c r="C50" s="15">
        <v>98502</v>
      </c>
      <c r="D50" s="15">
        <v>98</v>
      </c>
      <c r="E50" s="15">
        <v>98453</v>
      </c>
      <c r="F50" s="15">
        <v>4053553</v>
      </c>
      <c r="G50" s="25">
        <v>41.2</v>
      </c>
    </row>
    <row r="51" spans="1:7" x14ac:dyDescent="0.25">
      <c r="A51" s="26" t="s">
        <v>105</v>
      </c>
      <c r="B51" s="24">
        <v>1.1000000000000001E-3</v>
      </c>
      <c r="C51" s="15">
        <v>98404</v>
      </c>
      <c r="D51" s="15">
        <v>108</v>
      </c>
      <c r="E51" s="15">
        <v>98350</v>
      </c>
      <c r="F51" s="15">
        <v>3955100</v>
      </c>
      <c r="G51" s="25">
        <v>40.200000000000003</v>
      </c>
    </row>
    <row r="52" spans="1:7" x14ac:dyDescent="0.25">
      <c r="A52" s="26" t="s">
        <v>106</v>
      </c>
      <c r="B52" s="24">
        <v>1.2099999999999999E-3</v>
      </c>
      <c r="C52" s="15">
        <v>98296</v>
      </c>
      <c r="D52" s="15">
        <v>119</v>
      </c>
      <c r="E52" s="15">
        <v>98237</v>
      </c>
      <c r="F52" s="15">
        <v>3856750</v>
      </c>
      <c r="G52" s="25">
        <v>39.200000000000003</v>
      </c>
    </row>
    <row r="53" spans="1:7" x14ac:dyDescent="0.25">
      <c r="A53" s="26" t="s">
        <v>107</v>
      </c>
      <c r="B53" s="24">
        <v>1.34E-3</v>
      </c>
      <c r="C53" s="15">
        <v>98177</v>
      </c>
      <c r="D53" s="15">
        <v>131</v>
      </c>
      <c r="E53" s="15">
        <v>98112</v>
      </c>
      <c r="F53" s="15">
        <v>3758514</v>
      </c>
      <c r="G53" s="25">
        <v>38.299999999999997</v>
      </c>
    </row>
    <row r="54" spans="1:7" x14ac:dyDescent="0.25">
      <c r="A54" s="26" t="s">
        <v>108</v>
      </c>
      <c r="B54" s="24">
        <v>1.47E-3</v>
      </c>
      <c r="C54" s="15">
        <v>98046</v>
      </c>
      <c r="D54" s="15">
        <v>144</v>
      </c>
      <c r="E54" s="15">
        <v>97974</v>
      </c>
      <c r="F54" s="15">
        <v>3660402</v>
      </c>
      <c r="G54" s="25">
        <v>37.299999999999997</v>
      </c>
    </row>
    <row r="55" spans="1:7" x14ac:dyDescent="0.25">
      <c r="A55" s="26" t="s">
        <v>109</v>
      </c>
      <c r="B55" s="24">
        <v>1.6000000000000001E-3</v>
      </c>
      <c r="C55" s="15">
        <v>97902</v>
      </c>
      <c r="D55" s="15">
        <v>157</v>
      </c>
      <c r="E55" s="15">
        <v>97824</v>
      </c>
      <c r="F55" s="15">
        <v>3562428</v>
      </c>
      <c r="G55" s="25">
        <v>36.4</v>
      </c>
    </row>
    <row r="56" spans="1:7" x14ac:dyDescent="0.25">
      <c r="A56" s="26" t="s">
        <v>110</v>
      </c>
      <c r="B56" s="24">
        <v>1.74E-3</v>
      </c>
      <c r="C56" s="15">
        <v>97745</v>
      </c>
      <c r="D56" s="15">
        <v>170</v>
      </c>
      <c r="E56" s="15">
        <v>97660</v>
      </c>
      <c r="F56" s="15">
        <v>3464605</v>
      </c>
      <c r="G56" s="25">
        <v>35.4</v>
      </c>
    </row>
    <row r="57" spans="1:7" x14ac:dyDescent="0.25">
      <c r="A57" s="26" t="s">
        <v>111</v>
      </c>
      <c r="B57" s="24">
        <v>1.92E-3</v>
      </c>
      <c r="C57" s="15">
        <v>97575</v>
      </c>
      <c r="D57" s="15">
        <v>187</v>
      </c>
      <c r="E57" s="15">
        <v>97482</v>
      </c>
      <c r="F57" s="15">
        <v>3366945</v>
      </c>
      <c r="G57" s="25">
        <v>34.5</v>
      </c>
    </row>
    <row r="58" spans="1:7" x14ac:dyDescent="0.25">
      <c r="A58" s="26" t="s">
        <v>112</v>
      </c>
      <c r="B58" s="24">
        <v>2.15E-3</v>
      </c>
      <c r="C58" s="15">
        <v>97388</v>
      </c>
      <c r="D58" s="15">
        <v>209</v>
      </c>
      <c r="E58" s="15">
        <v>97284</v>
      </c>
      <c r="F58" s="15">
        <v>3269463</v>
      </c>
      <c r="G58" s="25">
        <v>33.6</v>
      </c>
    </row>
    <row r="59" spans="1:7" x14ac:dyDescent="0.25">
      <c r="A59" s="27" t="s">
        <v>113</v>
      </c>
      <c r="B59" s="24">
        <v>2.4099999999999998E-3</v>
      </c>
      <c r="C59" s="15">
        <v>97179</v>
      </c>
      <c r="D59" s="15">
        <v>235</v>
      </c>
      <c r="E59" s="15">
        <v>97062</v>
      </c>
      <c r="F59" s="15">
        <v>3172180</v>
      </c>
      <c r="G59" s="25">
        <v>32.6</v>
      </c>
    </row>
    <row r="60" spans="1:7" x14ac:dyDescent="0.25">
      <c r="A60" s="27" t="s">
        <v>114</v>
      </c>
      <c r="B60" s="24">
        <v>2.6900000000000001E-3</v>
      </c>
      <c r="C60" s="15">
        <v>96944</v>
      </c>
      <c r="D60" s="15">
        <v>260</v>
      </c>
      <c r="E60" s="15">
        <v>96814</v>
      </c>
      <c r="F60" s="15">
        <v>3075118</v>
      </c>
      <c r="G60" s="25">
        <v>31.7</v>
      </c>
    </row>
    <row r="61" spans="1:7" x14ac:dyDescent="0.25">
      <c r="A61" s="27" t="s">
        <v>115</v>
      </c>
      <c r="B61" s="24">
        <v>2.97E-3</v>
      </c>
      <c r="C61" s="15">
        <v>96684</v>
      </c>
      <c r="D61" s="15">
        <v>287</v>
      </c>
      <c r="E61" s="15">
        <v>96541</v>
      </c>
      <c r="F61" s="15">
        <v>2978304</v>
      </c>
      <c r="G61" s="25">
        <v>30.8</v>
      </c>
    </row>
    <row r="62" spans="1:7" x14ac:dyDescent="0.25">
      <c r="A62" s="27" t="s">
        <v>116</v>
      </c>
      <c r="B62" s="24">
        <v>3.2799999999999999E-3</v>
      </c>
      <c r="C62" s="15">
        <v>96397</v>
      </c>
      <c r="D62" s="15">
        <v>316</v>
      </c>
      <c r="E62" s="15">
        <v>96239</v>
      </c>
      <c r="F62" s="15">
        <v>2881764</v>
      </c>
      <c r="G62" s="25">
        <v>29.9</v>
      </c>
    </row>
    <row r="63" spans="1:7" x14ac:dyDescent="0.25">
      <c r="A63" s="27" t="s">
        <v>117</v>
      </c>
      <c r="B63" s="24">
        <v>3.64E-3</v>
      </c>
      <c r="C63" s="15">
        <v>96081</v>
      </c>
      <c r="D63" s="15">
        <v>349</v>
      </c>
      <c r="E63" s="15">
        <v>95907</v>
      </c>
      <c r="F63" s="15">
        <v>2785525</v>
      </c>
      <c r="G63" s="25">
        <v>29</v>
      </c>
    </row>
    <row r="64" spans="1:7" x14ac:dyDescent="0.25">
      <c r="A64" s="26" t="s">
        <v>118</v>
      </c>
      <c r="B64" s="24">
        <v>4.0200000000000001E-3</v>
      </c>
      <c r="C64" s="15">
        <v>95732</v>
      </c>
      <c r="D64" s="15">
        <v>385</v>
      </c>
      <c r="E64" s="15">
        <v>95540</v>
      </c>
      <c r="F64" s="15">
        <v>2689618</v>
      </c>
      <c r="G64" s="25">
        <v>28.1</v>
      </c>
    </row>
    <row r="65" spans="1:7" x14ac:dyDescent="0.25">
      <c r="A65" s="26" t="s">
        <v>119</v>
      </c>
      <c r="B65" s="24">
        <v>4.4000000000000003E-3</v>
      </c>
      <c r="C65" s="15">
        <v>95347</v>
      </c>
      <c r="D65" s="15">
        <v>420</v>
      </c>
      <c r="E65" s="15">
        <v>95137</v>
      </c>
      <c r="F65" s="15">
        <v>2594079</v>
      </c>
      <c r="G65" s="25">
        <v>27.2</v>
      </c>
    </row>
    <row r="66" spans="1:7" x14ac:dyDescent="0.25">
      <c r="A66" s="26" t="s">
        <v>120</v>
      </c>
      <c r="B66" s="24">
        <v>4.8199999999999996E-3</v>
      </c>
      <c r="C66" s="15">
        <v>94927</v>
      </c>
      <c r="D66" s="15">
        <v>457</v>
      </c>
      <c r="E66" s="15">
        <v>94699</v>
      </c>
      <c r="F66" s="15">
        <v>2498942</v>
      </c>
      <c r="G66" s="25">
        <v>26.3</v>
      </c>
    </row>
    <row r="67" spans="1:7" x14ac:dyDescent="0.25">
      <c r="A67" s="26" t="s">
        <v>121</v>
      </c>
      <c r="B67" s="24">
        <v>5.3400000000000001E-3</v>
      </c>
      <c r="C67" s="15">
        <v>94470</v>
      </c>
      <c r="D67" s="15">
        <v>504</v>
      </c>
      <c r="E67" s="15">
        <v>94218</v>
      </c>
      <c r="F67" s="15">
        <v>2404243</v>
      </c>
      <c r="G67" s="25">
        <v>25.4</v>
      </c>
    </row>
    <row r="68" spans="1:7" x14ac:dyDescent="0.25">
      <c r="A68" s="26" t="s">
        <v>122</v>
      </c>
      <c r="B68" s="24">
        <v>6.0200000000000002E-3</v>
      </c>
      <c r="C68" s="15">
        <v>93966</v>
      </c>
      <c r="D68" s="15">
        <v>565</v>
      </c>
      <c r="E68" s="15">
        <v>93684</v>
      </c>
      <c r="F68" s="15">
        <v>2310025</v>
      </c>
      <c r="G68" s="25">
        <v>24.6</v>
      </c>
    </row>
    <row r="69" spans="1:7" x14ac:dyDescent="0.25">
      <c r="A69" s="26" t="s">
        <v>123</v>
      </c>
      <c r="B69" s="24">
        <v>6.7999999999999996E-3</v>
      </c>
      <c r="C69" s="15">
        <v>93401</v>
      </c>
      <c r="D69" s="15">
        <v>635</v>
      </c>
      <c r="E69" s="15">
        <v>93084</v>
      </c>
      <c r="F69" s="15">
        <v>2216342</v>
      </c>
      <c r="G69" s="25">
        <v>23.7</v>
      </c>
    </row>
    <row r="70" spans="1:7" x14ac:dyDescent="0.25">
      <c r="A70" s="26" t="s">
        <v>124</v>
      </c>
      <c r="B70" s="24">
        <v>7.6099999999999996E-3</v>
      </c>
      <c r="C70" s="15">
        <v>92766</v>
      </c>
      <c r="D70" s="15">
        <v>706</v>
      </c>
      <c r="E70" s="15">
        <v>92413</v>
      </c>
      <c r="F70" s="15">
        <v>2123258</v>
      </c>
      <c r="G70" s="25">
        <v>22.9</v>
      </c>
    </row>
    <row r="71" spans="1:7" x14ac:dyDescent="0.25">
      <c r="A71" s="26" t="s">
        <v>125</v>
      </c>
      <c r="B71" s="24">
        <v>8.4399999999999996E-3</v>
      </c>
      <c r="C71" s="15">
        <v>92060</v>
      </c>
      <c r="D71" s="15">
        <v>777</v>
      </c>
      <c r="E71" s="15">
        <v>91672</v>
      </c>
      <c r="F71" s="15">
        <v>2030845</v>
      </c>
      <c r="G71" s="25">
        <v>22.1</v>
      </c>
    </row>
    <row r="72" spans="1:7" x14ac:dyDescent="0.25">
      <c r="A72" s="26" t="s">
        <v>126</v>
      </c>
      <c r="B72" s="24">
        <v>9.3200000000000002E-3</v>
      </c>
      <c r="C72" s="15">
        <v>91283</v>
      </c>
      <c r="D72" s="15">
        <v>851</v>
      </c>
      <c r="E72" s="15">
        <v>90858</v>
      </c>
      <c r="F72" s="15">
        <v>1939174</v>
      </c>
      <c r="G72" s="25">
        <v>21.2</v>
      </c>
    </row>
    <row r="73" spans="1:7" x14ac:dyDescent="0.25">
      <c r="A73" s="26" t="s">
        <v>127</v>
      </c>
      <c r="B73" s="24">
        <v>1.0290000000000001E-2</v>
      </c>
      <c r="C73" s="15">
        <v>90432</v>
      </c>
      <c r="D73" s="15">
        <v>931</v>
      </c>
      <c r="E73" s="15">
        <v>89967</v>
      </c>
      <c r="F73" s="15">
        <v>1848316</v>
      </c>
      <c r="G73" s="25">
        <v>20.399999999999999</v>
      </c>
    </row>
    <row r="74" spans="1:7" x14ac:dyDescent="0.25">
      <c r="A74" s="26" t="s">
        <v>128</v>
      </c>
      <c r="B74" s="24">
        <v>1.129E-2</v>
      </c>
      <c r="C74" s="15">
        <v>89501</v>
      </c>
      <c r="D74" s="15">
        <v>1011</v>
      </c>
      <c r="E74" s="15">
        <v>88996</v>
      </c>
      <c r="F74" s="15">
        <v>1758350</v>
      </c>
      <c r="G74" s="25">
        <v>19.600000000000001</v>
      </c>
    </row>
    <row r="75" spans="1:7" x14ac:dyDescent="0.25">
      <c r="A75" s="26" t="s">
        <v>129</v>
      </c>
      <c r="B75" s="24">
        <v>1.23E-2</v>
      </c>
      <c r="C75" s="15">
        <v>88490</v>
      </c>
      <c r="D75" s="15">
        <v>1089</v>
      </c>
      <c r="E75" s="15">
        <v>87946</v>
      </c>
      <c r="F75" s="15">
        <v>1669354</v>
      </c>
      <c r="G75" s="25">
        <v>18.899999999999999</v>
      </c>
    </row>
    <row r="76" spans="1:7" x14ac:dyDescent="0.25">
      <c r="A76" s="26" t="s">
        <v>130</v>
      </c>
      <c r="B76" s="24">
        <v>1.3390000000000001E-2</v>
      </c>
      <c r="C76" s="15">
        <v>87401</v>
      </c>
      <c r="D76" s="15">
        <v>1170</v>
      </c>
      <c r="E76" s="15">
        <v>86816</v>
      </c>
      <c r="F76" s="15">
        <v>1581409</v>
      </c>
      <c r="G76" s="25">
        <v>18.100000000000001</v>
      </c>
    </row>
    <row r="77" spans="1:7" x14ac:dyDescent="0.25">
      <c r="A77" s="26" t="s">
        <v>131</v>
      </c>
      <c r="B77" s="24">
        <v>1.472E-2</v>
      </c>
      <c r="C77" s="15">
        <v>86231</v>
      </c>
      <c r="D77" s="15">
        <v>1269</v>
      </c>
      <c r="E77" s="15">
        <v>85597</v>
      </c>
      <c r="F77" s="15">
        <v>1494593</v>
      </c>
      <c r="G77" s="25">
        <v>17.3</v>
      </c>
    </row>
    <row r="78" spans="1:7" x14ac:dyDescent="0.25">
      <c r="A78" s="26" t="s">
        <v>132</v>
      </c>
      <c r="B78" s="24">
        <v>1.6410000000000001E-2</v>
      </c>
      <c r="C78" s="15">
        <v>84962</v>
      </c>
      <c r="D78" s="15">
        <v>1394</v>
      </c>
      <c r="E78" s="15">
        <v>84265</v>
      </c>
      <c r="F78" s="15">
        <v>1408996</v>
      </c>
      <c r="G78" s="25">
        <v>16.600000000000001</v>
      </c>
    </row>
    <row r="79" spans="1:7" x14ac:dyDescent="0.25">
      <c r="A79" s="26" t="s">
        <v>133</v>
      </c>
      <c r="B79" s="24">
        <v>1.831E-2</v>
      </c>
      <c r="C79" s="15">
        <v>83568</v>
      </c>
      <c r="D79" s="15">
        <v>1530</v>
      </c>
      <c r="E79" s="15">
        <v>82803</v>
      </c>
      <c r="F79" s="15">
        <v>1324731</v>
      </c>
      <c r="G79" s="25">
        <v>15.9</v>
      </c>
    </row>
    <row r="80" spans="1:7" x14ac:dyDescent="0.25">
      <c r="A80" s="26" t="s">
        <v>134</v>
      </c>
      <c r="B80" s="24">
        <v>2.026E-2</v>
      </c>
      <c r="C80" s="15">
        <v>82038</v>
      </c>
      <c r="D80" s="15">
        <v>1662</v>
      </c>
      <c r="E80" s="15">
        <v>81207</v>
      </c>
      <c r="F80" s="15">
        <v>1241928</v>
      </c>
      <c r="G80" s="25">
        <v>15.1</v>
      </c>
    </row>
    <row r="81" spans="1:7" x14ac:dyDescent="0.25">
      <c r="A81" s="26" t="s">
        <v>135</v>
      </c>
      <c r="B81" s="24">
        <v>2.231E-2</v>
      </c>
      <c r="C81" s="15">
        <v>80376</v>
      </c>
      <c r="D81" s="15">
        <v>1793</v>
      </c>
      <c r="E81" s="15">
        <v>79480</v>
      </c>
      <c r="F81" s="15">
        <v>1160721</v>
      </c>
      <c r="G81" s="25">
        <v>14.4</v>
      </c>
    </row>
    <row r="82" spans="1:7" x14ac:dyDescent="0.25">
      <c r="A82" s="26" t="s">
        <v>136</v>
      </c>
      <c r="B82" s="24">
        <v>2.4670000000000001E-2</v>
      </c>
      <c r="C82" s="15">
        <v>78583</v>
      </c>
      <c r="D82" s="15">
        <v>1939</v>
      </c>
      <c r="E82" s="15">
        <v>77614</v>
      </c>
      <c r="F82" s="15">
        <v>1081242</v>
      </c>
      <c r="G82" s="25">
        <v>13.8</v>
      </c>
    </row>
    <row r="83" spans="1:7" x14ac:dyDescent="0.25">
      <c r="A83" s="26" t="s">
        <v>137</v>
      </c>
      <c r="B83" s="24">
        <v>2.7539999999999999E-2</v>
      </c>
      <c r="C83" s="15">
        <v>76644</v>
      </c>
      <c r="D83" s="15">
        <v>2111</v>
      </c>
      <c r="E83" s="15">
        <v>75589</v>
      </c>
      <c r="F83" s="15">
        <v>1003628</v>
      </c>
      <c r="G83" s="25">
        <v>13.1</v>
      </c>
    </row>
    <row r="84" spans="1:7" x14ac:dyDescent="0.25">
      <c r="A84" s="26" t="s">
        <v>138</v>
      </c>
      <c r="B84" s="24">
        <v>3.0679999999999999E-2</v>
      </c>
      <c r="C84" s="15">
        <v>74533</v>
      </c>
      <c r="D84" s="15">
        <v>2287</v>
      </c>
      <c r="E84" s="15">
        <v>73390</v>
      </c>
      <c r="F84" s="15">
        <v>928040</v>
      </c>
      <c r="G84" s="25">
        <v>12.5</v>
      </c>
    </row>
    <row r="85" spans="1:7" x14ac:dyDescent="0.25">
      <c r="A85" s="26" t="s">
        <v>139</v>
      </c>
      <c r="B85" s="24">
        <v>3.388E-2</v>
      </c>
      <c r="C85" s="15">
        <v>72246</v>
      </c>
      <c r="D85" s="15">
        <v>2448</v>
      </c>
      <c r="E85" s="15">
        <v>71022</v>
      </c>
      <c r="F85" s="15">
        <v>854650</v>
      </c>
      <c r="G85" s="25">
        <v>11.8</v>
      </c>
    </row>
    <row r="86" spans="1:7" x14ac:dyDescent="0.25">
      <c r="A86" s="26" t="s">
        <v>140</v>
      </c>
      <c r="B86" s="24">
        <v>3.7220000000000003E-2</v>
      </c>
      <c r="C86" s="15">
        <v>69798</v>
      </c>
      <c r="D86" s="15">
        <v>2598</v>
      </c>
      <c r="E86" s="15">
        <v>68499</v>
      </c>
      <c r="F86" s="15">
        <v>783628</v>
      </c>
      <c r="G86" s="25">
        <v>11.2</v>
      </c>
    </row>
    <row r="87" spans="1:7" x14ac:dyDescent="0.25">
      <c r="A87" s="26" t="s">
        <v>141</v>
      </c>
      <c r="B87" s="24">
        <v>4.1059999999999999E-2</v>
      </c>
      <c r="C87" s="15">
        <v>67200</v>
      </c>
      <c r="D87" s="15">
        <v>2759</v>
      </c>
      <c r="E87" s="15">
        <v>65821</v>
      </c>
      <c r="F87" s="15">
        <v>715129</v>
      </c>
      <c r="G87" s="25">
        <v>10.6</v>
      </c>
    </row>
    <row r="88" spans="1:7" x14ac:dyDescent="0.25">
      <c r="A88" s="26" t="s">
        <v>142</v>
      </c>
      <c r="B88" s="24">
        <v>4.5690000000000001E-2</v>
      </c>
      <c r="C88" s="15">
        <v>64441</v>
      </c>
      <c r="D88" s="15">
        <v>2944</v>
      </c>
      <c r="E88" s="15">
        <v>62969</v>
      </c>
      <c r="F88" s="15">
        <v>649309</v>
      </c>
      <c r="G88" s="25">
        <v>10.1</v>
      </c>
    </row>
    <row r="89" spans="1:7" x14ac:dyDescent="0.25">
      <c r="A89" s="26" t="s">
        <v>143</v>
      </c>
      <c r="B89" s="24">
        <v>5.0799999999999998E-2</v>
      </c>
      <c r="C89" s="15">
        <v>61497</v>
      </c>
      <c r="D89" s="15">
        <v>3124</v>
      </c>
      <c r="E89" s="15">
        <v>59935</v>
      </c>
      <c r="F89" s="15">
        <v>586340</v>
      </c>
      <c r="G89" s="25">
        <v>9.5</v>
      </c>
    </row>
    <row r="90" spans="1:7" x14ac:dyDescent="0.25">
      <c r="A90" s="26" t="s">
        <v>144</v>
      </c>
      <c r="B90" s="24">
        <v>5.6000000000000001E-2</v>
      </c>
      <c r="C90" s="15">
        <v>58373</v>
      </c>
      <c r="D90" s="15">
        <v>3269</v>
      </c>
      <c r="E90" s="15">
        <v>56739</v>
      </c>
      <c r="F90" s="15">
        <v>526405</v>
      </c>
      <c r="G90" s="25">
        <v>9</v>
      </c>
    </row>
    <row r="91" spans="1:7" x14ac:dyDescent="0.25">
      <c r="A91" s="26" t="s">
        <v>145</v>
      </c>
      <c r="B91" s="24">
        <v>6.1240000000000003E-2</v>
      </c>
      <c r="C91" s="15">
        <v>55104</v>
      </c>
      <c r="D91" s="15">
        <v>3375</v>
      </c>
      <c r="E91" s="15">
        <v>53417</v>
      </c>
      <c r="F91" s="15">
        <v>469666</v>
      </c>
      <c r="G91" s="25">
        <v>8.5</v>
      </c>
    </row>
    <row r="92" spans="1:7" x14ac:dyDescent="0.25">
      <c r="A92" s="26" t="s">
        <v>146</v>
      </c>
      <c r="B92" s="24">
        <v>6.6820000000000004E-2</v>
      </c>
      <c r="C92" s="15">
        <v>51729</v>
      </c>
      <c r="D92" s="15">
        <v>3457</v>
      </c>
      <c r="E92" s="15">
        <v>50001</v>
      </c>
      <c r="F92" s="15">
        <v>416250</v>
      </c>
      <c r="G92" s="25">
        <v>8</v>
      </c>
    </row>
    <row r="93" spans="1:7" x14ac:dyDescent="0.25">
      <c r="A93" s="26" t="s">
        <v>147</v>
      </c>
      <c r="B93" s="24">
        <v>7.3080000000000006E-2</v>
      </c>
      <c r="C93" s="15">
        <v>48272</v>
      </c>
      <c r="D93" s="15">
        <v>3528</v>
      </c>
      <c r="E93" s="15">
        <v>46508</v>
      </c>
      <c r="F93" s="15">
        <v>366249</v>
      </c>
      <c r="G93" s="25">
        <v>7.6</v>
      </c>
    </row>
    <row r="94" spans="1:7" x14ac:dyDescent="0.25">
      <c r="A94" s="26" t="s">
        <v>148</v>
      </c>
      <c r="B94" s="24">
        <v>8.0019999999999994E-2</v>
      </c>
      <c r="C94" s="15">
        <v>44744</v>
      </c>
      <c r="D94" s="15">
        <v>3580</v>
      </c>
      <c r="E94" s="15">
        <v>42954</v>
      </c>
      <c r="F94" s="15">
        <v>319741</v>
      </c>
      <c r="G94" s="25">
        <v>7.1</v>
      </c>
    </row>
    <row r="95" spans="1:7" x14ac:dyDescent="0.25">
      <c r="A95" s="26" t="s">
        <v>149</v>
      </c>
      <c r="B95" s="24">
        <v>8.745E-2</v>
      </c>
      <c r="C95" s="15">
        <v>41164</v>
      </c>
      <c r="D95" s="15">
        <v>3600</v>
      </c>
      <c r="E95" s="15">
        <v>39364</v>
      </c>
      <c r="F95" s="15">
        <v>276787</v>
      </c>
      <c r="G95" s="25">
        <v>6.7</v>
      </c>
    </row>
    <row r="96" spans="1:7" x14ac:dyDescent="0.25">
      <c r="A96" s="26" t="s">
        <v>150</v>
      </c>
      <c r="B96" s="24">
        <v>9.5519999999999994E-2</v>
      </c>
      <c r="C96" s="15">
        <v>37564</v>
      </c>
      <c r="D96" s="15">
        <v>3588</v>
      </c>
      <c r="E96" s="15">
        <v>35770</v>
      </c>
      <c r="F96" s="15">
        <v>237423</v>
      </c>
      <c r="G96" s="25">
        <v>6.3</v>
      </c>
    </row>
    <row r="97" spans="1:7" x14ac:dyDescent="0.25">
      <c r="A97" s="26" t="s">
        <v>151</v>
      </c>
      <c r="B97" s="24">
        <v>0.10426000000000001</v>
      </c>
      <c r="C97" s="15">
        <v>33976</v>
      </c>
      <c r="D97" s="15">
        <v>3542</v>
      </c>
      <c r="E97" s="15">
        <v>32205</v>
      </c>
      <c r="F97" s="15">
        <v>201653</v>
      </c>
      <c r="G97" s="25">
        <v>5.9</v>
      </c>
    </row>
    <row r="98" spans="1:7" x14ac:dyDescent="0.25">
      <c r="A98" s="26" t="s">
        <v>152</v>
      </c>
      <c r="B98" s="24">
        <v>0.11372</v>
      </c>
      <c r="C98" s="15">
        <v>30434</v>
      </c>
      <c r="D98" s="15">
        <v>3461</v>
      </c>
      <c r="E98" s="15">
        <v>28704</v>
      </c>
      <c r="F98" s="15">
        <v>169448</v>
      </c>
      <c r="G98" s="25">
        <v>5.6</v>
      </c>
    </row>
    <row r="99" spans="1:7" x14ac:dyDescent="0.25">
      <c r="A99" s="26" t="s">
        <v>153</v>
      </c>
      <c r="B99" s="24">
        <v>0.12395</v>
      </c>
      <c r="C99" s="15">
        <v>26973</v>
      </c>
      <c r="D99" s="15">
        <v>3343</v>
      </c>
      <c r="E99" s="15">
        <v>25302</v>
      </c>
      <c r="F99" s="15">
        <v>140745</v>
      </c>
      <c r="G99" s="25">
        <v>5.2</v>
      </c>
    </row>
    <row r="100" spans="1:7" x14ac:dyDescent="0.25">
      <c r="A100" s="26" t="s">
        <v>154</v>
      </c>
      <c r="B100" s="24">
        <v>0.13500000000000001</v>
      </c>
      <c r="C100" s="15">
        <v>23630</v>
      </c>
      <c r="D100" s="15">
        <v>3190</v>
      </c>
      <c r="E100" s="15">
        <v>22035</v>
      </c>
      <c r="F100" s="15">
        <v>115443</v>
      </c>
      <c r="G100" s="25">
        <v>4.9000000000000004</v>
      </c>
    </row>
    <row r="101" spans="1:7" x14ac:dyDescent="0.25">
      <c r="A101" s="26" t="s">
        <v>155</v>
      </c>
      <c r="B101" s="24">
        <v>0.14692</v>
      </c>
      <c r="C101" s="15">
        <v>20440</v>
      </c>
      <c r="D101" s="15">
        <v>3003</v>
      </c>
      <c r="E101" s="15">
        <v>18939</v>
      </c>
      <c r="F101" s="15">
        <v>93408</v>
      </c>
      <c r="G101" s="25">
        <v>4.5999999999999996</v>
      </c>
    </row>
    <row r="102" spans="1:7" x14ac:dyDescent="0.25">
      <c r="A102" s="26" t="s">
        <v>156</v>
      </c>
      <c r="B102" s="24">
        <v>0.15977</v>
      </c>
      <c r="C102" s="15">
        <v>17437</v>
      </c>
      <c r="D102" s="15">
        <v>2786</v>
      </c>
      <c r="E102" s="15">
        <v>16044</v>
      </c>
      <c r="F102" s="15">
        <v>74470</v>
      </c>
      <c r="G102" s="25">
        <v>4.3</v>
      </c>
    </row>
    <row r="103" spans="1:7" x14ac:dyDescent="0.25">
      <c r="A103" s="26" t="s">
        <v>157</v>
      </c>
      <c r="B103" s="24">
        <v>0.17358000000000001</v>
      </c>
      <c r="C103" s="15">
        <v>14651</v>
      </c>
      <c r="D103" s="15">
        <v>2543</v>
      </c>
      <c r="E103" s="15">
        <v>13380</v>
      </c>
      <c r="F103" s="15">
        <v>58426</v>
      </c>
      <c r="G103" s="25">
        <v>4</v>
      </c>
    </row>
    <row r="104" spans="1:7" x14ac:dyDescent="0.25">
      <c r="A104" s="26" t="s">
        <v>158</v>
      </c>
      <c r="B104" s="24">
        <v>0.18842</v>
      </c>
      <c r="C104" s="15">
        <v>12108</v>
      </c>
      <c r="D104" s="15">
        <v>2281</v>
      </c>
      <c r="E104" s="15">
        <v>10968</v>
      </c>
      <c r="F104" s="15">
        <v>45046</v>
      </c>
      <c r="G104" s="25">
        <v>3.7</v>
      </c>
    </row>
    <row r="105" spans="1:7" x14ac:dyDescent="0.25">
      <c r="A105" s="26" t="s">
        <v>159</v>
      </c>
      <c r="B105" s="24">
        <v>0.20433999999999999</v>
      </c>
      <c r="C105" s="15">
        <v>9827</v>
      </c>
      <c r="D105" s="15">
        <v>2008</v>
      </c>
      <c r="E105" s="15">
        <v>8823</v>
      </c>
      <c r="F105" s="15">
        <v>34079</v>
      </c>
      <c r="G105" s="25">
        <v>3.5</v>
      </c>
    </row>
    <row r="106" spans="1:7" x14ac:dyDescent="0.25">
      <c r="A106" s="26" t="s">
        <v>160</v>
      </c>
      <c r="B106" s="24">
        <v>0.22139</v>
      </c>
      <c r="C106" s="15">
        <v>7819</v>
      </c>
      <c r="D106" s="15">
        <v>1731</v>
      </c>
      <c r="E106" s="15">
        <v>6954</v>
      </c>
      <c r="F106" s="15">
        <v>25256</v>
      </c>
      <c r="G106" s="25">
        <v>3.2</v>
      </c>
    </row>
    <row r="107" spans="1:7" x14ac:dyDescent="0.25">
      <c r="A107" s="26" t="s">
        <v>161</v>
      </c>
      <c r="B107" s="24">
        <v>0.23960000000000001</v>
      </c>
      <c r="C107" s="15">
        <v>6088</v>
      </c>
      <c r="D107" s="15">
        <v>1459</v>
      </c>
      <c r="E107" s="15">
        <v>5359</v>
      </c>
      <c r="F107" s="15">
        <v>18302</v>
      </c>
      <c r="G107" s="25">
        <v>3</v>
      </c>
    </row>
    <row r="108" spans="1:7" x14ac:dyDescent="0.25">
      <c r="A108" s="26" t="s">
        <v>162</v>
      </c>
      <c r="B108" s="24">
        <v>0.25903999999999999</v>
      </c>
      <c r="C108" s="15">
        <v>4629</v>
      </c>
      <c r="D108" s="15">
        <v>1199</v>
      </c>
      <c r="E108" s="15">
        <v>4030</v>
      </c>
      <c r="F108" s="15">
        <v>12944</v>
      </c>
      <c r="G108" s="25">
        <v>2.8</v>
      </c>
    </row>
    <row r="109" spans="1:7" x14ac:dyDescent="0.25">
      <c r="A109" s="26" t="s">
        <v>163</v>
      </c>
      <c r="B109" s="24">
        <v>0.27972999999999998</v>
      </c>
      <c r="C109" s="15">
        <v>3430</v>
      </c>
      <c r="D109" s="15">
        <v>959</v>
      </c>
      <c r="E109" s="15">
        <v>2951</v>
      </c>
      <c r="F109" s="15">
        <v>8914</v>
      </c>
      <c r="G109" s="25">
        <v>2.6</v>
      </c>
    </row>
    <row r="110" spans="1:7" x14ac:dyDescent="0.25">
      <c r="A110" s="28" t="s">
        <v>164</v>
      </c>
      <c r="B110" s="29">
        <v>1</v>
      </c>
      <c r="C110" s="30">
        <v>2471</v>
      </c>
      <c r="D110" s="30">
        <v>2471</v>
      </c>
      <c r="E110" s="30">
        <v>5964</v>
      </c>
      <c r="F110" s="30">
        <v>5964</v>
      </c>
      <c r="G110" s="31">
        <v>2.4</v>
      </c>
    </row>
    <row r="111" spans="1:7" x14ac:dyDescent="0.25">
      <c r="A111" s="15"/>
      <c r="B111" s="24"/>
      <c r="C111" s="15"/>
      <c r="D111" s="15"/>
      <c r="E111" s="15"/>
      <c r="F111" s="15"/>
      <c r="G111" s="67"/>
    </row>
    <row r="113" spans="1:1" x14ac:dyDescent="0.25">
      <c r="A113" s="32" t="s">
        <v>284</v>
      </c>
    </row>
    <row r="114" spans="1:1" x14ac:dyDescent="0.25">
      <c r="A114" s="33" t="s">
        <v>165</v>
      </c>
    </row>
  </sheetData>
  <pageMargins left="0.75" right="0.75" top="1" bottom="1" header="0.5" footer="0.5"/>
  <pageSetup paperSize="9" scale="73"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5"/>
  <dimension ref="A1:G114"/>
  <sheetViews>
    <sheetView zoomScaleNormal="100" workbookViewId="0"/>
  </sheetViews>
  <sheetFormatPr defaultRowHeight="12.5" x14ac:dyDescent="0.25"/>
  <cols>
    <col min="1" max="1" width="12.59765625" style="4" customWidth="1"/>
    <col min="2" max="2" width="17.3984375" style="4" customWidth="1"/>
    <col min="3" max="3" width="10.59765625" style="4" customWidth="1"/>
    <col min="4" max="5" width="17.3984375" style="4" customWidth="1"/>
    <col min="6" max="7" width="15.09765625" style="4" customWidth="1"/>
    <col min="8" max="256" width="9.09765625" style="4"/>
    <col min="257" max="257" width="12.59765625" style="4" customWidth="1"/>
    <col min="258" max="258" width="17.3984375" style="4" customWidth="1"/>
    <col min="259" max="259" width="10.59765625" style="4" customWidth="1"/>
    <col min="260" max="261" width="17.3984375" style="4" customWidth="1"/>
    <col min="262" max="263" width="15.09765625" style="4" customWidth="1"/>
    <col min="264" max="512" width="9.09765625" style="4"/>
    <col min="513" max="513" width="12.59765625" style="4" customWidth="1"/>
    <col min="514" max="514" width="17.3984375" style="4" customWidth="1"/>
    <col min="515" max="515" width="10.59765625" style="4" customWidth="1"/>
    <col min="516" max="517" width="17.3984375" style="4" customWidth="1"/>
    <col min="518" max="519" width="15.09765625" style="4" customWidth="1"/>
    <col min="520" max="768" width="9.09765625" style="4"/>
    <col min="769" max="769" width="12.59765625" style="4" customWidth="1"/>
    <col min="770" max="770" width="17.3984375" style="4" customWidth="1"/>
    <col min="771" max="771" width="10.59765625" style="4" customWidth="1"/>
    <col min="772" max="773" width="17.3984375" style="4" customWidth="1"/>
    <col min="774" max="775" width="15.09765625" style="4" customWidth="1"/>
    <col min="776" max="1024" width="9.09765625" style="4"/>
    <col min="1025" max="1025" width="12.59765625" style="4" customWidth="1"/>
    <col min="1026" max="1026" width="17.3984375" style="4" customWidth="1"/>
    <col min="1027" max="1027" width="10.59765625" style="4" customWidth="1"/>
    <col min="1028" max="1029" width="17.3984375" style="4" customWidth="1"/>
    <col min="1030" max="1031" width="15.09765625" style="4" customWidth="1"/>
    <col min="1032" max="1280" width="9.09765625" style="4"/>
    <col min="1281" max="1281" width="12.59765625" style="4" customWidth="1"/>
    <col min="1282" max="1282" width="17.3984375" style="4" customWidth="1"/>
    <col min="1283" max="1283" width="10.59765625" style="4" customWidth="1"/>
    <col min="1284" max="1285" width="17.3984375" style="4" customWidth="1"/>
    <col min="1286" max="1287" width="15.09765625" style="4" customWidth="1"/>
    <col min="1288" max="1536" width="9.09765625" style="4"/>
    <col min="1537" max="1537" width="12.59765625" style="4" customWidth="1"/>
    <col min="1538" max="1538" width="17.3984375" style="4" customWidth="1"/>
    <col min="1539" max="1539" width="10.59765625" style="4" customWidth="1"/>
    <col min="1540" max="1541" width="17.3984375" style="4" customWidth="1"/>
    <col min="1542" max="1543" width="15.09765625" style="4" customWidth="1"/>
    <col min="1544" max="1792" width="9.09765625" style="4"/>
    <col min="1793" max="1793" width="12.59765625" style="4" customWidth="1"/>
    <col min="1794" max="1794" width="17.3984375" style="4" customWidth="1"/>
    <col min="1795" max="1795" width="10.59765625" style="4" customWidth="1"/>
    <col min="1796" max="1797" width="17.3984375" style="4" customWidth="1"/>
    <col min="1798" max="1799" width="15.09765625" style="4" customWidth="1"/>
    <col min="1800" max="2048" width="9.09765625" style="4"/>
    <col min="2049" max="2049" width="12.59765625" style="4" customWidth="1"/>
    <col min="2050" max="2050" width="17.3984375" style="4" customWidth="1"/>
    <col min="2051" max="2051" width="10.59765625" style="4" customWidth="1"/>
    <col min="2052" max="2053" width="17.3984375" style="4" customWidth="1"/>
    <col min="2054" max="2055" width="15.09765625" style="4" customWidth="1"/>
    <col min="2056" max="2304" width="9.09765625" style="4"/>
    <col min="2305" max="2305" width="12.59765625" style="4" customWidth="1"/>
    <col min="2306" max="2306" width="17.3984375" style="4" customWidth="1"/>
    <col min="2307" max="2307" width="10.59765625" style="4" customWidth="1"/>
    <col min="2308" max="2309" width="17.3984375" style="4" customWidth="1"/>
    <col min="2310" max="2311" width="15.09765625" style="4" customWidth="1"/>
    <col min="2312" max="2560" width="9.09765625" style="4"/>
    <col min="2561" max="2561" width="12.59765625" style="4" customWidth="1"/>
    <col min="2562" max="2562" width="17.3984375" style="4" customWidth="1"/>
    <col min="2563" max="2563" width="10.59765625" style="4" customWidth="1"/>
    <col min="2564" max="2565" width="17.3984375" style="4" customWidth="1"/>
    <col min="2566" max="2567" width="15.09765625" style="4" customWidth="1"/>
    <col min="2568" max="2816" width="9.09765625" style="4"/>
    <col min="2817" max="2817" width="12.59765625" style="4" customWidth="1"/>
    <col min="2818" max="2818" width="17.3984375" style="4" customWidth="1"/>
    <col min="2819" max="2819" width="10.59765625" style="4" customWidth="1"/>
    <col min="2820" max="2821" width="17.3984375" style="4" customWidth="1"/>
    <col min="2822" max="2823" width="15.09765625" style="4" customWidth="1"/>
    <col min="2824" max="3072" width="9.09765625" style="4"/>
    <col min="3073" max="3073" width="12.59765625" style="4" customWidth="1"/>
    <col min="3074" max="3074" width="17.3984375" style="4" customWidth="1"/>
    <col min="3075" max="3075" width="10.59765625" style="4" customWidth="1"/>
    <col min="3076" max="3077" width="17.3984375" style="4" customWidth="1"/>
    <col min="3078" max="3079" width="15.09765625" style="4" customWidth="1"/>
    <col min="3080" max="3328" width="9.09765625" style="4"/>
    <col min="3329" max="3329" width="12.59765625" style="4" customWidth="1"/>
    <col min="3330" max="3330" width="17.3984375" style="4" customWidth="1"/>
    <col min="3331" max="3331" width="10.59765625" style="4" customWidth="1"/>
    <col min="3332" max="3333" width="17.3984375" style="4" customWidth="1"/>
    <col min="3334" max="3335" width="15.09765625" style="4" customWidth="1"/>
    <col min="3336" max="3584" width="9.09765625" style="4"/>
    <col min="3585" max="3585" width="12.59765625" style="4" customWidth="1"/>
    <col min="3586" max="3586" width="17.3984375" style="4" customWidth="1"/>
    <col min="3587" max="3587" width="10.59765625" style="4" customWidth="1"/>
    <col min="3588" max="3589" width="17.3984375" style="4" customWidth="1"/>
    <col min="3590" max="3591" width="15.09765625" style="4" customWidth="1"/>
    <col min="3592" max="3840" width="9.09765625" style="4"/>
    <col min="3841" max="3841" width="12.59765625" style="4" customWidth="1"/>
    <col min="3842" max="3842" width="17.3984375" style="4" customWidth="1"/>
    <col min="3843" max="3843" width="10.59765625" style="4" customWidth="1"/>
    <col min="3844" max="3845" width="17.3984375" style="4" customWidth="1"/>
    <col min="3846" max="3847" width="15.09765625" style="4" customWidth="1"/>
    <col min="3848" max="4096" width="9.09765625" style="4"/>
    <col min="4097" max="4097" width="12.59765625" style="4" customWidth="1"/>
    <col min="4098" max="4098" width="17.3984375" style="4" customWidth="1"/>
    <col min="4099" max="4099" width="10.59765625" style="4" customWidth="1"/>
    <col min="4100" max="4101" width="17.3984375" style="4" customWidth="1"/>
    <col min="4102" max="4103" width="15.09765625" style="4" customWidth="1"/>
    <col min="4104" max="4352" width="9.09765625" style="4"/>
    <col min="4353" max="4353" width="12.59765625" style="4" customWidth="1"/>
    <col min="4354" max="4354" width="17.3984375" style="4" customWidth="1"/>
    <col min="4355" max="4355" width="10.59765625" style="4" customWidth="1"/>
    <col min="4356" max="4357" width="17.3984375" style="4" customWidth="1"/>
    <col min="4358" max="4359" width="15.09765625" style="4" customWidth="1"/>
    <col min="4360" max="4608" width="9.09765625" style="4"/>
    <col min="4609" max="4609" width="12.59765625" style="4" customWidth="1"/>
    <col min="4610" max="4610" width="17.3984375" style="4" customWidth="1"/>
    <col min="4611" max="4611" width="10.59765625" style="4" customWidth="1"/>
    <col min="4612" max="4613" width="17.3984375" style="4" customWidth="1"/>
    <col min="4614" max="4615" width="15.09765625" style="4" customWidth="1"/>
    <col min="4616" max="4864" width="9.09765625" style="4"/>
    <col min="4865" max="4865" width="12.59765625" style="4" customWidth="1"/>
    <col min="4866" max="4866" width="17.3984375" style="4" customWidth="1"/>
    <col min="4867" max="4867" width="10.59765625" style="4" customWidth="1"/>
    <col min="4868" max="4869" width="17.3984375" style="4" customWidth="1"/>
    <col min="4870" max="4871" width="15.09765625" style="4" customWidth="1"/>
    <col min="4872" max="5120" width="9.09765625" style="4"/>
    <col min="5121" max="5121" width="12.59765625" style="4" customWidth="1"/>
    <col min="5122" max="5122" width="17.3984375" style="4" customWidth="1"/>
    <col min="5123" max="5123" width="10.59765625" style="4" customWidth="1"/>
    <col min="5124" max="5125" width="17.3984375" style="4" customWidth="1"/>
    <col min="5126" max="5127" width="15.09765625" style="4" customWidth="1"/>
    <col min="5128" max="5376" width="9.09765625" style="4"/>
    <col min="5377" max="5377" width="12.59765625" style="4" customWidth="1"/>
    <col min="5378" max="5378" width="17.3984375" style="4" customWidth="1"/>
    <col min="5379" max="5379" width="10.59765625" style="4" customWidth="1"/>
    <col min="5380" max="5381" width="17.3984375" style="4" customWidth="1"/>
    <col min="5382" max="5383" width="15.09765625" style="4" customWidth="1"/>
    <col min="5384" max="5632" width="9.09765625" style="4"/>
    <col min="5633" max="5633" width="12.59765625" style="4" customWidth="1"/>
    <col min="5634" max="5634" width="17.3984375" style="4" customWidth="1"/>
    <col min="5635" max="5635" width="10.59765625" style="4" customWidth="1"/>
    <col min="5636" max="5637" width="17.3984375" style="4" customWidth="1"/>
    <col min="5638" max="5639" width="15.09765625" style="4" customWidth="1"/>
    <col min="5640" max="5888" width="9.09765625" style="4"/>
    <col min="5889" max="5889" width="12.59765625" style="4" customWidth="1"/>
    <col min="5890" max="5890" width="17.3984375" style="4" customWidth="1"/>
    <col min="5891" max="5891" width="10.59765625" style="4" customWidth="1"/>
    <col min="5892" max="5893" width="17.3984375" style="4" customWidth="1"/>
    <col min="5894" max="5895" width="15.09765625" style="4" customWidth="1"/>
    <col min="5896" max="6144" width="9.09765625" style="4"/>
    <col min="6145" max="6145" width="12.59765625" style="4" customWidth="1"/>
    <col min="6146" max="6146" width="17.3984375" style="4" customWidth="1"/>
    <col min="6147" max="6147" width="10.59765625" style="4" customWidth="1"/>
    <col min="6148" max="6149" width="17.3984375" style="4" customWidth="1"/>
    <col min="6150" max="6151" width="15.09765625" style="4" customWidth="1"/>
    <col min="6152" max="6400" width="9.09765625" style="4"/>
    <col min="6401" max="6401" width="12.59765625" style="4" customWidth="1"/>
    <col min="6402" max="6402" width="17.3984375" style="4" customWidth="1"/>
    <col min="6403" max="6403" width="10.59765625" style="4" customWidth="1"/>
    <col min="6404" max="6405" width="17.3984375" style="4" customWidth="1"/>
    <col min="6406" max="6407" width="15.09765625" style="4" customWidth="1"/>
    <col min="6408" max="6656" width="9.09765625" style="4"/>
    <col min="6657" max="6657" width="12.59765625" style="4" customWidth="1"/>
    <col min="6658" max="6658" width="17.3984375" style="4" customWidth="1"/>
    <col min="6659" max="6659" width="10.59765625" style="4" customWidth="1"/>
    <col min="6660" max="6661" width="17.3984375" style="4" customWidth="1"/>
    <col min="6662" max="6663" width="15.09765625" style="4" customWidth="1"/>
    <col min="6664" max="6912" width="9.09765625" style="4"/>
    <col min="6913" max="6913" width="12.59765625" style="4" customWidth="1"/>
    <col min="6914" max="6914" width="17.3984375" style="4" customWidth="1"/>
    <col min="6915" max="6915" width="10.59765625" style="4" customWidth="1"/>
    <col min="6916" max="6917" width="17.3984375" style="4" customWidth="1"/>
    <col min="6918" max="6919" width="15.09765625" style="4" customWidth="1"/>
    <col min="6920" max="7168" width="9.09765625" style="4"/>
    <col min="7169" max="7169" width="12.59765625" style="4" customWidth="1"/>
    <col min="7170" max="7170" width="17.3984375" style="4" customWidth="1"/>
    <col min="7171" max="7171" width="10.59765625" style="4" customWidth="1"/>
    <col min="7172" max="7173" width="17.3984375" style="4" customWidth="1"/>
    <col min="7174" max="7175" width="15.09765625" style="4" customWidth="1"/>
    <col min="7176" max="7424" width="9.09765625" style="4"/>
    <col min="7425" max="7425" width="12.59765625" style="4" customWidth="1"/>
    <col min="7426" max="7426" width="17.3984375" style="4" customWidth="1"/>
    <col min="7427" max="7427" width="10.59765625" style="4" customWidth="1"/>
    <col min="7428" max="7429" width="17.3984375" style="4" customWidth="1"/>
    <col min="7430" max="7431" width="15.09765625" style="4" customWidth="1"/>
    <col min="7432" max="7680" width="9.09765625" style="4"/>
    <col min="7681" max="7681" width="12.59765625" style="4" customWidth="1"/>
    <col min="7682" max="7682" width="17.3984375" style="4" customWidth="1"/>
    <col min="7683" max="7683" width="10.59765625" style="4" customWidth="1"/>
    <col min="7684" max="7685" width="17.3984375" style="4" customWidth="1"/>
    <col min="7686" max="7687" width="15.09765625" style="4" customWidth="1"/>
    <col min="7688" max="7936" width="9.09765625" style="4"/>
    <col min="7937" max="7937" width="12.59765625" style="4" customWidth="1"/>
    <col min="7938" max="7938" width="17.3984375" style="4" customWidth="1"/>
    <col min="7939" max="7939" width="10.59765625" style="4" customWidth="1"/>
    <col min="7940" max="7941" width="17.3984375" style="4" customWidth="1"/>
    <col min="7942" max="7943" width="15.09765625" style="4" customWidth="1"/>
    <col min="7944" max="8192" width="9.09765625" style="4"/>
    <col min="8193" max="8193" width="12.59765625" style="4" customWidth="1"/>
    <col min="8194" max="8194" width="17.3984375" style="4" customWidth="1"/>
    <col min="8195" max="8195" width="10.59765625" style="4" customWidth="1"/>
    <col min="8196" max="8197" width="17.3984375" style="4" customWidth="1"/>
    <col min="8198" max="8199" width="15.09765625" style="4" customWidth="1"/>
    <col min="8200" max="8448" width="9.09765625" style="4"/>
    <col min="8449" max="8449" width="12.59765625" style="4" customWidth="1"/>
    <col min="8450" max="8450" width="17.3984375" style="4" customWidth="1"/>
    <col min="8451" max="8451" width="10.59765625" style="4" customWidth="1"/>
    <col min="8452" max="8453" width="17.3984375" style="4" customWidth="1"/>
    <col min="8454" max="8455" width="15.09765625" style="4" customWidth="1"/>
    <col min="8456" max="8704" width="9.09765625" style="4"/>
    <col min="8705" max="8705" width="12.59765625" style="4" customWidth="1"/>
    <col min="8706" max="8706" width="17.3984375" style="4" customWidth="1"/>
    <col min="8707" max="8707" width="10.59765625" style="4" customWidth="1"/>
    <col min="8708" max="8709" width="17.3984375" style="4" customWidth="1"/>
    <col min="8710" max="8711" width="15.09765625" style="4" customWidth="1"/>
    <col min="8712" max="8960" width="9.09765625" style="4"/>
    <col min="8961" max="8961" width="12.59765625" style="4" customWidth="1"/>
    <col min="8962" max="8962" width="17.3984375" style="4" customWidth="1"/>
    <col min="8963" max="8963" width="10.59765625" style="4" customWidth="1"/>
    <col min="8964" max="8965" width="17.3984375" style="4" customWidth="1"/>
    <col min="8966" max="8967" width="15.09765625" style="4" customWidth="1"/>
    <col min="8968" max="9216" width="9.09765625" style="4"/>
    <col min="9217" max="9217" width="12.59765625" style="4" customWidth="1"/>
    <col min="9218" max="9218" width="17.3984375" style="4" customWidth="1"/>
    <col min="9219" max="9219" width="10.59765625" style="4" customWidth="1"/>
    <col min="9220" max="9221" width="17.3984375" style="4" customWidth="1"/>
    <col min="9222" max="9223" width="15.09765625" style="4" customWidth="1"/>
    <col min="9224" max="9472" width="9.09765625" style="4"/>
    <col min="9473" max="9473" width="12.59765625" style="4" customWidth="1"/>
    <col min="9474" max="9474" width="17.3984375" style="4" customWidth="1"/>
    <col min="9475" max="9475" width="10.59765625" style="4" customWidth="1"/>
    <col min="9476" max="9477" width="17.3984375" style="4" customWidth="1"/>
    <col min="9478" max="9479" width="15.09765625" style="4" customWidth="1"/>
    <col min="9480" max="9728" width="9.09765625" style="4"/>
    <col min="9729" max="9729" width="12.59765625" style="4" customWidth="1"/>
    <col min="9730" max="9730" width="17.3984375" style="4" customWidth="1"/>
    <col min="9731" max="9731" width="10.59765625" style="4" customWidth="1"/>
    <col min="9732" max="9733" width="17.3984375" style="4" customWidth="1"/>
    <col min="9734" max="9735" width="15.09765625" style="4" customWidth="1"/>
    <col min="9736" max="9984" width="9.09765625" style="4"/>
    <col min="9985" max="9985" width="12.59765625" style="4" customWidth="1"/>
    <col min="9986" max="9986" width="17.3984375" style="4" customWidth="1"/>
    <col min="9987" max="9987" width="10.59765625" style="4" customWidth="1"/>
    <col min="9988" max="9989" width="17.3984375" style="4" customWidth="1"/>
    <col min="9990" max="9991" width="15.09765625" style="4" customWidth="1"/>
    <col min="9992" max="10240" width="9.09765625" style="4"/>
    <col min="10241" max="10241" width="12.59765625" style="4" customWidth="1"/>
    <col min="10242" max="10242" width="17.3984375" style="4" customWidth="1"/>
    <col min="10243" max="10243" width="10.59765625" style="4" customWidth="1"/>
    <col min="10244" max="10245" width="17.3984375" style="4" customWidth="1"/>
    <col min="10246" max="10247" width="15.09765625" style="4" customWidth="1"/>
    <col min="10248" max="10496" width="9.09765625" style="4"/>
    <col min="10497" max="10497" width="12.59765625" style="4" customWidth="1"/>
    <col min="10498" max="10498" width="17.3984375" style="4" customWidth="1"/>
    <col min="10499" max="10499" width="10.59765625" style="4" customWidth="1"/>
    <col min="10500" max="10501" width="17.3984375" style="4" customWidth="1"/>
    <col min="10502" max="10503" width="15.09765625" style="4" customWidth="1"/>
    <col min="10504" max="10752" width="9.09765625" style="4"/>
    <col min="10753" max="10753" width="12.59765625" style="4" customWidth="1"/>
    <col min="10754" max="10754" width="17.3984375" style="4" customWidth="1"/>
    <col min="10755" max="10755" width="10.59765625" style="4" customWidth="1"/>
    <col min="10756" max="10757" width="17.3984375" style="4" customWidth="1"/>
    <col min="10758" max="10759" width="15.09765625" style="4" customWidth="1"/>
    <col min="10760" max="11008" width="9.09765625" style="4"/>
    <col min="11009" max="11009" width="12.59765625" style="4" customWidth="1"/>
    <col min="11010" max="11010" width="17.3984375" style="4" customWidth="1"/>
    <col min="11011" max="11011" width="10.59765625" style="4" customWidth="1"/>
    <col min="11012" max="11013" width="17.3984375" style="4" customWidth="1"/>
    <col min="11014" max="11015" width="15.09765625" style="4" customWidth="1"/>
    <col min="11016" max="11264" width="9.09765625" style="4"/>
    <col min="11265" max="11265" width="12.59765625" style="4" customWidth="1"/>
    <col min="11266" max="11266" width="17.3984375" style="4" customWidth="1"/>
    <col min="11267" max="11267" width="10.59765625" style="4" customWidth="1"/>
    <col min="11268" max="11269" width="17.3984375" style="4" customWidth="1"/>
    <col min="11270" max="11271" width="15.09765625" style="4" customWidth="1"/>
    <col min="11272" max="11520" width="9.09765625" style="4"/>
    <col min="11521" max="11521" width="12.59765625" style="4" customWidth="1"/>
    <col min="11522" max="11522" width="17.3984375" style="4" customWidth="1"/>
    <col min="11523" max="11523" width="10.59765625" style="4" customWidth="1"/>
    <col min="11524" max="11525" width="17.3984375" style="4" customWidth="1"/>
    <col min="11526" max="11527" width="15.09765625" style="4" customWidth="1"/>
    <col min="11528" max="11776" width="9.09765625" style="4"/>
    <col min="11777" max="11777" width="12.59765625" style="4" customWidth="1"/>
    <col min="11778" max="11778" width="17.3984375" style="4" customWidth="1"/>
    <col min="11779" max="11779" width="10.59765625" style="4" customWidth="1"/>
    <col min="11780" max="11781" width="17.3984375" style="4" customWidth="1"/>
    <col min="11782" max="11783" width="15.09765625" style="4" customWidth="1"/>
    <col min="11784" max="12032" width="9.09765625" style="4"/>
    <col min="12033" max="12033" width="12.59765625" style="4" customWidth="1"/>
    <col min="12034" max="12034" width="17.3984375" style="4" customWidth="1"/>
    <col min="12035" max="12035" width="10.59765625" style="4" customWidth="1"/>
    <col min="12036" max="12037" width="17.3984375" style="4" customWidth="1"/>
    <col min="12038" max="12039" width="15.09765625" style="4" customWidth="1"/>
    <col min="12040" max="12288" width="9.09765625" style="4"/>
    <col min="12289" max="12289" width="12.59765625" style="4" customWidth="1"/>
    <col min="12290" max="12290" width="17.3984375" style="4" customWidth="1"/>
    <col min="12291" max="12291" width="10.59765625" style="4" customWidth="1"/>
    <col min="12292" max="12293" width="17.3984375" style="4" customWidth="1"/>
    <col min="12294" max="12295" width="15.09765625" style="4" customWidth="1"/>
    <col min="12296" max="12544" width="9.09765625" style="4"/>
    <col min="12545" max="12545" width="12.59765625" style="4" customWidth="1"/>
    <col min="12546" max="12546" width="17.3984375" style="4" customWidth="1"/>
    <col min="12547" max="12547" width="10.59765625" style="4" customWidth="1"/>
    <col min="12548" max="12549" width="17.3984375" style="4" customWidth="1"/>
    <col min="12550" max="12551" width="15.09765625" style="4" customWidth="1"/>
    <col min="12552" max="12800" width="9.09765625" style="4"/>
    <col min="12801" max="12801" width="12.59765625" style="4" customWidth="1"/>
    <col min="12802" max="12802" width="17.3984375" style="4" customWidth="1"/>
    <col min="12803" max="12803" width="10.59765625" style="4" customWidth="1"/>
    <col min="12804" max="12805" width="17.3984375" style="4" customWidth="1"/>
    <col min="12806" max="12807" width="15.09765625" style="4" customWidth="1"/>
    <col min="12808" max="13056" width="9.09765625" style="4"/>
    <col min="13057" max="13057" width="12.59765625" style="4" customWidth="1"/>
    <col min="13058" max="13058" width="17.3984375" style="4" customWidth="1"/>
    <col min="13059" max="13059" width="10.59765625" style="4" customWidth="1"/>
    <col min="13060" max="13061" width="17.3984375" style="4" customWidth="1"/>
    <col min="13062" max="13063" width="15.09765625" style="4" customWidth="1"/>
    <col min="13064" max="13312" width="9.09765625" style="4"/>
    <col min="13313" max="13313" width="12.59765625" style="4" customWidth="1"/>
    <col min="13314" max="13314" width="17.3984375" style="4" customWidth="1"/>
    <col min="13315" max="13315" width="10.59765625" style="4" customWidth="1"/>
    <col min="13316" max="13317" width="17.3984375" style="4" customWidth="1"/>
    <col min="13318" max="13319" width="15.09765625" style="4" customWidth="1"/>
    <col min="13320" max="13568" width="9.09765625" style="4"/>
    <col min="13569" max="13569" width="12.59765625" style="4" customWidth="1"/>
    <col min="13570" max="13570" width="17.3984375" style="4" customWidth="1"/>
    <col min="13571" max="13571" width="10.59765625" style="4" customWidth="1"/>
    <col min="13572" max="13573" width="17.3984375" style="4" customWidth="1"/>
    <col min="13574" max="13575" width="15.09765625" style="4" customWidth="1"/>
    <col min="13576" max="13824" width="9.09765625" style="4"/>
    <col min="13825" max="13825" width="12.59765625" style="4" customWidth="1"/>
    <col min="13826" max="13826" width="17.3984375" style="4" customWidth="1"/>
    <col min="13827" max="13827" width="10.59765625" style="4" customWidth="1"/>
    <col min="13828" max="13829" width="17.3984375" style="4" customWidth="1"/>
    <col min="13830" max="13831" width="15.09765625" style="4" customWidth="1"/>
    <col min="13832" max="14080" width="9.09765625" style="4"/>
    <col min="14081" max="14081" width="12.59765625" style="4" customWidth="1"/>
    <col min="14082" max="14082" width="17.3984375" style="4" customWidth="1"/>
    <col min="14083" max="14083" width="10.59765625" style="4" customWidth="1"/>
    <col min="14084" max="14085" width="17.3984375" style="4" customWidth="1"/>
    <col min="14086" max="14087" width="15.09765625" style="4" customWidth="1"/>
    <col min="14088" max="14336" width="9.09765625" style="4"/>
    <col min="14337" max="14337" width="12.59765625" style="4" customWidth="1"/>
    <col min="14338" max="14338" width="17.3984375" style="4" customWidth="1"/>
    <col min="14339" max="14339" width="10.59765625" style="4" customWidth="1"/>
    <col min="14340" max="14341" width="17.3984375" style="4" customWidth="1"/>
    <col min="14342" max="14343" width="15.09765625" style="4" customWidth="1"/>
    <col min="14344" max="14592" width="9.09765625" style="4"/>
    <col min="14593" max="14593" width="12.59765625" style="4" customWidth="1"/>
    <col min="14594" max="14594" width="17.3984375" style="4" customWidth="1"/>
    <col min="14595" max="14595" width="10.59765625" style="4" customWidth="1"/>
    <col min="14596" max="14597" width="17.3984375" style="4" customWidth="1"/>
    <col min="14598" max="14599" width="15.09765625" style="4" customWidth="1"/>
    <col min="14600" max="14848" width="9.09765625" style="4"/>
    <col min="14849" max="14849" width="12.59765625" style="4" customWidth="1"/>
    <col min="14850" max="14850" width="17.3984375" style="4" customWidth="1"/>
    <col min="14851" max="14851" width="10.59765625" style="4" customWidth="1"/>
    <col min="14852" max="14853" width="17.3984375" style="4" customWidth="1"/>
    <col min="14854" max="14855" width="15.09765625" style="4" customWidth="1"/>
    <col min="14856" max="15104" width="9.09765625" style="4"/>
    <col min="15105" max="15105" width="12.59765625" style="4" customWidth="1"/>
    <col min="15106" max="15106" width="17.3984375" style="4" customWidth="1"/>
    <col min="15107" max="15107" width="10.59765625" style="4" customWidth="1"/>
    <col min="15108" max="15109" width="17.3984375" style="4" customWidth="1"/>
    <col min="15110" max="15111" width="15.09765625" style="4" customWidth="1"/>
    <col min="15112" max="15360" width="9.09765625" style="4"/>
    <col min="15361" max="15361" width="12.59765625" style="4" customWidth="1"/>
    <col min="15362" max="15362" width="17.3984375" style="4" customWidth="1"/>
    <col min="15363" max="15363" width="10.59765625" style="4" customWidth="1"/>
    <col min="15364" max="15365" width="17.3984375" style="4" customWidth="1"/>
    <col min="15366" max="15367" width="15.09765625" style="4" customWidth="1"/>
    <col min="15368" max="15616" width="9.09765625" style="4"/>
    <col min="15617" max="15617" width="12.59765625" style="4" customWidth="1"/>
    <col min="15618" max="15618" width="17.3984375" style="4" customWidth="1"/>
    <col min="15619" max="15619" width="10.59765625" style="4" customWidth="1"/>
    <col min="15620" max="15621" width="17.3984375" style="4" customWidth="1"/>
    <col min="15622" max="15623" width="15.09765625" style="4" customWidth="1"/>
    <col min="15624" max="15872" width="9.09765625" style="4"/>
    <col min="15873" max="15873" width="12.59765625" style="4" customWidth="1"/>
    <col min="15874" max="15874" width="17.3984375" style="4" customWidth="1"/>
    <col min="15875" max="15875" width="10.59765625" style="4" customWidth="1"/>
    <col min="15876" max="15877" width="17.3984375" style="4" customWidth="1"/>
    <col min="15878" max="15879" width="15.09765625" style="4" customWidth="1"/>
    <col min="15880" max="16128" width="9.09765625" style="4"/>
    <col min="16129" max="16129" width="12.59765625" style="4" customWidth="1"/>
    <col min="16130" max="16130" width="17.3984375" style="4" customWidth="1"/>
    <col min="16131" max="16131" width="10.59765625" style="4" customWidth="1"/>
    <col min="16132" max="16133" width="17.3984375" style="4" customWidth="1"/>
    <col min="16134" max="16135" width="15.09765625" style="4" customWidth="1"/>
    <col min="16136" max="16384" width="9.09765625" style="4"/>
  </cols>
  <sheetData>
    <row r="1" spans="1:7" x14ac:dyDescent="0.25">
      <c r="A1" s="6"/>
      <c r="B1" s="6"/>
      <c r="C1" s="6"/>
      <c r="D1" s="6"/>
      <c r="E1" s="6"/>
      <c r="F1" s="6"/>
      <c r="G1" s="7"/>
    </row>
    <row r="2" spans="1:7" ht="13" x14ac:dyDescent="0.3">
      <c r="A2" s="8" t="s">
        <v>175</v>
      </c>
      <c r="B2" s="6"/>
      <c r="C2" s="6"/>
      <c r="D2" s="6"/>
      <c r="E2" s="6"/>
      <c r="F2" s="6"/>
      <c r="G2" s="7"/>
    </row>
    <row r="3" spans="1:7" x14ac:dyDescent="0.25">
      <c r="A3" s="9"/>
      <c r="B3" s="9"/>
      <c r="C3" s="9"/>
      <c r="D3" s="9"/>
      <c r="E3" s="9"/>
      <c r="F3" s="9"/>
      <c r="G3" s="10"/>
    </row>
    <row r="4" spans="1:7" x14ac:dyDescent="0.25">
      <c r="A4" s="11" t="s">
        <v>42</v>
      </c>
      <c r="B4" s="12" t="s">
        <v>43</v>
      </c>
      <c r="C4" s="12" t="s">
        <v>44</v>
      </c>
      <c r="D4" s="12" t="s">
        <v>44</v>
      </c>
      <c r="E4" s="12" t="s">
        <v>45</v>
      </c>
      <c r="F4" s="12" t="s">
        <v>46</v>
      </c>
      <c r="G4" s="13" t="s">
        <v>47</v>
      </c>
    </row>
    <row r="5" spans="1:7" x14ac:dyDescent="0.25">
      <c r="A5" s="14" t="s">
        <v>48</v>
      </c>
      <c r="B5" s="15" t="s">
        <v>49</v>
      </c>
      <c r="C5" s="15" t="s">
        <v>50</v>
      </c>
      <c r="D5" s="15" t="s">
        <v>51</v>
      </c>
      <c r="E5" s="15" t="s">
        <v>52</v>
      </c>
      <c r="F5" s="15" t="s">
        <v>53</v>
      </c>
      <c r="G5" s="16" t="s">
        <v>54</v>
      </c>
    </row>
    <row r="6" spans="1:7" x14ac:dyDescent="0.25">
      <c r="A6" s="17"/>
      <c r="B6" s="15" t="s">
        <v>55</v>
      </c>
      <c r="C6" s="15" t="s">
        <v>56</v>
      </c>
      <c r="D6" s="15" t="s">
        <v>55</v>
      </c>
      <c r="E6" s="15" t="s">
        <v>55</v>
      </c>
      <c r="F6" s="15" t="s">
        <v>57</v>
      </c>
      <c r="G6" s="16" t="s">
        <v>56</v>
      </c>
    </row>
    <row r="7" spans="1:7" x14ac:dyDescent="0.25">
      <c r="A7" s="18"/>
      <c r="B7" s="6"/>
      <c r="C7" s="15"/>
      <c r="D7" s="6"/>
      <c r="E7" s="6"/>
      <c r="F7" s="15"/>
      <c r="G7" s="16"/>
    </row>
    <row r="8" spans="1:7" ht="13.5" x14ac:dyDescent="0.35">
      <c r="A8" s="19"/>
      <c r="B8" s="20" t="s">
        <v>58</v>
      </c>
      <c r="C8" s="12" t="s">
        <v>59</v>
      </c>
      <c r="D8" s="12" t="s">
        <v>60</v>
      </c>
      <c r="E8" s="12" t="s">
        <v>61</v>
      </c>
      <c r="F8" s="20" t="s">
        <v>62</v>
      </c>
      <c r="G8" s="21" t="s">
        <v>63</v>
      </c>
    </row>
    <row r="9" spans="1:7" x14ac:dyDescent="0.25">
      <c r="A9" s="18"/>
      <c r="B9" s="22"/>
      <c r="C9" s="22"/>
      <c r="D9" s="22"/>
      <c r="E9" s="22"/>
      <c r="F9" s="22"/>
      <c r="G9" s="23"/>
    </row>
    <row r="10" spans="1:7" x14ac:dyDescent="0.25">
      <c r="A10" s="14" t="s">
        <v>64</v>
      </c>
      <c r="B10" s="24">
        <v>2.7000000000000001E-3</v>
      </c>
      <c r="C10" s="15">
        <v>100000</v>
      </c>
      <c r="D10" s="15">
        <v>270</v>
      </c>
      <c r="E10" s="15">
        <v>99779</v>
      </c>
      <c r="F10" s="15">
        <v>7779270</v>
      </c>
      <c r="G10" s="25">
        <v>77.8</v>
      </c>
    </row>
    <row r="11" spans="1:7" x14ac:dyDescent="0.25">
      <c r="A11" s="14" t="s">
        <v>65</v>
      </c>
      <c r="B11" s="24">
        <v>1.3999999999999999E-4</v>
      </c>
      <c r="C11" s="15">
        <v>99730</v>
      </c>
      <c r="D11" s="15">
        <v>14</v>
      </c>
      <c r="E11" s="15">
        <v>99723</v>
      </c>
      <c r="F11" s="15">
        <v>7679491</v>
      </c>
      <c r="G11" s="25">
        <v>77</v>
      </c>
    </row>
    <row r="12" spans="1:7" x14ac:dyDescent="0.25">
      <c r="A12" s="14" t="s">
        <v>66</v>
      </c>
      <c r="B12" s="24">
        <v>1.3999999999999999E-4</v>
      </c>
      <c r="C12" s="15">
        <v>99716</v>
      </c>
      <c r="D12" s="15">
        <v>14</v>
      </c>
      <c r="E12" s="15">
        <v>99709</v>
      </c>
      <c r="F12" s="15">
        <v>7579768</v>
      </c>
      <c r="G12" s="25">
        <v>76</v>
      </c>
    </row>
    <row r="13" spans="1:7" x14ac:dyDescent="0.25">
      <c r="A13" s="14" t="s">
        <v>67</v>
      </c>
      <c r="B13" s="24">
        <v>1.2999999999999999E-4</v>
      </c>
      <c r="C13" s="15">
        <v>99702</v>
      </c>
      <c r="D13" s="15">
        <v>13</v>
      </c>
      <c r="E13" s="15">
        <v>99696</v>
      </c>
      <c r="F13" s="15">
        <v>7480059</v>
      </c>
      <c r="G13" s="25">
        <v>75</v>
      </c>
    </row>
    <row r="14" spans="1:7" x14ac:dyDescent="0.25">
      <c r="A14" s="14" t="s">
        <v>68</v>
      </c>
      <c r="B14" s="24">
        <v>1.2E-4</v>
      </c>
      <c r="C14" s="15">
        <v>99689</v>
      </c>
      <c r="D14" s="15">
        <v>12</v>
      </c>
      <c r="E14" s="15">
        <v>99683</v>
      </c>
      <c r="F14" s="15">
        <v>7380364</v>
      </c>
      <c r="G14" s="25">
        <v>74</v>
      </c>
    </row>
    <row r="15" spans="1:7" x14ac:dyDescent="0.25">
      <c r="A15" s="14" t="s">
        <v>69</v>
      </c>
      <c r="B15" s="24">
        <v>1.1E-4</v>
      </c>
      <c r="C15" s="15">
        <v>99677</v>
      </c>
      <c r="D15" s="15">
        <v>11</v>
      </c>
      <c r="E15" s="15">
        <v>99672</v>
      </c>
      <c r="F15" s="15">
        <v>7280681</v>
      </c>
      <c r="G15" s="25">
        <v>73</v>
      </c>
    </row>
    <row r="16" spans="1:7" x14ac:dyDescent="0.25">
      <c r="A16" s="14" t="s">
        <v>70</v>
      </c>
      <c r="B16" s="24">
        <v>1E-4</v>
      </c>
      <c r="C16" s="15">
        <v>99666</v>
      </c>
      <c r="D16" s="15">
        <v>10</v>
      </c>
      <c r="E16" s="15">
        <v>99661</v>
      </c>
      <c r="F16" s="15">
        <v>7181009</v>
      </c>
      <c r="G16" s="25">
        <v>72.099999999999994</v>
      </c>
    </row>
    <row r="17" spans="1:7" x14ac:dyDescent="0.25">
      <c r="A17" s="14" t="s">
        <v>71</v>
      </c>
      <c r="B17" s="24">
        <v>1E-4</v>
      </c>
      <c r="C17" s="15">
        <v>99656</v>
      </c>
      <c r="D17" s="15">
        <v>10</v>
      </c>
      <c r="E17" s="15">
        <v>99651</v>
      </c>
      <c r="F17" s="15">
        <v>7081348</v>
      </c>
      <c r="G17" s="25">
        <v>71.099999999999994</v>
      </c>
    </row>
    <row r="18" spans="1:7" x14ac:dyDescent="0.25">
      <c r="A18" s="14" t="s">
        <v>72</v>
      </c>
      <c r="B18" s="24">
        <v>1E-4</v>
      </c>
      <c r="C18" s="15">
        <v>99646</v>
      </c>
      <c r="D18" s="15">
        <v>10</v>
      </c>
      <c r="E18" s="15">
        <v>99641</v>
      </c>
      <c r="F18" s="15">
        <v>6981697</v>
      </c>
      <c r="G18" s="25">
        <v>70.099999999999994</v>
      </c>
    </row>
    <row r="19" spans="1:7" x14ac:dyDescent="0.25">
      <c r="A19" s="14" t="s">
        <v>73</v>
      </c>
      <c r="B19" s="24">
        <v>1.1E-4</v>
      </c>
      <c r="C19" s="15">
        <v>99636</v>
      </c>
      <c r="D19" s="15">
        <v>11</v>
      </c>
      <c r="E19" s="15">
        <v>99631</v>
      </c>
      <c r="F19" s="15">
        <v>6882056</v>
      </c>
      <c r="G19" s="25">
        <v>69.099999999999994</v>
      </c>
    </row>
    <row r="20" spans="1:7" x14ac:dyDescent="0.25">
      <c r="A20" s="14" t="s">
        <v>74</v>
      </c>
      <c r="B20" s="24">
        <v>1.2E-4</v>
      </c>
      <c r="C20" s="15">
        <v>99625</v>
      </c>
      <c r="D20" s="15">
        <v>12</v>
      </c>
      <c r="E20" s="15">
        <v>99619</v>
      </c>
      <c r="F20" s="15">
        <v>6782426</v>
      </c>
      <c r="G20" s="25">
        <v>68.099999999999994</v>
      </c>
    </row>
    <row r="21" spans="1:7" x14ac:dyDescent="0.25">
      <c r="A21" s="14" t="s">
        <v>75</v>
      </c>
      <c r="B21" s="24">
        <v>1.2999999999999999E-4</v>
      </c>
      <c r="C21" s="15">
        <v>99613</v>
      </c>
      <c r="D21" s="15">
        <v>13</v>
      </c>
      <c r="E21" s="15">
        <v>99607</v>
      </c>
      <c r="F21" s="15">
        <v>6682807</v>
      </c>
      <c r="G21" s="25">
        <v>67.099999999999994</v>
      </c>
    </row>
    <row r="22" spans="1:7" x14ac:dyDescent="0.25">
      <c r="A22" s="14" t="s">
        <v>76</v>
      </c>
      <c r="B22" s="24">
        <v>1.4999999999999999E-4</v>
      </c>
      <c r="C22" s="15">
        <v>99600</v>
      </c>
      <c r="D22" s="15">
        <v>15</v>
      </c>
      <c r="E22" s="15">
        <v>99593</v>
      </c>
      <c r="F22" s="15">
        <v>6583200</v>
      </c>
      <c r="G22" s="25">
        <v>66.099999999999994</v>
      </c>
    </row>
    <row r="23" spans="1:7" x14ac:dyDescent="0.25">
      <c r="A23" s="14" t="s">
        <v>77</v>
      </c>
      <c r="B23" s="24">
        <v>1.7000000000000001E-4</v>
      </c>
      <c r="C23" s="15">
        <v>99585</v>
      </c>
      <c r="D23" s="15">
        <v>17</v>
      </c>
      <c r="E23" s="15">
        <v>99577</v>
      </c>
      <c r="F23" s="15">
        <v>6483608</v>
      </c>
      <c r="G23" s="25">
        <v>65.099999999999994</v>
      </c>
    </row>
    <row r="24" spans="1:7" x14ac:dyDescent="0.25">
      <c r="A24" s="14" t="s">
        <v>78</v>
      </c>
      <c r="B24" s="24">
        <v>1.9000000000000001E-4</v>
      </c>
      <c r="C24" s="15">
        <v>99568</v>
      </c>
      <c r="D24" s="15">
        <v>19</v>
      </c>
      <c r="E24" s="15">
        <v>99559</v>
      </c>
      <c r="F24" s="15">
        <v>6384031</v>
      </c>
      <c r="G24" s="25">
        <v>64.099999999999994</v>
      </c>
    </row>
    <row r="25" spans="1:7" x14ac:dyDescent="0.25">
      <c r="A25" s="14" t="s">
        <v>79</v>
      </c>
      <c r="B25" s="24">
        <v>2.1000000000000001E-4</v>
      </c>
      <c r="C25" s="15">
        <v>99549</v>
      </c>
      <c r="D25" s="15">
        <v>21</v>
      </c>
      <c r="E25" s="15">
        <v>99539</v>
      </c>
      <c r="F25" s="15">
        <v>6284473</v>
      </c>
      <c r="G25" s="25">
        <v>63.1</v>
      </c>
    </row>
    <row r="26" spans="1:7" x14ac:dyDescent="0.25">
      <c r="A26" s="26" t="s">
        <v>80</v>
      </c>
      <c r="B26" s="24">
        <v>2.4000000000000001E-4</v>
      </c>
      <c r="C26" s="15">
        <v>99528</v>
      </c>
      <c r="D26" s="15">
        <v>24</v>
      </c>
      <c r="E26" s="15">
        <v>99516</v>
      </c>
      <c r="F26" s="15">
        <v>6184934</v>
      </c>
      <c r="G26" s="25">
        <v>62.1</v>
      </c>
    </row>
    <row r="27" spans="1:7" x14ac:dyDescent="0.25">
      <c r="A27" s="26" t="s">
        <v>81</v>
      </c>
      <c r="B27" s="24">
        <v>2.7999999999999998E-4</v>
      </c>
      <c r="C27" s="15">
        <v>99504</v>
      </c>
      <c r="D27" s="15">
        <v>28</v>
      </c>
      <c r="E27" s="15">
        <v>99490</v>
      </c>
      <c r="F27" s="15">
        <v>6085418</v>
      </c>
      <c r="G27" s="25">
        <v>61.2</v>
      </c>
    </row>
    <row r="28" spans="1:7" x14ac:dyDescent="0.25">
      <c r="A28" s="26" t="s">
        <v>82</v>
      </c>
      <c r="B28" s="24">
        <v>3.3E-4</v>
      </c>
      <c r="C28" s="15">
        <v>99476</v>
      </c>
      <c r="D28" s="15">
        <v>33</v>
      </c>
      <c r="E28" s="15">
        <v>99460</v>
      </c>
      <c r="F28" s="15">
        <v>5985928</v>
      </c>
      <c r="G28" s="25">
        <v>60.2</v>
      </c>
    </row>
    <row r="29" spans="1:7" x14ac:dyDescent="0.25">
      <c r="A29" s="26" t="s">
        <v>83</v>
      </c>
      <c r="B29" s="24">
        <v>4.0000000000000002E-4</v>
      </c>
      <c r="C29" s="15">
        <v>99443</v>
      </c>
      <c r="D29" s="15">
        <v>39</v>
      </c>
      <c r="E29" s="15">
        <v>99424</v>
      </c>
      <c r="F29" s="15">
        <v>5886469</v>
      </c>
      <c r="G29" s="25">
        <v>59.2</v>
      </c>
    </row>
    <row r="30" spans="1:7" x14ac:dyDescent="0.25">
      <c r="A30" s="26" t="s">
        <v>84</v>
      </c>
      <c r="B30" s="24">
        <v>4.6999999999999999E-4</v>
      </c>
      <c r="C30" s="15">
        <v>99404</v>
      </c>
      <c r="D30" s="15">
        <v>46</v>
      </c>
      <c r="E30" s="15">
        <v>99381</v>
      </c>
      <c r="F30" s="15">
        <v>5787045</v>
      </c>
      <c r="G30" s="25">
        <v>58.2</v>
      </c>
    </row>
    <row r="31" spans="1:7" x14ac:dyDescent="0.25">
      <c r="A31" s="26" t="s">
        <v>85</v>
      </c>
      <c r="B31" s="24">
        <v>5.2999999999999998E-4</v>
      </c>
      <c r="C31" s="15">
        <v>99358</v>
      </c>
      <c r="D31" s="15">
        <v>53</v>
      </c>
      <c r="E31" s="15">
        <v>99332</v>
      </c>
      <c r="F31" s="15">
        <v>5687664</v>
      </c>
      <c r="G31" s="25">
        <v>57.2</v>
      </c>
    </row>
    <row r="32" spans="1:7" x14ac:dyDescent="0.25">
      <c r="A32" s="26" t="s">
        <v>86</v>
      </c>
      <c r="B32" s="24">
        <v>5.8E-4</v>
      </c>
      <c r="C32" s="15">
        <v>99305</v>
      </c>
      <c r="D32" s="15">
        <v>57</v>
      </c>
      <c r="E32" s="15">
        <v>99277</v>
      </c>
      <c r="F32" s="15">
        <v>5588333</v>
      </c>
      <c r="G32" s="25">
        <v>56.3</v>
      </c>
    </row>
    <row r="33" spans="1:7" x14ac:dyDescent="0.25">
      <c r="A33" s="26" t="s">
        <v>87</v>
      </c>
      <c r="B33" s="24">
        <v>5.9000000000000003E-4</v>
      </c>
      <c r="C33" s="15">
        <v>99248</v>
      </c>
      <c r="D33" s="15">
        <v>59</v>
      </c>
      <c r="E33" s="15">
        <v>99219</v>
      </c>
      <c r="F33" s="15">
        <v>5489056</v>
      </c>
      <c r="G33" s="25">
        <v>55.3</v>
      </c>
    </row>
    <row r="34" spans="1:7" x14ac:dyDescent="0.25">
      <c r="A34" s="26" t="s">
        <v>88</v>
      </c>
      <c r="B34" s="24">
        <v>5.8E-4</v>
      </c>
      <c r="C34" s="15">
        <v>99189</v>
      </c>
      <c r="D34" s="15">
        <v>58</v>
      </c>
      <c r="E34" s="15">
        <v>99160</v>
      </c>
      <c r="F34" s="15">
        <v>5389838</v>
      </c>
      <c r="G34" s="25">
        <v>54.3</v>
      </c>
    </row>
    <row r="35" spans="1:7" x14ac:dyDescent="0.25">
      <c r="A35" s="26" t="s">
        <v>89</v>
      </c>
      <c r="B35" s="24">
        <v>5.6999999999999998E-4</v>
      </c>
      <c r="C35" s="15">
        <v>99131</v>
      </c>
      <c r="D35" s="15">
        <v>57</v>
      </c>
      <c r="E35" s="15">
        <v>99103</v>
      </c>
      <c r="F35" s="15">
        <v>5290678</v>
      </c>
      <c r="G35" s="25">
        <v>53.4</v>
      </c>
    </row>
    <row r="36" spans="1:7" x14ac:dyDescent="0.25">
      <c r="A36" s="26" t="s">
        <v>90</v>
      </c>
      <c r="B36" s="24">
        <v>5.6999999999999998E-4</v>
      </c>
      <c r="C36" s="15">
        <v>99074</v>
      </c>
      <c r="D36" s="15">
        <v>56</v>
      </c>
      <c r="E36" s="15">
        <v>99046</v>
      </c>
      <c r="F36" s="15">
        <v>5191575</v>
      </c>
      <c r="G36" s="25">
        <v>52.4</v>
      </c>
    </row>
    <row r="37" spans="1:7" x14ac:dyDescent="0.25">
      <c r="A37" s="26" t="s">
        <v>91</v>
      </c>
      <c r="B37" s="24">
        <v>5.5999999999999995E-4</v>
      </c>
      <c r="C37" s="15">
        <v>99018</v>
      </c>
      <c r="D37" s="15">
        <v>56</v>
      </c>
      <c r="E37" s="15">
        <v>98990</v>
      </c>
      <c r="F37" s="15">
        <v>5092529</v>
      </c>
      <c r="G37" s="25">
        <v>51.4</v>
      </c>
    </row>
    <row r="38" spans="1:7" x14ac:dyDescent="0.25">
      <c r="A38" s="26" t="s">
        <v>92</v>
      </c>
      <c r="B38" s="24">
        <v>5.5999999999999995E-4</v>
      </c>
      <c r="C38" s="15">
        <v>98962</v>
      </c>
      <c r="D38" s="15">
        <v>56</v>
      </c>
      <c r="E38" s="15">
        <v>98934</v>
      </c>
      <c r="F38" s="15">
        <v>4993539</v>
      </c>
      <c r="G38" s="25">
        <v>50.5</v>
      </c>
    </row>
    <row r="39" spans="1:7" x14ac:dyDescent="0.25">
      <c r="A39" s="26" t="s">
        <v>93</v>
      </c>
      <c r="B39" s="24">
        <v>5.5999999999999995E-4</v>
      </c>
      <c r="C39" s="15">
        <v>98906</v>
      </c>
      <c r="D39" s="15">
        <v>55</v>
      </c>
      <c r="E39" s="15">
        <v>98879</v>
      </c>
      <c r="F39" s="15">
        <v>4894605</v>
      </c>
      <c r="G39" s="25">
        <v>49.5</v>
      </c>
    </row>
    <row r="40" spans="1:7" x14ac:dyDescent="0.25">
      <c r="A40" s="26" t="s">
        <v>94</v>
      </c>
      <c r="B40" s="24">
        <v>5.5999999999999995E-4</v>
      </c>
      <c r="C40" s="15">
        <v>98851</v>
      </c>
      <c r="D40" s="15">
        <v>55</v>
      </c>
      <c r="E40" s="15">
        <v>98824</v>
      </c>
      <c r="F40" s="15">
        <v>4795727</v>
      </c>
      <c r="G40" s="25">
        <v>48.5</v>
      </c>
    </row>
    <row r="41" spans="1:7" x14ac:dyDescent="0.25">
      <c r="A41" s="26" t="s">
        <v>95</v>
      </c>
      <c r="B41" s="24">
        <v>5.5999999999999995E-4</v>
      </c>
      <c r="C41" s="15">
        <v>98796</v>
      </c>
      <c r="D41" s="15">
        <v>56</v>
      </c>
      <c r="E41" s="15">
        <v>98768</v>
      </c>
      <c r="F41" s="15">
        <v>4696903</v>
      </c>
      <c r="G41" s="25">
        <v>47.5</v>
      </c>
    </row>
    <row r="42" spans="1:7" x14ac:dyDescent="0.25">
      <c r="A42" s="26" t="s">
        <v>96</v>
      </c>
      <c r="B42" s="24">
        <v>5.8E-4</v>
      </c>
      <c r="C42" s="15">
        <v>98740</v>
      </c>
      <c r="D42" s="15">
        <v>58</v>
      </c>
      <c r="E42" s="15">
        <v>98711</v>
      </c>
      <c r="F42" s="15">
        <v>4598135</v>
      </c>
      <c r="G42" s="25">
        <v>46.6</v>
      </c>
    </row>
    <row r="43" spans="1:7" x14ac:dyDescent="0.25">
      <c r="A43" s="26" t="s">
        <v>97</v>
      </c>
      <c r="B43" s="24">
        <v>6.3000000000000003E-4</v>
      </c>
      <c r="C43" s="15">
        <v>98682</v>
      </c>
      <c r="D43" s="15">
        <v>62</v>
      </c>
      <c r="E43" s="15">
        <v>98651</v>
      </c>
      <c r="F43" s="15">
        <v>4499424</v>
      </c>
      <c r="G43" s="25">
        <v>45.6</v>
      </c>
    </row>
    <row r="44" spans="1:7" x14ac:dyDescent="0.25">
      <c r="A44" s="26" t="s">
        <v>98</v>
      </c>
      <c r="B44" s="24">
        <v>6.9999999999999999E-4</v>
      </c>
      <c r="C44" s="15">
        <v>98620</v>
      </c>
      <c r="D44" s="15">
        <v>69</v>
      </c>
      <c r="E44" s="15">
        <v>98586</v>
      </c>
      <c r="F44" s="15">
        <v>4400773</v>
      </c>
      <c r="G44" s="25">
        <v>44.6</v>
      </c>
    </row>
    <row r="45" spans="1:7" x14ac:dyDescent="0.25">
      <c r="A45" s="26" t="s">
        <v>99</v>
      </c>
      <c r="B45" s="24">
        <v>7.6999999999999996E-4</v>
      </c>
      <c r="C45" s="15">
        <v>98551</v>
      </c>
      <c r="D45" s="15">
        <v>76</v>
      </c>
      <c r="E45" s="15">
        <v>98513</v>
      </c>
      <c r="F45" s="15">
        <v>4302188</v>
      </c>
      <c r="G45" s="25">
        <v>43.7</v>
      </c>
    </row>
    <row r="46" spans="1:7" x14ac:dyDescent="0.25">
      <c r="A46" s="26" t="s">
        <v>100</v>
      </c>
      <c r="B46" s="24">
        <v>8.4000000000000003E-4</v>
      </c>
      <c r="C46" s="15">
        <v>98475</v>
      </c>
      <c r="D46" s="15">
        <v>83</v>
      </c>
      <c r="E46" s="15">
        <v>98434</v>
      </c>
      <c r="F46" s="15">
        <v>4203675</v>
      </c>
      <c r="G46" s="25">
        <v>42.7</v>
      </c>
    </row>
    <row r="47" spans="1:7" x14ac:dyDescent="0.25">
      <c r="A47" s="26" t="s">
        <v>101</v>
      </c>
      <c r="B47" s="24">
        <v>9.2000000000000003E-4</v>
      </c>
      <c r="C47" s="15">
        <v>98392</v>
      </c>
      <c r="D47" s="15">
        <v>91</v>
      </c>
      <c r="E47" s="15">
        <v>98347</v>
      </c>
      <c r="F47" s="15">
        <v>4105241</v>
      </c>
      <c r="G47" s="25">
        <v>41.7</v>
      </c>
    </row>
    <row r="48" spans="1:7" x14ac:dyDescent="0.25">
      <c r="A48" s="26" t="s">
        <v>102</v>
      </c>
      <c r="B48" s="24">
        <v>1.0300000000000001E-3</v>
      </c>
      <c r="C48" s="15">
        <v>98301</v>
      </c>
      <c r="D48" s="15">
        <v>101</v>
      </c>
      <c r="E48" s="15">
        <v>98251</v>
      </c>
      <c r="F48" s="15">
        <v>4006895</v>
      </c>
      <c r="G48" s="25">
        <v>40.799999999999997</v>
      </c>
    </row>
    <row r="49" spans="1:7" x14ac:dyDescent="0.25">
      <c r="A49" s="26" t="s">
        <v>103</v>
      </c>
      <c r="B49" s="24">
        <v>1.14E-3</v>
      </c>
      <c r="C49" s="15">
        <v>98200</v>
      </c>
      <c r="D49" s="15">
        <v>112</v>
      </c>
      <c r="E49" s="15">
        <v>98144</v>
      </c>
      <c r="F49" s="15">
        <v>3908644</v>
      </c>
      <c r="G49" s="25">
        <v>39.799999999999997</v>
      </c>
    </row>
    <row r="50" spans="1:7" x14ac:dyDescent="0.25">
      <c r="A50" s="26" t="s">
        <v>104</v>
      </c>
      <c r="B50" s="24">
        <v>1.2600000000000001E-3</v>
      </c>
      <c r="C50" s="15">
        <v>98088</v>
      </c>
      <c r="D50" s="15">
        <v>124</v>
      </c>
      <c r="E50" s="15">
        <v>98026</v>
      </c>
      <c r="F50" s="15">
        <v>3810500</v>
      </c>
      <c r="G50" s="25">
        <v>38.799999999999997</v>
      </c>
    </row>
    <row r="51" spans="1:7" x14ac:dyDescent="0.25">
      <c r="A51" s="26" t="s">
        <v>105</v>
      </c>
      <c r="B51" s="24">
        <v>1.39E-3</v>
      </c>
      <c r="C51" s="15">
        <v>97964</v>
      </c>
      <c r="D51" s="15">
        <v>136</v>
      </c>
      <c r="E51" s="15">
        <v>97896</v>
      </c>
      <c r="F51" s="15">
        <v>3712474</v>
      </c>
      <c r="G51" s="25">
        <v>37.9</v>
      </c>
    </row>
    <row r="52" spans="1:7" x14ac:dyDescent="0.25">
      <c r="A52" s="26" t="s">
        <v>106</v>
      </c>
      <c r="B52" s="24">
        <v>1.5200000000000001E-3</v>
      </c>
      <c r="C52" s="15">
        <v>97828</v>
      </c>
      <c r="D52" s="15">
        <v>149</v>
      </c>
      <c r="E52" s="15">
        <v>97754</v>
      </c>
      <c r="F52" s="15">
        <v>3614578</v>
      </c>
      <c r="G52" s="25">
        <v>36.9</v>
      </c>
    </row>
    <row r="53" spans="1:7" x14ac:dyDescent="0.25">
      <c r="A53" s="26" t="s">
        <v>107</v>
      </c>
      <c r="B53" s="24">
        <v>1.6800000000000001E-3</v>
      </c>
      <c r="C53" s="15">
        <v>97679</v>
      </c>
      <c r="D53" s="15">
        <v>164</v>
      </c>
      <c r="E53" s="15">
        <v>97597</v>
      </c>
      <c r="F53" s="15">
        <v>3516825</v>
      </c>
      <c r="G53" s="25">
        <v>36</v>
      </c>
    </row>
    <row r="54" spans="1:7" x14ac:dyDescent="0.25">
      <c r="A54" s="26" t="s">
        <v>108</v>
      </c>
      <c r="B54" s="24">
        <v>1.83E-3</v>
      </c>
      <c r="C54" s="15">
        <v>97515</v>
      </c>
      <c r="D54" s="15">
        <v>179</v>
      </c>
      <c r="E54" s="15">
        <v>97426</v>
      </c>
      <c r="F54" s="15">
        <v>3419228</v>
      </c>
      <c r="G54" s="25">
        <v>35.1</v>
      </c>
    </row>
    <row r="55" spans="1:7" x14ac:dyDescent="0.25">
      <c r="A55" s="26" t="s">
        <v>109</v>
      </c>
      <c r="B55" s="24">
        <v>1.99E-3</v>
      </c>
      <c r="C55" s="15">
        <v>97336</v>
      </c>
      <c r="D55" s="15">
        <v>194</v>
      </c>
      <c r="E55" s="15">
        <v>97239</v>
      </c>
      <c r="F55" s="15">
        <v>3321802</v>
      </c>
      <c r="G55" s="25">
        <v>34.1</v>
      </c>
    </row>
    <row r="56" spans="1:7" x14ac:dyDescent="0.25">
      <c r="A56" s="26" t="s">
        <v>110</v>
      </c>
      <c r="B56" s="24">
        <v>2.1700000000000001E-3</v>
      </c>
      <c r="C56" s="15">
        <v>97142</v>
      </c>
      <c r="D56" s="15">
        <v>211</v>
      </c>
      <c r="E56" s="15">
        <v>97037</v>
      </c>
      <c r="F56" s="15">
        <v>3224563</v>
      </c>
      <c r="G56" s="25">
        <v>33.200000000000003</v>
      </c>
    </row>
    <row r="57" spans="1:7" x14ac:dyDescent="0.25">
      <c r="A57" s="26" t="s">
        <v>111</v>
      </c>
      <c r="B57" s="24">
        <v>2.3999999999999998E-3</v>
      </c>
      <c r="C57" s="15">
        <v>96931</v>
      </c>
      <c r="D57" s="15">
        <v>232</v>
      </c>
      <c r="E57" s="15">
        <v>96815</v>
      </c>
      <c r="F57" s="15">
        <v>3127527</v>
      </c>
      <c r="G57" s="25">
        <v>32.299999999999997</v>
      </c>
    </row>
    <row r="58" spans="1:7" x14ac:dyDescent="0.25">
      <c r="A58" s="26" t="s">
        <v>112</v>
      </c>
      <c r="B58" s="24">
        <v>2.7000000000000001E-3</v>
      </c>
      <c r="C58" s="15">
        <v>96699</v>
      </c>
      <c r="D58" s="15">
        <v>261</v>
      </c>
      <c r="E58" s="15">
        <v>96569</v>
      </c>
      <c r="F58" s="15">
        <v>3030712</v>
      </c>
      <c r="G58" s="25">
        <v>31.3</v>
      </c>
    </row>
    <row r="59" spans="1:7" x14ac:dyDescent="0.25">
      <c r="A59" s="27" t="s">
        <v>113</v>
      </c>
      <c r="B59" s="24">
        <v>3.0500000000000002E-3</v>
      </c>
      <c r="C59" s="15">
        <v>96438</v>
      </c>
      <c r="D59" s="15">
        <v>294</v>
      </c>
      <c r="E59" s="15">
        <v>96291</v>
      </c>
      <c r="F59" s="15">
        <v>2934143</v>
      </c>
      <c r="G59" s="25">
        <v>30.4</v>
      </c>
    </row>
    <row r="60" spans="1:7" x14ac:dyDescent="0.25">
      <c r="A60" s="27" t="s">
        <v>114</v>
      </c>
      <c r="B60" s="24">
        <v>3.4099999999999998E-3</v>
      </c>
      <c r="C60" s="15">
        <v>96144</v>
      </c>
      <c r="D60" s="15">
        <v>328</v>
      </c>
      <c r="E60" s="15">
        <v>95980</v>
      </c>
      <c r="F60" s="15">
        <v>2837852</v>
      </c>
      <c r="G60" s="25">
        <v>29.5</v>
      </c>
    </row>
    <row r="61" spans="1:7" x14ac:dyDescent="0.25">
      <c r="A61" s="27" t="s">
        <v>115</v>
      </c>
      <c r="B61" s="24">
        <v>3.79E-3</v>
      </c>
      <c r="C61" s="15">
        <v>95816</v>
      </c>
      <c r="D61" s="15">
        <v>363</v>
      </c>
      <c r="E61" s="15">
        <v>95635</v>
      </c>
      <c r="F61" s="15">
        <v>2741872</v>
      </c>
      <c r="G61" s="25">
        <v>28.6</v>
      </c>
    </row>
    <row r="62" spans="1:7" x14ac:dyDescent="0.25">
      <c r="A62" s="27" t="s">
        <v>116</v>
      </c>
      <c r="B62" s="24">
        <v>4.1999999999999997E-3</v>
      </c>
      <c r="C62" s="15">
        <v>95453</v>
      </c>
      <c r="D62" s="15">
        <v>401</v>
      </c>
      <c r="E62" s="15">
        <v>95253</v>
      </c>
      <c r="F62" s="15">
        <v>2646238</v>
      </c>
      <c r="G62" s="25">
        <v>27.7</v>
      </c>
    </row>
    <row r="63" spans="1:7" x14ac:dyDescent="0.25">
      <c r="A63" s="27" t="s">
        <v>117</v>
      </c>
      <c r="B63" s="24">
        <v>4.6600000000000001E-3</v>
      </c>
      <c r="C63" s="15">
        <v>95052</v>
      </c>
      <c r="D63" s="15">
        <v>443</v>
      </c>
      <c r="E63" s="15">
        <v>94831</v>
      </c>
      <c r="F63" s="15">
        <v>2550985</v>
      </c>
      <c r="G63" s="25">
        <v>26.8</v>
      </c>
    </row>
    <row r="64" spans="1:7" x14ac:dyDescent="0.25">
      <c r="A64" s="27" t="s">
        <v>118</v>
      </c>
      <c r="B64" s="24">
        <v>5.1599999999999997E-3</v>
      </c>
      <c r="C64" s="15">
        <v>94609</v>
      </c>
      <c r="D64" s="15">
        <v>488</v>
      </c>
      <c r="E64" s="15">
        <v>94365</v>
      </c>
      <c r="F64" s="15">
        <v>2456155</v>
      </c>
      <c r="G64" s="25">
        <v>26</v>
      </c>
    </row>
    <row r="65" spans="1:7" x14ac:dyDescent="0.25">
      <c r="A65" s="26" t="s">
        <v>119</v>
      </c>
      <c r="B65" s="24">
        <v>5.6499999999999996E-3</v>
      </c>
      <c r="C65" s="15">
        <v>94121</v>
      </c>
      <c r="D65" s="15">
        <v>532</v>
      </c>
      <c r="E65" s="15">
        <v>93855</v>
      </c>
      <c r="F65" s="15">
        <v>2361790</v>
      </c>
      <c r="G65" s="25">
        <v>25.1</v>
      </c>
    </row>
    <row r="66" spans="1:7" x14ac:dyDescent="0.25">
      <c r="A66" s="26" t="s">
        <v>120</v>
      </c>
      <c r="B66" s="24">
        <v>6.1900000000000002E-3</v>
      </c>
      <c r="C66" s="15">
        <v>93589</v>
      </c>
      <c r="D66" s="15">
        <v>579</v>
      </c>
      <c r="E66" s="15">
        <v>93300</v>
      </c>
      <c r="F66" s="15">
        <v>2267935</v>
      </c>
      <c r="G66" s="25">
        <v>24.2</v>
      </c>
    </row>
    <row r="67" spans="1:7" x14ac:dyDescent="0.25">
      <c r="A67" s="26" t="s">
        <v>121</v>
      </c>
      <c r="B67" s="24">
        <v>6.8599999999999998E-3</v>
      </c>
      <c r="C67" s="15">
        <v>93010</v>
      </c>
      <c r="D67" s="15">
        <v>638</v>
      </c>
      <c r="E67" s="15">
        <v>92691</v>
      </c>
      <c r="F67" s="15">
        <v>2174635</v>
      </c>
      <c r="G67" s="25">
        <v>23.4</v>
      </c>
    </row>
    <row r="68" spans="1:7" x14ac:dyDescent="0.25">
      <c r="A68" s="26" t="s">
        <v>122</v>
      </c>
      <c r="B68" s="24">
        <v>7.7400000000000004E-3</v>
      </c>
      <c r="C68" s="15">
        <v>92372</v>
      </c>
      <c r="D68" s="15">
        <v>715</v>
      </c>
      <c r="E68" s="15">
        <v>92015</v>
      </c>
      <c r="F68" s="15">
        <v>2081944</v>
      </c>
      <c r="G68" s="25">
        <v>22.5</v>
      </c>
    </row>
    <row r="69" spans="1:7" x14ac:dyDescent="0.25">
      <c r="A69" s="26" t="s">
        <v>123</v>
      </c>
      <c r="B69" s="24">
        <v>8.7600000000000004E-3</v>
      </c>
      <c r="C69" s="15">
        <v>91657</v>
      </c>
      <c r="D69" s="15">
        <v>803</v>
      </c>
      <c r="E69" s="15">
        <v>91256</v>
      </c>
      <c r="F69" s="15">
        <v>1989930</v>
      </c>
      <c r="G69" s="25">
        <v>21.7</v>
      </c>
    </row>
    <row r="70" spans="1:7" x14ac:dyDescent="0.25">
      <c r="A70" s="26" t="s">
        <v>124</v>
      </c>
      <c r="B70" s="24">
        <v>9.7999999999999997E-3</v>
      </c>
      <c r="C70" s="15">
        <v>90854</v>
      </c>
      <c r="D70" s="15">
        <v>891</v>
      </c>
      <c r="E70" s="15">
        <v>90409</v>
      </c>
      <c r="F70" s="15">
        <v>1898674</v>
      </c>
      <c r="G70" s="25">
        <v>20.9</v>
      </c>
    </row>
    <row r="71" spans="1:7" x14ac:dyDescent="0.25">
      <c r="A71" s="26" t="s">
        <v>125</v>
      </c>
      <c r="B71" s="24">
        <v>1.0880000000000001E-2</v>
      </c>
      <c r="C71" s="15">
        <v>89963</v>
      </c>
      <c r="D71" s="15">
        <v>979</v>
      </c>
      <c r="E71" s="15">
        <v>89474</v>
      </c>
      <c r="F71" s="15">
        <v>1808266</v>
      </c>
      <c r="G71" s="25">
        <v>20.100000000000001</v>
      </c>
    </row>
    <row r="72" spans="1:7" x14ac:dyDescent="0.25">
      <c r="A72" s="26" t="s">
        <v>126</v>
      </c>
      <c r="B72" s="24">
        <v>1.205E-2</v>
      </c>
      <c r="C72" s="15">
        <v>88984</v>
      </c>
      <c r="D72" s="15">
        <v>1072</v>
      </c>
      <c r="E72" s="15">
        <v>88448</v>
      </c>
      <c r="F72" s="15">
        <v>1718792</v>
      </c>
      <c r="G72" s="25">
        <v>19.3</v>
      </c>
    </row>
    <row r="73" spans="1:7" x14ac:dyDescent="0.25">
      <c r="A73" s="26" t="s">
        <v>127</v>
      </c>
      <c r="B73" s="24">
        <v>1.3390000000000001E-2</v>
      </c>
      <c r="C73" s="15">
        <v>87912</v>
      </c>
      <c r="D73" s="15">
        <v>1177</v>
      </c>
      <c r="E73" s="15">
        <v>87324</v>
      </c>
      <c r="F73" s="15">
        <v>1630344</v>
      </c>
      <c r="G73" s="25">
        <v>18.5</v>
      </c>
    </row>
    <row r="74" spans="1:7" x14ac:dyDescent="0.25">
      <c r="A74" s="26" t="s">
        <v>128</v>
      </c>
      <c r="B74" s="24">
        <v>1.482E-2</v>
      </c>
      <c r="C74" s="15">
        <v>86735</v>
      </c>
      <c r="D74" s="15">
        <v>1286</v>
      </c>
      <c r="E74" s="15">
        <v>86092</v>
      </c>
      <c r="F74" s="15">
        <v>1543021</v>
      </c>
      <c r="G74" s="25">
        <v>17.8</v>
      </c>
    </row>
    <row r="75" spans="1:7" x14ac:dyDescent="0.25">
      <c r="A75" s="26" t="s">
        <v>129</v>
      </c>
      <c r="B75" s="24">
        <v>1.6279999999999999E-2</v>
      </c>
      <c r="C75" s="15">
        <v>85449</v>
      </c>
      <c r="D75" s="15">
        <v>1391</v>
      </c>
      <c r="E75" s="15">
        <v>84754</v>
      </c>
      <c r="F75" s="15">
        <v>1456929</v>
      </c>
      <c r="G75" s="25">
        <v>17.100000000000001</v>
      </c>
    </row>
    <row r="76" spans="1:7" x14ac:dyDescent="0.25">
      <c r="A76" s="26" t="s">
        <v>130</v>
      </c>
      <c r="B76" s="24">
        <v>1.78E-2</v>
      </c>
      <c r="C76" s="15">
        <v>84058</v>
      </c>
      <c r="D76" s="15">
        <v>1496</v>
      </c>
      <c r="E76" s="15">
        <v>83310</v>
      </c>
      <c r="F76" s="15">
        <v>1372175</v>
      </c>
      <c r="G76" s="25">
        <v>16.3</v>
      </c>
    </row>
    <row r="77" spans="1:7" x14ac:dyDescent="0.25">
      <c r="A77" s="26" t="s">
        <v>131</v>
      </c>
      <c r="B77" s="24">
        <v>1.9539999999999998E-2</v>
      </c>
      <c r="C77" s="15">
        <v>82562</v>
      </c>
      <c r="D77" s="15">
        <v>1613</v>
      </c>
      <c r="E77" s="15">
        <v>81756</v>
      </c>
      <c r="F77" s="15">
        <v>1288865</v>
      </c>
      <c r="G77" s="25">
        <v>15.6</v>
      </c>
    </row>
    <row r="78" spans="1:7" x14ac:dyDescent="0.25">
      <c r="A78" s="26" t="s">
        <v>132</v>
      </c>
      <c r="B78" s="24">
        <v>2.1610000000000001E-2</v>
      </c>
      <c r="C78" s="15">
        <v>80949</v>
      </c>
      <c r="D78" s="15">
        <v>1749</v>
      </c>
      <c r="E78" s="15">
        <v>80075</v>
      </c>
      <c r="F78" s="15">
        <v>1207110</v>
      </c>
      <c r="G78" s="25">
        <v>14.9</v>
      </c>
    </row>
    <row r="79" spans="1:7" x14ac:dyDescent="0.25">
      <c r="A79" s="26" t="s">
        <v>133</v>
      </c>
      <c r="B79" s="24">
        <v>2.3869999999999999E-2</v>
      </c>
      <c r="C79" s="15">
        <v>79200</v>
      </c>
      <c r="D79" s="15">
        <v>1890</v>
      </c>
      <c r="E79" s="15">
        <v>78255</v>
      </c>
      <c r="F79" s="15">
        <v>1127035</v>
      </c>
      <c r="G79" s="25">
        <v>14.2</v>
      </c>
    </row>
    <row r="80" spans="1:7" x14ac:dyDescent="0.25">
      <c r="A80" s="26" t="s">
        <v>134</v>
      </c>
      <c r="B80" s="24">
        <v>2.6159999999999999E-2</v>
      </c>
      <c r="C80" s="15">
        <v>77310</v>
      </c>
      <c r="D80" s="15">
        <v>2022</v>
      </c>
      <c r="E80" s="15">
        <v>76299</v>
      </c>
      <c r="F80" s="15">
        <v>1048780</v>
      </c>
      <c r="G80" s="25">
        <v>13.6</v>
      </c>
    </row>
    <row r="81" spans="1:7" x14ac:dyDescent="0.25">
      <c r="A81" s="26" t="s">
        <v>135</v>
      </c>
      <c r="B81" s="24">
        <v>2.8580000000000001E-2</v>
      </c>
      <c r="C81" s="15">
        <v>75288</v>
      </c>
      <c r="D81" s="15">
        <v>2152</v>
      </c>
      <c r="E81" s="15">
        <v>74212</v>
      </c>
      <c r="F81" s="15">
        <v>972481</v>
      </c>
      <c r="G81" s="25">
        <v>12.9</v>
      </c>
    </row>
    <row r="82" spans="1:7" x14ac:dyDescent="0.25">
      <c r="A82" s="26" t="s">
        <v>136</v>
      </c>
      <c r="B82" s="24">
        <v>3.1419999999999997E-2</v>
      </c>
      <c r="C82" s="15">
        <v>73136</v>
      </c>
      <c r="D82" s="15">
        <v>2298</v>
      </c>
      <c r="E82" s="15">
        <v>71987</v>
      </c>
      <c r="F82" s="15">
        <v>898269</v>
      </c>
      <c r="G82" s="25">
        <v>12.3</v>
      </c>
    </row>
    <row r="83" spans="1:7" x14ac:dyDescent="0.25">
      <c r="A83" s="26" t="s">
        <v>137</v>
      </c>
      <c r="B83" s="24">
        <v>3.49E-2</v>
      </c>
      <c r="C83" s="15">
        <v>70838</v>
      </c>
      <c r="D83" s="15">
        <v>2473</v>
      </c>
      <c r="E83" s="15">
        <v>69602</v>
      </c>
      <c r="F83" s="15">
        <v>826282</v>
      </c>
      <c r="G83" s="25">
        <v>11.7</v>
      </c>
    </row>
    <row r="84" spans="1:7" x14ac:dyDescent="0.25">
      <c r="A84" s="26" t="s">
        <v>138</v>
      </c>
      <c r="B84" s="24">
        <v>3.875E-2</v>
      </c>
      <c r="C84" s="15">
        <v>68365</v>
      </c>
      <c r="D84" s="15">
        <v>2649</v>
      </c>
      <c r="E84" s="15">
        <v>67041</v>
      </c>
      <c r="F84" s="15">
        <v>756681</v>
      </c>
      <c r="G84" s="25">
        <v>11.1</v>
      </c>
    </row>
    <row r="85" spans="1:7" x14ac:dyDescent="0.25">
      <c r="A85" s="26" t="s">
        <v>139</v>
      </c>
      <c r="B85" s="24">
        <v>4.2659999999999997E-2</v>
      </c>
      <c r="C85" s="15">
        <v>65716</v>
      </c>
      <c r="D85" s="15">
        <v>2803</v>
      </c>
      <c r="E85" s="15">
        <v>64315</v>
      </c>
      <c r="F85" s="15">
        <v>689640</v>
      </c>
      <c r="G85" s="25">
        <v>10.5</v>
      </c>
    </row>
    <row r="86" spans="1:7" x14ac:dyDescent="0.25">
      <c r="A86" s="26" t="s">
        <v>140</v>
      </c>
      <c r="B86" s="24">
        <v>4.6730000000000001E-2</v>
      </c>
      <c r="C86" s="15">
        <v>62913</v>
      </c>
      <c r="D86" s="15">
        <v>2940</v>
      </c>
      <c r="E86" s="15">
        <v>61443</v>
      </c>
      <c r="F86" s="15">
        <v>625326</v>
      </c>
      <c r="G86" s="25">
        <v>9.9</v>
      </c>
    </row>
    <row r="87" spans="1:7" x14ac:dyDescent="0.25">
      <c r="A87" s="26" t="s">
        <v>141</v>
      </c>
      <c r="B87" s="24">
        <v>5.1459999999999999E-2</v>
      </c>
      <c r="C87" s="15">
        <v>59973</v>
      </c>
      <c r="D87" s="15">
        <v>3086</v>
      </c>
      <c r="E87" s="15">
        <v>58430</v>
      </c>
      <c r="F87" s="15">
        <v>563883</v>
      </c>
      <c r="G87" s="25">
        <v>9.4</v>
      </c>
    </row>
    <row r="88" spans="1:7" x14ac:dyDescent="0.25">
      <c r="A88" s="26" t="s">
        <v>142</v>
      </c>
      <c r="B88" s="24">
        <v>5.7209999999999997E-2</v>
      </c>
      <c r="C88" s="15">
        <v>56887</v>
      </c>
      <c r="D88" s="15">
        <v>3254</v>
      </c>
      <c r="E88" s="15">
        <v>55260</v>
      </c>
      <c r="F88" s="15">
        <v>505453</v>
      </c>
      <c r="G88" s="25">
        <v>8.9</v>
      </c>
    </row>
    <row r="89" spans="1:7" x14ac:dyDescent="0.25">
      <c r="A89" s="26" t="s">
        <v>143</v>
      </c>
      <c r="B89" s="24">
        <v>6.3579999999999998E-2</v>
      </c>
      <c r="C89" s="15">
        <v>53633</v>
      </c>
      <c r="D89" s="15">
        <v>3410</v>
      </c>
      <c r="E89" s="15">
        <v>51928</v>
      </c>
      <c r="F89" s="15">
        <v>450193</v>
      </c>
      <c r="G89" s="25">
        <v>8.4</v>
      </c>
    </row>
    <row r="90" spans="1:7" x14ac:dyDescent="0.25">
      <c r="A90" s="26" t="s">
        <v>144</v>
      </c>
      <c r="B90" s="24">
        <v>7.0050000000000001E-2</v>
      </c>
      <c r="C90" s="15">
        <v>50223</v>
      </c>
      <c r="D90" s="15">
        <v>3518</v>
      </c>
      <c r="E90" s="15">
        <v>48464</v>
      </c>
      <c r="F90" s="15">
        <v>398265</v>
      </c>
      <c r="G90" s="25">
        <v>7.9</v>
      </c>
    </row>
    <row r="91" spans="1:7" x14ac:dyDescent="0.25">
      <c r="A91" s="26" t="s">
        <v>145</v>
      </c>
      <c r="B91" s="24">
        <v>7.6469999999999996E-2</v>
      </c>
      <c r="C91" s="15">
        <v>46705</v>
      </c>
      <c r="D91" s="15">
        <v>3572</v>
      </c>
      <c r="E91" s="15">
        <v>44919</v>
      </c>
      <c r="F91" s="15">
        <v>349801</v>
      </c>
      <c r="G91" s="25">
        <v>7.5</v>
      </c>
    </row>
    <row r="92" spans="1:7" x14ac:dyDescent="0.25">
      <c r="A92" s="26" t="s">
        <v>146</v>
      </c>
      <c r="B92" s="24">
        <v>8.3099999999999993E-2</v>
      </c>
      <c r="C92" s="15">
        <v>43133</v>
      </c>
      <c r="D92" s="15">
        <v>3584</v>
      </c>
      <c r="E92" s="15">
        <v>41341</v>
      </c>
      <c r="F92" s="15">
        <v>304882</v>
      </c>
      <c r="G92" s="25">
        <v>7.1</v>
      </c>
    </row>
    <row r="93" spans="1:7" x14ac:dyDescent="0.25">
      <c r="A93" s="26" t="s">
        <v>147</v>
      </c>
      <c r="B93" s="24">
        <v>9.0260000000000007E-2</v>
      </c>
      <c r="C93" s="15">
        <v>39549</v>
      </c>
      <c r="D93" s="15">
        <v>3570</v>
      </c>
      <c r="E93" s="15">
        <v>37764</v>
      </c>
      <c r="F93" s="15">
        <v>263541</v>
      </c>
      <c r="G93" s="25">
        <v>6.7</v>
      </c>
    </row>
    <row r="94" spans="1:7" x14ac:dyDescent="0.25">
      <c r="A94" s="26" t="s">
        <v>148</v>
      </c>
      <c r="B94" s="24">
        <v>9.8129999999999995E-2</v>
      </c>
      <c r="C94" s="15">
        <v>35979</v>
      </c>
      <c r="D94" s="15">
        <v>3531</v>
      </c>
      <c r="E94" s="15">
        <v>34214</v>
      </c>
      <c r="F94" s="15">
        <v>225777</v>
      </c>
      <c r="G94" s="25">
        <v>6.3</v>
      </c>
    </row>
    <row r="95" spans="1:7" x14ac:dyDescent="0.25">
      <c r="A95" s="26" t="s">
        <v>149</v>
      </c>
      <c r="B95" s="24">
        <v>0.1066</v>
      </c>
      <c r="C95" s="15">
        <v>32448</v>
      </c>
      <c r="D95" s="15">
        <v>3459</v>
      </c>
      <c r="E95" s="15">
        <v>30719</v>
      </c>
      <c r="F95" s="15">
        <v>191563</v>
      </c>
      <c r="G95" s="25">
        <v>5.9</v>
      </c>
    </row>
    <row r="96" spans="1:7" x14ac:dyDescent="0.25">
      <c r="A96" s="26" t="s">
        <v>150</v>
      </c>
      <c r="B96" s="24">
        <v>0.11576</v>
      </c>
      <c r="C96" s="15">
        <v>28989</v>
      </c>
      <c r="D96" s="15">
        <v>3356</v>
      </c>
      <c r="E96" s="15">
        <v>27311</v>
      </c>
      <c r="F96" s="15">
        <v>160845</v>
      </c>
      <c r="G96" s="25">
        <v>5.5</v>
      </c>
    </row>
    <row r="97" spans="1:7" x14ac:dyDescent="0.25">
      <c r="A97" s="26" t="s">
        <v>151</v>
      </c>
      <c r="B97" s="24">
        <v>0.12565000000000001</v>
      </c>
      <c r="C97" s="15">
        <v>25633</v>
      </c>
      <c r="D97" s="15">
        <v>3221</v>
      </c>
      <c r="E97" s="15">
        <v>24023</v>
      </c>
      <c r="F97" s="15">
        <v>133534</v>
      </c>
      <c r="G97" s="25">
        <v>5.2</v>
      </c>
    </row>
    <row r="98" spans="1:7" x14ac:dyDescent="0.25">
      <c r="A98" s="26" t="s">
        <v>152</v>
      </c>
      <c r="B98" s="24">
        <v>0.13633000000000001</v>
      </c>
      <c r="C98" s="15">
        <v>22412</v>
      </c>
      <c r="D98" s="15">
        <v>3055</v>
      </c>
      <c r="E98" s="15">
        <v>20885</v>
      </c>
      <c r="F98" s="15">
        <v>109511</v>
      </c>
      <c r="G98" s="25">
        <v>4.9000000000000004</v>
      </c>
    </row>
    <row r="99" spans="1:7" x14ac:dyDescent="0.25">
      <c r="A99" s="26" t="s">
        <v>153</v>
      </c>
      <c r="B99" s="24">
        <v>0.14784</v>
      </c>
      <c r="C99" s="15">
        <v>19357</v>
      </c>
      <c r="D99" s="15">
        <v>2862</v>
      </c>
      <c r="E99" s="15">
        <v>17926</v>
      </c>
      <c r="F99" s="15">
        <v>88627</v>
      </c>
      <c r="G99" s="25">
        <v>4.5999999999999996</v>
      </c>
    </row>
    <row r="100" spans="1:7" x14ac:dyDescent="0.25">
      <c r="A100" s="26" t="s">
        <v>154</v>
      </c>
      <c r="B100" s="24">
        <v>0.16023999999999999</v>
      </c>
      <c r="C100" s="15">
        <v>16495</v>
      </c>
      <c r="D100" s="15">
        <v>2643</v>
      </c>
      <c r="E100" s="15">
        <v>15174</v>
      </c>
      <c r="F100" s="15">
        <v>70701</v>
      </c>
      <c r="G100" s="25">
        <v>4.3</v>
      </c>
    </row>
    <row r="101" spans="1:7" x14ac:dyDescent="0.25">
      <c r="A101" s="26" t="s">
        <v>155</v>
      </c>
      <c r="B101" s="24">
        <v>0.17358000000000001</v>
      </c>
      <c r="C101" s="15">
        <v>13852</v>
      </c>
      <c r="D101" s="15">
        <v>2404</v>
      </c>
      <c r="E101" s="15">
        <v>12650</v>
      </c>
      <c r="F101" s="15">
        <v>55527</v>
      </c>
      <c r="G101" s="25">
        <v>4</v>
      </c>
    </row>
    <row r="102" spans="1:7" x14ac:dyDescent="0.25">
      <c r="A102" s="26" t="s">
        <v>156</v>
      </c>
      <c r="B102" s="24">
        <v>0.18792</v>
      </c>
      <c r="C102" s="15">
        <v>11448</v>
      </c>
      <c r="D102" s="15">
        <v>2151</v>
      </c>
      <c r="E102" s="15">
        <v>10373</v>
      </c>
      <c r="F102" s="15">
        <v>42877</v>
      </c>
      <c r="G102" s="25">
        <v>3.7</v>
      </c>
    </row>
    <row r="103" spans="1:7" x14ac:dyDescent="0.25">
      <c r="A103" s="26" t="s">
        <v>157</v>
      </c>
      <c r="B103" s="24">
        <v>0.20330999999999999</v>
      </c>
      <c r="C103" s="15">
        <v>9297</v>
      </c>
      <c r="D103" s="15">
        <v>1890</v>
      </c>
      <c r="E103" s="15">
        <v>8352</v>
      </c>
      <c r="F103" s="15">
        <v>32505</v>
      </c>
      <c r="G103" s="25">
        <v>3.5</v>
      </c>
    </row>
    <row r="104" spans="1:7" x14ac:dyDescent="0.25">
      <c r="A104" s="26" t="s">
        <v>158</v>
      </c>
      <c r="B104" s="24">
        <v>0.21981000000000001</v>
      </c>
      <c r="C104" s="15">
        <v>7407</v>
      </c>
      <c r="D104" s="15">
        <v>1628</v>
      </c>
      <c r="E104" s="15">
        <v>6593</v>
      </c>
      <c r="F104" s="15">
        <v>24153</v>
      </c>
      <c r="G104" s="25">
        <v>3.3</v>
      </c>
    </row>
    <row r="105" spans="1:7" x14ac:dyDescent="0.25">
      <c r="A105" s="26" t="s">
        <v>159</v>
      </c>
      <c r="B105" s="24">
        <v>0.23746999999999999</v>
      </c>
      <c r="C105" s="15">
        <v>5779</v>
      </c>
      <c r="D105" s="15">
        <v>1372</v>
      </c>
      <c r="E105" s="15">
        <v>5093</v>
      </c>
      <c r="F105" s="15">
        <v>17560</v>
      </c>
      <c r="G105" s="25">
        <v>3</v>
      </c>
    </row>
    <row r="106" spans="1:7" x14ac:dyDescent="0.25">
      <c r="A106" s="26" t="s">
        <v>160</v>
      </c>
      <c r="B106" s="24">
        <v>0.25635000000000002</v>
      </c>
      <c r="C106" s="15">
        <v>4407</v>
      </c>
      <c r="D106" s="15">
        <v>1130</v>
      </c>
      <c r="E106" s="15">
        <v>3842</v>
      </c>
      <c r="F106" s="15">
        <v>12467</v>
      </c>
      <c r="G106" s="25">
        <v>2.8</v>
      </c>
    </row>
    <row r="107" spans="1:7" x14ac:dyDescent="0.25">
      <c r="A107" s="26" t="s">
        <v>161</v>
      </c>
      <c r="B107" s="24">
        <v>0.27649000000000001</v>
      </c>
      <c r="C107" s="15">
        <v>3277</v>
      </c>
      <c r="D107" s="15">
        <v>906</v>
      </c>
      <c r="E107" s="15">
        <v>2824</v>
      </c>
      <c r="F107" s="15">
        <v>8625</v>
      </c>
      <c r="G107" s="25">
        <v>2.6</v>
      </c>
    </row>
    <row r="108" spans="1:7" x14ac:dyDescent="0.25">
      <c r="A108" s="26" t="s">
        <v>162</v>
      </c>
      <c r="B108" s="24">
        <v>0.29794999999999999</v>
      </c>
      <c r="C108" s="15">
        <v>2371</v>
      </c>
      <c r="D108" s="15">
        <v>706</v>
      </c>
      <c r="E108" s="15">
        <v>2018</v>
      </c>
      <c r="F108" s="15">
        <v>5801</v>
      </c>
      <c r="G108" s="25">
        <v>2.4</v>
      </c>
    </row>
    <row r="109" spans="1:7" x14ac:dyDescent="0.25">
      <c r="A109" s="26" t="s">
        <v>163</v>
      </c>
      <c r="B109" s="24">
        <v>0.32075999999999999</v>
      </c>
      <c r="C109" s="15">
        <v>1665</v>
      </c>
      <c r="D109" s="15">
        <v>534</v>
      </c>
      <c r="E109" s="15">
        <v>1398</v>
      </c>
      <c r="F109" s="15">
        <v>3783</v>
      </c>
      <c r="G109" s="25">
        <v>2.2999999999999998</v>
      </c>
    </row>
    <row r="110" spans="1:7" x14ac:dyDescent="0.25">
      <c r="A110" s="28" t="s">
        <v>164</v>
      </c>
      <c r="B110" s="29">
        <v>1</v>
      </c>
      <c r="C110" s="30">
        <v>1131</v>
      </c>
      <c r="D110" s="30">
        <v>1131</v>
      </c>
      <c r="E110" s="30">
        <v>2385</v>
      </c>
      <c r="F110" s="30">
        <v>2385</v>
      </c>
      <c r="G110" s="31">
        <v>2.1</v>
      </c>
    </row>
    <row r="111" spans="1:7" x14ac:dyDescent="0.25">
      <c r="A111" s="15"/>
      <c r="B111" s="24"/>
      <c r="C111" s="15"/>
      <c r="D111" s="15"/>
      <c r="E111" s="15"/>
      <c r="F111" s="15"/>
      <c r="G111" s="67"/>
    </row>
    <row r="113" spans="1:1" x14ac:dyDescent="0.25">
      <c r="A113" s="32" t="s">
        <v>284</v>
      </c>
    </row>
    <row r="114" spans="1:1" x14ac:dyDescent="0.25">
      <c r="A114" s="33" t="s">
        <v>165</v>
      </c>
    </row>
  </sheetData>
  <pageMargins left="0.75" right="0.75" top="1" bottom="1" header="0.5" footer="0.5"/>
  <pageSetup paperSize="9" scale="73"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6"/>
  <dimension ref="A1:H114"/>
  <sheetViews>
    <sheetView zoomScaleNormal="100" workbookViewId="0"/>
  </sheetViews>
  <sheetFormatPr defaultRowHeight="12.5" x14ac:dyDescent="0.25"/>
  <cols>
    <col min="1" max="1" width="12.59765625" style="4" customWidth="1"/>
    <col min="2" max="2" width="17.3984375" style="4" customWidth="1"/>
    <col min="3" max="3" width="10.59765625" style="4" customWidth="1"/>
    <col min="4" max="5" width="17.3984375" style="4" customWidth="1"/>
    <col min="6" max="7" width="15.09765625" style="4" customWidth="1"/>
    <col min="8" max="8" width="11" style="4" customWidth="1"/>
    <col min="9" max="256" width="9.09765625" style="4"/>
    <col min="257" max="257" width="12.59765625" style="4" customWidth="1"/>
    <col min="258" max="258" width="17.3984375" style="4" customWidth="1"/>
    <col min="259" max="259" width="10.59765625" style="4" customWidth="1"/>
    <col min="260" max="261" width="17.3984375" style="4" customWidth="1"/>
    <col min="262" max="263" width="15.09765625" style="4" customWidth="1"/>
    <col min="264" max="264" width="11" style="4" customWidth="1"/>
    <col min="265" max="512" width="9.09765625" style="4"/>
    <col min="513" max="513" width="12.59765625" style="4" customWidth="1"/>
    <col min="514" max="514" width="17.3984375" style="4" customWidth="1"/>
    <col min="515" max="515" width="10.59765625" style="4" customWidth="1"/>
    <col min="516" max="517" width="17.3984375" style="4" customWidth="1"/>
    <col min="518" max="519" width="15.09765625" style="4" customWidth="1"/>
    <col min="520" max="520" width="11" style="4" customWidth="1"/>
    <col min="521" max="768" width="9.09765625" style="4"/>
    <col min="769" max="769" width="12.59765625" style="4" customWidth="1"/>
    <col min="770" max="770" width="17.3984375" style="4" customWidth="1"/>
    <col min="771" max="771" width="10.59765625" style="4" customWidth="1"/>
    <col min="772" max="773" width="17.3984375" style="4" customWidth="1"/>
    <col min="774" max="775" width="15.09765625" style="4" customWidth="1"/>
    <col min="776" max="776" width="11" style="4" customWidth="1"/>
    <col min="777" max="1024" width="9.09765625" style="4"/>
    <col min="1025" max="1025" width="12.59765625" style="4" customWidth="1"/>
    <col min="1026" max="1026" width="17.3984375" style="4" customWidth="1"/>
    <col min="1027" max="1027" width="10.59765625" style="4" customWidth="1"/>
    <col min="1028" max="1029" width="17.3984375" style="4" customWidth="1"/>
    <col min="1030" max="1031" width="15.09765625" style="4" customWidth="1"/>
    <col min="1032" max="1032" width="11" style="4" customWidth="1"/>
    <col min="1033" max="1280" width="9.09765625" style="4"/>
    <col min="1281" max="1281" width="12.59765625" style="4" customWidth="1"/>
    <col min="1282" max="1282" width="17.3984375" style="4" customWidth="1"/>
    <col min="1283" max="1283" width="10.59765625" style="4" customWidth="1"/>
    <col min="1284" max="1285" width="17.3984375" style="4" customWidth="1"/>
    <col min="1286" max="1287" width="15.09765625" style="4" customWidth="1"/>
    <col min="1288" max="1288" width="11" style="4" customWidth="1"/>
    <col min="1289" max="1536" width="9.09765625" style="4"/>
    <col min="1537" max="1537" width="12.59765625" style="4" customWidth="1"/>
    <col min="1538" max="1538" width="17.3984375" style="4" customWidth="1"/>
    <col min="1539" max="1539" width="10.59765625" style="4" customWidth="1"/>
    <col min="1540" max="1541" width="17.3984375" style="4" customWidth="1"/>
    <col min="1542" max="1543" width="15.09765625" style="4" customWidth="1"/>
    <col min="1544" max="1544" width="11" style="4" customWidth="1"/>
    <col min="1545" max="1792" width="9.09765625" style="4"/>
    <col min="1793" max="1793" width="12.59765625" style="4" customWidth="1"/>
    <col min="1794" max="1794" width="17.3984375" style="4" customWidth="1"/>
    <col min="1795" max="1795" width="10.59765625" style="4" customWidth="1"/>
    <col min="1796" max="1797" width="17.3984375" style="4" customWidth="1"/>
    <col min="1798" max="1799" width="15.09765625" style="4" customWidth="1"/>
    <col min="1800" max="1800" width="11" style="4" customWidth="1"/>
    <col min="1801" max="2048" width="9.09765625" style="4"/>
    <col min="2049" max="2049" width="12.59765625" style="4" customWidth="1"/>
    <col min="2050" max="2050" width="17.3984375" style="4" customWidth="1"/>
    <col min="2051" max="2051" width="10.59765625" style="4" customWidth="1"/>
    <col min="2052" max="2053" width="17.3984375" style="4" customWidth="1"/>
    <col min="2054" max="2055" width="15.09765625" style="4" customWidth="1"/>
    <col min="2056" max="2056" width="11" style="4" customWidth="1"/>
    <col min="2057" max="2304" width="9.09765625" style="4"/>
    <col min="2305" max="2305" width="12.59765625" style="4" customWidth="1"/>
    <col min="2306" max="2306" width="17.3984375" style="4" customWidth="1"/>
    <col min="2307" max="2307" width="10.59765625" style="4" customWidth="1"/>
    <col min="2308" max="2309" width="17.3984375" style="4" customWidth="1"/>
    <col min="2310" max="2311" width="15.09765625" style="4" customWidth="1"/>
    <col min="2312" max="2312" width="11" style="4" customWidth="1"/>
    <col min="2313" max="2560" width="9.09765625" style="4"/>
    <col min="2561" max="2561" width="12.59765625" style="4" customWidth="1"/>
    <col min="2562" max="2562" width="17.3984375" style="4" customWidth="1"/>
    <col min="2563" max="2563" width="10.59765625" style="4" customWidth="1"/>
    <col min="2564" max="2565" width="17.3984375" style="4" customWidth="1"/>
    <col min="2566" max="2567" width="15.09765625" style="4" customWidth="1"/>
    <col min="2568" max="2568" width="11" style="4" customWidth="1"/>
    <col min="2569" max="2816" width="9.09765625" style="4"/>
    <col min="2817" max="2817" width="12.59765625" style="4" customWidth="1"/>
    <col min="2818" max="2818" width="17.3984375" style="4" customWidth="1"/>
    <col min="2819" max="2819" width="10.59765625" style="4" customWidth="1"/>
    <col min="2820" max="2821" width="17.3984375" style="4" customWidth="1"/>
    <col min="2822" max="2823" width="15.09765625" style="4" customWidth="1"/>
    <col min="2824" max="2824" width="11" style="4" customWidth="1"/>
    <col min="2825" max="3072" width="9.09765625" style="4"/>
    <col min="3073" max="3073" width="12.59765625" style="4" customWidth="1"/>
    <col min="3074" max="3074" width="17.3984375" style="4" customWidth="1"/>
    <col min="3075" max="3075" width="10.59765625" style="4" customWidth="1"/>
    <col min="3076" max="3077" width="17.3984375" style="4" customWidth="1"/>
    <col min="3078" max="3079" width="15.09765625" style="4" customWidth="1"/>
    <col min="3080" max="3080" width="11" style="4" customWidth="1"/>
    <col min="3081" max="3328" width="9.09765625" style="4"/>
    <col min="3329" max="3329" width="12.59765625" style="4" customWidth="1"/>
    <col min="3330" max="3330" width="17.3984375" style="4" customWidth="1"/>
    <col min="3331" max="3331" width="10.59765625" style="4" customWidth="1"/>
    <col min="3332" max="3333" width="17.3984375" style="4" customWidth="1"/>
    <col min="3334" max="3335" width="15.09765625" style="4" customWidth="1"/>
    <col min="3336" max="3336" width="11" style="4" customWidth="1"/>
    <col min="3337" max="3584" width="9.09765625" style="4"/>
    <col min="3585" max="3585" width="12.59765625" style="4" customWidth="1"/>
    <col min="3586" max="3586" width="17.3984375" style="4" customWidth="1"/>
    <col min="3587" max="3587" width="10.59765625" style="4" customWidth="1"/>
    <col min="3588" max="3589" width="17.3984375" style="4" customWidth="1"/>
    <col min="3590" max="3591" width="15.09765625" style="4" customWidth="1"/>
    <col min="3592" max="3592" width="11" style="4" customWidth="1"/>
    <col min="3593" max="3840" width="9.09765625" style="4"/>
    <col min="3841" max="3841" width="12.59765625" style="4" customWidth="1"/>
    <col min="3842" max="3842" width="17.3984375" style="4" customWidth="1"/>
    <col min="3843" max="3843" width="10.59765625" style="4" customWidth="1"/>
    <col min="3844" max="3845" width="17.3984375" style="4" customWidth="1"/>
    <col min="3846" max="3847" width="15.09765625" style="4" customWidth="1"/>
    <col min="3848" max="3848" width="11" style="4" customWidth="1"/>
    <col min="3849" max="4096" width="9.09765625" style="4"/>
    <col min="4097" max="4097" width="12.59765625" style="4" customWidth="1"/>
    <col min="4098" max="4098" width="17.3984375" style="4" customWidth="1"/>
    <col min="4099" max="4099" width="10.59765625" style="4" customWidth="1"/>
    <col min="4100" max="4101" width="17.3984375" style="4" customWidth="1"/>
    <col min="4102" max="4103" width="15.09765625" style="4" customWidth="1"/>
    <col min="4104" max="4104" width="11" style="4" customWidth="1"/>
    <col min="4105" max="4352" width="9.09765625" style="4"/>
    <col min="4353" max="4353" width="12.59765625" style="4" customWidth="1"/>
    <col min="4354" max="4354" width="17.3984375" style="4" customWidth="1"/>
    <col min="4355" max="4355" width="10.59765625" style="4" customWidth="1"/>
    <col min="4356" max="4357" width="17.3984375" style="4" customWidth="1"/>
    <col min="4358" max="4359" width="15.09765625" style="4" customWidth="1"/>
    <col min="4360" max="4360" width="11" style="4" customWidth="1"/>
    <col min="4361" max="4608" width="9.09765625" style="4"/>
    <col min="4609" max="4609" width="12.59765625" style="4" customWidth="1"/>
    <col min="4610" max="4610" width="17.3984375" style="4" customWidth="1"/>
    <col min="4611" max="4611" width="10.59765625" style="4" customWidth="1"/>
    <col min="4612" max="4613" width="17.3984375" style="4" customWidth="1"/>
    <col min="4614" max="4615" width="15.09765625" style="4" customWidth="1"/>
    <col min="4616" max="4616" width="11" style="4" customWidth="1"/>
    <col min="4617" max="4864" width="9.09765625" style="4"/>
    <col min="4865" max="4865" width="12.59765625" style="4" customWidth="1"/>
    <col min="4866" max="4866" width="17.3984375" style="4" customWidth="1"/>
    <col min="4867" max="4867" width="10.59765625" style="4" customWidth="1"/>
    <col min="4868" max="4869" width="17.3984375" style="4" customWidth="1"/>
    <col min="4870" max="4871" width="15.09765625" style="4" customWidth="1"/>
    <col min="4872" max="4872" width="11" style="4" customWidth="1"/>
    <col min="4873" max="5120" width="9.09765625" style="4"/>
    <col min="5121" max="5121" width="12.59765625" style="4" customWidth="1"/>
    <col min="5122" max="5122" width="17.3984375" style="4" customWidth="1"/>
    <col min="5123" max="5123" width="10.59765625" style="4" customWidth="1"/>
    <col min="5124" max="5125" width="17.3984375" style="4" customWidth="1"/>
    <col min="5126" max="5127" width="15.09765625" style="4" customWidth="1"/>
    <col min="5128" max="5128" width="11" style="4" customWidth="1"/>
    <col min="5129" max="5376" width="9.09765625" style="4"/>
    <col min="5377" max="5377" width="12.59765625" style="4" customWidth="1"/>
    <col min="5378" max="5378" width="17.3984375" style="4" customWidth="1"/>
    <col min="5379" max="5379" width="10.59765625" style="4" customWidth="1"/>
    <col min="5380" max="5381" width="17.3984375" style="4" customWidth="1"/>
    <col min="5382" max="5383" width="15.09765625" style="4" customWidth="1"/>
    <col min="5384" max="5384" width="11" style="4" customWidth="1"/>
    <col min="5385" max="5632" width="9.09765625" style="4"/>
    <col min="5633" max="5633" width="12.59765625" style="4" customWidth="1"/>
    <col min="5634" max="5634" width="17.3984375" style="4" customWidth="1"/>
    <col min="5635" max="5635" width="10.59765625" style="4" customWidth="1"/>
    <col min="5636" max="5637" width="17.3984375" style="4" customWidth="1"/>
    <col min="5638" max="5639" width="15.09765625" style="4" customWidth="1"/>
    <col min="5640" max="5640" width="11" style="4" customWidth="1"/>
    <col min="5641" max="5888" width="9.09765625" style="4"/>
    <col min="5889" max="5889" width="12.59765625" style="4" customWidth="1"/>
    <col min="5890" max="5890" width="17.3984375" style="4" customWidth="1"/>
    <col min="5891" max="5891" width="10.59765625" style="4" customWidth="1"/>
    <col min="5892" max="5893" width="17.3984375" style="4" customWidth="1"/>
    <col min="5894" max="5895" width="15.09765625" style="4" customWidth="1"/>
    <col min="5896" max="5896" width="11" style="4" customWidth="1"/>
    <col min="5897" max="6144" width="9.09765625" style="4"/>
    <col min="6145" max="6145" width="12.59765625" style="4" customWidth="1"/>
    <col min="6146" max="6146" width="17.3984375" style="4" customWidth="1"/>
    <col min="6147" max="6147" width="10.59765625" style="4" customWidth="1"/>
    <col min="6148" max="6149" width="17.3984375" style="4" customWidth="1"/>
    <col min="6150" max="6151" width="15.09765625" style="4" customWidth="1"/>
    <col min="6152" max="6152" width="11" style="4" customWidth="1"/>
    <col min="6153" max="6400" width="9.09765625" style="4"/>
    <col min="6401" max="6401" width="12.59765625" style="4" customWidth="1"/>
    <col min="6402" max="6402" width="17.3984375" style="4" customWidth="1"/>
    <col min="6403" max="6403" width="10.59765625" style="4" customWidth="1"/>
    <col min="6404" max="6405" width="17.3984375" style="4" customWidth="1"/>
    <col min="6406" max="6407" width="15.09765625" style="4" customWidth="1"/>
    <col min="6408" max="6408" width="11" style="4" customWidth="1"/>
    <col min="6409" max="6656" width="9.09765625" style="4"/>
    <col min="6657" max="6657" width="12.59765625" style="4" customWidth="1"/>
    <col min="6658" max="6658" width="17.3984375" style="4" customWidth="1"/>
    <col min="6659" max="6659" width="10.59765625" style="4" customWidth="1"/>
    <col min="6660" max="6661" width="17.3984375" style="4" customWidth="1"/>
    <col min="6662" max="6663" width="15.09765625" style="4" customWidth="1"/>
    <col min="6664" max="6664" width="11" style="4" customWidth="1"/>
    <col min="6665" max="6912" width="9.09765625" style="4"/>
    <col min="6913" max="6913" width="12.59765625" style="4" customWidth="1"/>
    <col min="6914" max="6914" width="17.3984375" style="4" customWidth="1"/>
    <col min="6915" max="6915" width="10.59765625" style="4" customWidth="1"/>
    <col min="6916" max="6917" width="17.3984375" style="4" customWidth="1"/>
    <col min="6918" max="6919" width="15.09765625" style="4" customWidth="1"/>
    <col min="6920" max="6920" width="11" style="4" customWidth="1"/>
    <col min="6921" max="7168" width="9.09765625" style="4"/>
    <col min="7169" max="7169" width="12.59765625" style="4" customWidth="1"/>
    <col min="7170" max="7170" width="17.3984375" style="4" customWidth="1"/>
    <col min="7171" max="7171" width="10.59765625" style="4" customWidth="1"/>
    <col min="7172" max="7173" width="17.3984375" style="4" customWidth="1"/>
    <col min="7174" max="7175" width="15.09765625" style="4" customWidth="1"/>
    <col min="7176" max="7176" width="11" style="4" customWidth="1"/>
    <col min="7177" max="7424" width="9.09765625" style="4"/>
    <col min="7425" max="7425" width="12.59765625" style="4" customWidth="1"/>
    <col min="7426" max="7426" width="17.3984375" style="4" customWidth="1"/>
    <col min="7427" max="7427" width="10.59765625" style="4" customWidth="1"/>
    <col min="7428" max="7429" width="17.3984375" style="4" customWidth="1"/>
    <col min="7430" max="7431" width="15.09765625" style="4" customWidth="1"/>
    <col min="7432" max="7432" width="11" style="4" customWidth="1"/>
    <col min="7433" max="7680" width="9.09765625" style="4"/>
    <col min="7681" max="7681" width="12.59765625" style="4" customWidth="1"/>
    <col min="7682" max="7682" width="17.3984375" style="4" customWidth="1"/>
    <col min="7683" max="7683" width="10.59765625" style="4" customWidth="1"/>
    <col min="7684" max="7685" width="17.3984375" style="4" customWidth="1"/>
    <col min="7686" max="7687" width="15.09765625" style="4" customWidth="1"/>
    <col min="7688" max="7688" width="11" style="4" customWidth="1"/>
    <col min="7689" max="7936" width="9.09765625" style="4"/>
    <col min="7937" max="7937" width="12.59765625" style="4" customWidth="1"/>
    <col min="7938" max="7938" width="17.3984375" style="4" customWidth="1"/>
    <col min="7939" max="7939" width="10.59765625" style="4" customWidth="1"/>
    <col min="7940" max="7941" width="17.3984375" style="4" customWidth="1"/>
    <col min="7942" max="7943" width="15.09765625" style="4" customWidth="1"/>
    <col min="7944" max="7944" width="11" style="4" customWidth="1"/>
    <col min="7945" max="8192" width="9.09765625" style="4"/>
    <col min="8193" max="8193" width="12.59765625" style="4" customWidth="1"/>
    <col min="8194" max="8194" width="17.3984375" style="4" customWidth="1"/>
    <col min="8195" max="8195" width="10.59765625" style="4" customWidth="1"/>
    <col min="8196" max="8197" width="17.3984375" style="4" customWidth="1"/>
    <col min="8198" max="8199" width="15.09765625" style="4" customWidth="1"/>
    <col min="8200" max="8200" width="11" style="4" customWidth="1"/>
    <col min="8201" max="8448" width="9.09765625" style="4"/>
    <col min="8449" max="8449" width="12.59765625" style="4" customWidth="1"/>
    <col min="8450" max="8450" width="17.3984375" style="4" customWidth="1"/>
    <col min="8451" max="8451" width="10.59765625" style="4" customWidth="1"/>
    <col min="8452" max="8453" width="17.3984375" style="4" customWidth="1"/>
    <col min="8454" max="8455" width="15.09765625" style="4" customWidth="1"/>
    <col min="8456" max="8456" width="11" style="4" customWidth="1"/>
    <col min="8457" max="8704" width="9.09765625" style="4"/>
    <col min="8705" max="8705" width="12.59765625" style="4" customWidth="1"/>
    <col min="8706" max="8706" width="17.3984375" style="4" customWidth="1"/>
    <col min="8707" max="8707" width="10.59765625" style="4" customWidth="1"/>
    <col min="8708" max="8709" width="17.3984375" style="4" customWidth="1"/>
    <col min="8710" max="8711" width="15.09765625" style="4" customWidth="1"/>
    <col min="8712" max="8712" width="11" style="4" customWidth="1"/>
    <col min="8713" max="8960" width="9.09765625" style="4"/>
    <col min="8961" max="8961" width="12.59765625" style="4" customWidth="1"/>
    <col min="8962" max="8962" width="17.3984375" style="4" customWidth="1"/>
    <col min="8963" max="8963" width="10.59765625" style="4" customWidth="1"/>
    <col min="8964" max="8965" width="17.3984375" style="4" customWidth="1"/>
    <col min="8966" max="8967" width="15.09765625" style="4" customWidth="1"/>
    <col min="8968" max="8968" width="11" style="4" customWidth="1"/>
    <col min="8969" max="9216" width="9.09765625" style="4"/>
    <col min="9217" max="9217" width="12.59765625" style="4" customWidth="1"/>
    <col min="9218" max="9218" width="17.3984375" style="4" customWidth="1"/>
    <col min="9219" max="9219" width="10.59765625" style="4" customWidth="1"/>
    <col min="9220" max="9221" width="17.3984375" style="4" customWidth="1"/>
    <col min="9222" max="9223" width="15.09765625" style="4" customWidth="1"/>
    <col min="9224" max="9224" width="11" style="4" customWidth="1"/>
    <col min="9225" max="9472" width="9.09765625" style="4"/>
    <col min="9473" max="9473" width="12.59765625" style="4" customWidth="1"/>
    <col min="9474" max="9474" width="17.3984375" style="4" customWidth="1"/>
    <col min="9475" max="9475" width="10.59765625" style="4" customWidth="1"/>
    <col min="9476" max="9477" width="17.3984375" style="4" customWidth="1"/>
    <col min="9478" max="9479" width="15.09765625" style="4" customWidth="1"/>
    <col min="9480" max="9480" width="11" style="4" customWidth="1"/>
    <col min="9481" max="9728" width="9.09765625" style="4"/>
    <col min="9729" max="9729" width="12.59765625" style="4" customWidth="1"/>
    <col min="9730" max="9730" width="17.3984375" style="4" customWidth="1"/>
    <col min="9731" max="9731" width="10.59765625" style="4" customWidth="1"/>
    <col min="9732" max="9733" width="17.3984375" style="4" customWidth="1"/>
    <col min="9734" max="9735" width="15.09765625" style="4" customWidth="1"/>
    <col min="9736" max="9736" width="11" style="4" customWidth="1"/>
    <col min="9737" max="9984" width="9.09765625" style="4"/>
    <col min="9985" max="9985" width="12.59765625" style="4" customWidth="1"/>
    <col min="9986" max="9986" width="17.3984375" style="4" customWidth="1"/>
    <col min="9987" max="9987" width="10.59765625" style="4" customWidth="1"/>
    <col min="9988" max="9989" width="17.3984375" style="4" customWidth="1"/>
    <col min="9990" max="9991" width="15.09765625" style="4" customWidth="1"/>
    <col min="9992" max="9992" width="11" style="4" customWidth="1"/>
    <col min="9993" max="10240" width="9.09765625" style="4"/>
    <col min="10241" max="10241" width="12.59765625" style="4" customWidth="1"/>
    <col min="10242" max="10242" width="17.3984375" style="4" customWidth="1"/>
    <col min="10243" max="10243" width="10.59765625" style="4" customWidth="1"/>
    <col min="10244" max="10245" width="17.3984375" style="4" customWidth="1"/>
    <col min="10246" max="10247" width="15.09765625" style="4" customWidth="1"/>
    <col min="10248" max="10248" width="11" style="4" customWidth="1"/>
    <col min="10249" max="10496" width="9.09765625" style="4"/>
    <col min="10497" max="10497" width="12.59765625" style="4" customWidth="1"/>
    <col min="10498" max="10498" width="17.3984375" style="4" customWidth="1"/>
    <col min="10499" max="10499" width="10.59765625" style="4" customWidth="1"/>
    <col min="10500" max="10501" width="17.3984375" style="4" customWidth="1"/>
    <col min="10502" max="10503" width="15.09765625" style="4" customWidth="1"/>
    <col min="10504" max="10504" width="11" style="4" customWidth="1"/>
    <col min="10505" max="10752" width="9.09765625" style="4"/>
    <col min="10753" max="10753" width="12.59765625" style="4" customWidth="1"/>
    <col min="10754" max="10754" width="17.3984375" style="4" customWidth="1"/>
    <col min="10755" max="10755" width="10.59765625" style="4" customWidth="1"/>
    <col min="10756" max="10757" width="17.3984375" style="4" customWidth="1"/>
    <col min="10758" max="10759" width="15.09765625" style="4" customWidth="1"/>
    <col min="10760" max="10760" width="11" style="4" customWidth="1"/>
    <col min="10761" max="11008" width="9.09765625" style="4"/>
    <col min="11009" max="11009" width="12.59765625" style="4" customWidth="1"/>
    <col min="11010" max="11010" width="17.3984375" style="4" customWidth="1"/>
    <col min="11011" max="11011" width="10.59765625" style="4" customWidth="1"/>
    <col min="11012" max="11013" width="17.3984375" style="4" customWidth="1"/>
    <col min="11014" max="11015" width="15.09765625" style="4" customWidth="1"/>
    <col min="11016" max="11016" width="11" style="4" customWidth="1"/>
    <col min="11017" max="11264" width="9.09765625" style="4"/>
    <col min="11265" max="11265" width="12.59765625" style="4" customWidth="1"/>
    <col min="11266" max="11266" width="17.3984375" style="4" customWidth="1"/>
    <col min="11267" max="11267" width="10.59765625" style="4" customWidth="1"/>
    <col min="11268" max="11269" width="17.3984375" style="4" customWidth="1"/>
    <col min="11270" max="11271" width="15.09765625" style="4" customWidth="1"/>
    <col min="11272" max="11272" width="11" style="4" customWidth="1"/>
    <col min="11273" max="11520" width="9.09765625" style="4"/>
    <col min="11521" max="11521" width="12.59765625" style="4" customWidth="1"/>
    <col min="11522" max="11522" width="17.3984375" style="4" customWidth="1"/>
    <col min="11523" max="11523" width="10.59765625" style="4" customWidth="1"/>
    <col min="11524" max="11525" width="17.3984375" style="4" customWidth="1"/>
    <col min="11526" max="11527" width="15.09765625" style="4" customWidth="1"/>
    <col min="11528" max="11528" width="11" style="4" customWidth="1"/>
    <col min="11529" max="11776" width="9.09765625" style="4"/>
    <col min="11777" max="11777" width="12.59765625" style="4" customWidth="1"/>
    <col min="11778" max="11778" width="17.3984375" style="4" customWidth="1"/>
    <col min="11779" max="11779" width="10.59765625" style="4" customWidth="1"/>
    <col min="11780" max="11781" width="17.3984375" style="4" customWidth="1"/>
    <col min="11782" max="11783" width="15.09765625" style="4" customWidth="1"/>
    <col min="11784" max="11784" width="11" style="4" customWidth="1"/>
    <col min="11785" max="12032" width="9.09765625" style="4"/>
    <col min="12033" max="12033" width="12.59765625" style="4" customWidth="1"/>
    <col min="12034" max="12034" width="17.3984375" style="4" customWidth="1"/>
    <col min="12035" max="12035" width="10.59765625" style="4" customWidth="1"/>
    <col min="12036" max="12037" width="17.3984375" style="4" customWidth="1"/>
    <col min="12038" max="12039" width="15.09765625" style="4" customWidth="1"/>
    <col min="12040" max="12040" width="11" style="4" customWidth="1"/>
    <col min="12041" max="12288" width="9.09765625" style="4"/>
    <col min="12289" max="12289" width="12.59765625" style="4" customWidth="1"/>
    <col min="12290" max="12290" width="17.3984375" style="4" customWidth="1"/>
    <col min="12291" max="12291" width="10.59765625" style="4" customWidth="1"/>
    <col min="12292" max="12293" width="17.3984375" style="4" customWidth="1"/>
    <col min="12294" max="12295" width="15.09765625" style="4" customWidth="1"/>
    <col min="12296" max="12296" width="11" style="4" customWidth="1"/>
    <col min="12297" max="12544" width="9.09765625" style="4"/>
    <col min="12545" max="12545" width="12.59765625" style="4" customWidth="1"/>
    <col min="12546" max="12546" width="17.3984375" style="4" customWidth="1"/>
    <col min="12547" max="12547" width="10.59765625" style="4" customWidth="1"/>
    <col min="12548" max="12549" width="17.3984375" style="4" customWidth="1"/>
    <col min="12550" max="12551" width="15.09765625" style="4" customWidth="1"/>
    <col min="12552" max="12552" width="11" style="4" customWidth="1"/>
    <col min="12553" max="12800" width="9.09765625" style="4"/>
    <col min="12801" max="12801" width="12.59765625" style="4" customWidth="1"/>
    <col min="12802" max="12802" width="17.3984375" style="4" customWidth="1"/>
    <col min="12803" max="12803" width="10.59765625" style="4" customWidth="1"/>
    <col min="12804" max="12805" width="17.3984375" style="4" customWidth="1"/>
    <col min="12806" max="12807" width="15.09765625" style="4" customWidth="1"/>
    <col min="12808" max="12808" width="11" style="4" customWidth="1"/>
    <col min="12809" max="13056" width="9.09765625" style="4"/>
    <col min="13057" max="13057" width="12.59765625" style="4" customWidth="1"/>
    <col min="13058" max="13058" width="17.3984375" style="4" customWidth="1"/>
    <col min="13059" max="13059" width="10.59765625" style="4" customWidth="1"/>
    <col min="13060" max="13061" width="17.3984375" style="4" customWidth="1"/>
    <col min="13062" max="13063" width="15.09765625" style="4" customWidth="1"/>
    <col min="13064" max="13064" width="11" style="4" customWidth="1"/>
    <col min="13065" max="13312" width="9.09765625" style="4"/>
    <col min="13313" max="13313" width="12.59765625" style="4" customWidth="1"/>
    <col min="13314" max="13314" width="17.3984375" style="4" customWidth="1"/>
    <col min="13315" max="13315" width="10.59765625" style="4" customWidth="1"/>
    <col min="13316" max="13317" width="17.3984375" style="4" customWidth="1"/>
    <col min="13318" max="13319" width="15.09765625" style="4" customWidth="1"/>
    <col min="13320" max="13320" width="11" style="4" customWidth="1"/>
    <col min="13321" max="13568" width="9.09765625" style="4"/>
    <col min="13569" max="13569" width="12.59765625" style="4" customWidth="1"/>
    <col min="13570" max="13570" width="17.3984375" style="4" customWidth="1"/>
    <col min="13571" max="13571" width="10.59765625" style="4" customWidth="1"/>
    <col min="13572" max="13573" width="17.3984375" style="4" customWidth="1"/>
    <col min="13574" max="13575" width="15.09765625" style="4" customWidth="1"/>
    <col min="13576" max="13576" width="11" style="4" customWidth="1"/>
    <col min="13577" max="13824" width="9.09765625" style="4"/>
    <col min="13825" max="13825" width="12.59765625" style="4" customWidth="1"/>
    <col min="13826" max="13826" width="17.3984375" style="4" customWidth="1"/>
    <col min="13827" max="13827" width="10.59765625" style="4" customWidth="1"/>
    <col min="13828" max="13829" width="17.3984375" style="4" customWidth="1"/>
    <col min="13830" max="13831" width="15.09765625" style="4" customWidth="1"/>
    <col min="13832" max="13832" width="11" style="4" customWidth="1"/>
    <col min="13833" max="14080" width="9.09765625" style="4"/>
    <col min="14081" max="14081" width="12.59765625" style="4" customWidth="1"/>
    <col min="14082" max="14082" width="17.3984375" style="4" customWidth="1"/>
    <col min="14083" max="14083" width="10.59765625" style="4" customWidth="1"/>
    <col min="14084" max="14085" width="17.3984375" style="4" customWidth="1"/>
    <col min="14086" max="14087" width="15.09765625" style="4" customWidth="1"/>
    <col min="14088" max="14088" width="11" style="4" customWidth="1"/>
    <col min="14089" max="14336" width="9.09765625" style="4"/>
    <col min="14337" max="14337" width="12.59765625" style="4" customWidth="1"/>
    <col min="14338" max="14338" width="17.3984375" style="4" customWidth="1"/>
    <col min="14339" max="14339" width="10.59765625" style="4" customWidth="1"/>
    <col min="14340" max="14341" width="17.3984375" style="4" customWidth="1"/>
    <col min="14342" max="14343" width="15.09765625" style="4" customWidth="1"/>
    <col min="14344" max="14344" width="11" style="4" customWidth="1"/>
    <col min="14345" max="14592" width="9.09765625" style="4"/>
    <col min="14593" max="14593" width="12.59765625" style="4" customWidth="1"/>
    <col min="14594" max="14594" width="17.3984375" style="4" customWidth="1"/>
    <col min="14595" max="14595" width="10.59765625" style="4" customWidth="1"/>
    <col min="14596" max="14597" width="17.3984375" style="4" customWidth="1"/>
    <col min="14598" max="14599" width="15.09765625" style="4" customWidth="1"/>
    <col min="14600" max="14600" width="11" style="4" customWidth="1"/>
    <col min="14601" max="14848" width="9.09765625" style="4"/>
    <col min="14849" max="14849" width="12.59765625" style="4" customWidth="1"/>
    <col min="14850" max="14850" width="17.3984375" style="4" customWidth="1"/>
    <col min="14851" max="14851" width="10.59765625" style="4" customWidth="1"/>
    <col min="14852" max="14853" width="17.3984375" style="4" customWidth="1"/>
    <col min="14854" max="14855" width="15.09765625" style="4" customWidth="1"/>
    <col min="14856" max="14856" width="11" style="4" customWidth="1"/>
    <col min="14857" max="15104" width="9.09765625" style="4"/>
    <col min="15105" max="15105" width="12.59765625" style="4" customWidth="1"/>
    <col min="15106" max="15106" width="17.3984375" style="4" customWidth="1"/>
    <col min="15107" max="15107" width="10.59765625" style="4" customWidth="1"/>
    <col min="15108" max="15109" width="17.3984375" style="4" customWidth="1"/>
    <col min="15110" max="15111" width="15.09765625" style="4" customWidth="1"/>
    <col min="15112" max="15112" width="11" style="4" customWidth="1"/>
    <col min="15113" max="15360" width="9.09765625" style="4"/>
    <col min="15361" max="15361" width="12.59765625" style="4" customWidth="1"/>
    <col min="15362" max="15362" width="17.3984375" style="4" customWidth="1"/>
    <col min="15363" max="15363" width="10.59765625" style="4" customWidth="1"/>
    <col min="15364" max="15365" width="17.3984375" style="4" customWidth="1"/>
    <col min="15366" max="15367" width="15.09765625" style="4" customWidth="1"/>
    <col min="15368" max="15368" width="11" style="4" customWidth="1"/>
    <col min="15369" max="15616" width="9.09765625" style="4"/>
    <col min="15617" max="15617" width="12.59765625" style="4" customWidth="1"/>
    <col min="15618" max="15618" width="17.3984375" style="4" customWidth="1"/>
    <col min="15619" max="15619" width="10.59765625" style="4" customWidth="1"/>
    <col min="15620" max="15621" width="17.3984375" style="4" customWidth="1"/>
    <col min="15622" max="15623" width="15.09765625" style="4" customWidth="1"/>
    <col min="15624" max="15624" width="11" style="4" customWidth="1"/>
    <col min="15625" max="15872" width="9.09765625" style="4"/>
    <col min="15873" max="15873" width="12.59765625" style="4" customWidth="1"/>
    <col min="15874" max="15874" width="17.3984375" style="4" customWidth="1"/>
    <col min="15875" max="15875" width="10.59765625" style="4" customWidth="1"/>
    <col min="15876" max="15877" width="17.3984375" style="4" customWidth="1"/>
    <col min="15878" max="15879" width="15.09765625" style="4" customWidth="1"/>
    <col min="15880" max="15880" width="11" style="4" customWidth="1"/>
    <col min="15881" max="16128" width="9.09765625" style="4"/>
    <col min="16129" max="16129" width="12.59765625" style="4" customWidth="1"/>
    <col min="16130" max="16130" width="17.3984375" style="4" customWidth="1"/>
    <col min="16131" max="16131" width="10.59765625" style="4" customWidth="1"/>
    <col min="16132" max="16133" width="17.3984375" style="4" customWidth="1"/>
    <col min="16134" max="16135" width="15.09765625" style="4" customWidth="1"/>
    <col min="16136" max="16136" width="11" style="4" customWidth="1"/>
    <col min="16137" max="16384" width="9.09765625" style="4"/>
  </cols>
  <sheetData>
    <row r="1" spans="1:8" x14ac:dyDescent="0.25">
      <c r="A1" s="6"/>
      <c r="B1" s="6"/>
      <c r="C1" s="6"/>
      <c r="D1" s="6"/>
      <c r="E1" s="6"/>
      <c r="F1" s="6"/>
      <c r="G1" s="7"/>
    </row>
    <row r="2" spans="1:8" ht="13" x14ac:dyDescent="0.3">
      <c r="A2" s="8" t="s">
        <v>176</v>
      </c>
      <c r="B2" s="6"/>
      <c r="C2" s="6"/>
      <c r="D2" s="6"/>
      <c r="E2" s="6"/>
      <c r="F2" s="6"/>
      <c r="G2" s="7"/>
    </row>
    <row r="3" spans="1:8" x14ac:dyDescent="0.25">
      <c r="A3" s="9"/>
      <c r="B3" s="9"/>
      <c r="C3" s="9"/>
      <c r="D3" s="9"/>
      <c r="E3" s="9"/>
      <c r="F3" s="9"/>
      <c r="G3" s="10"/>
    </row>
    <row r="4" spans="1:8" x14ac:dyDescent="0.25">
      <c r="A4" s="11" t="s">
        <v>42</v>
      </c>
      <c r="B4" s="12" t="s">
        <v>43</v>
      </c>
      <c r="C4" s="12" t="s">
        <v>44</v>
      </c>
      <c r="D4" s="12" t="s">
        <v>44</v>
      </c>
      <c r="E4" s="12" t="s">
        <v>45</v>
      </c>
      <c r="F4" s="12" t="s">
        <v>46</v>
      </c>
      <c r="G4" s="13" t="s">
        <v>47</v>
      </c>
    </row>
    <row r="5" spans="1:8" x14ac:dyDescent="0.25">
      <c r="A5" s="14" t="s">
        <v>48</v>
      </c>
      <c r="B5" s="15" t="s">
        <v>49</v>
      </c>
      <c r="C5" s="15" t="s">
        <v>50</v>
      </c>
      <c r="D5" s="15" t="s">
        <v>51</v>
      </c>
      <c r="E5" s="15" t="s">
        <v>52</v>
      </c>
      <c r="F5" s="15" t="s">
        <v>53</v>
      </c>
      <c r="G5" s="16" t="s">
        <v>54</v>
      </c>
    </row>
    <row r="6" spans="1:8" x14ac:dyDescent="0.25">
      <c r="A6" s="17"/>
      <c r="B6" s="15" t="s">
        <v>55</v>
      </c>
      <c r="C6" s="15" t="s">
        <v>56</v>
      </c>
      <c r="D6" s="15" t="s">
        <v>55</v>
      </c>
      <c r="E6" s="15" t="s">
        <v>55</v>
      </c>
      <c r="F6" s="15" t="s">
        <v>57</v>
      </c>
      <c r="G6" s="16" t="s">
        <v>56</v>
      </c>
    </row>
    <row r="7" spans="1:8" x14ac:dyDescent="0.25">
      <c r="A7" s="18"/>
      <c r="B7" s="6"/>
      <c r="C7" s="15"/>
      <c r="D7" s="6"/>
      <c r="E7" s="6"/>
      <c r="F7" s="15"/>
      <c r="G7" s="16"/>
    </row>
    <row r="8" spans="1:8" ht="13.5" x14ac:dyDescent="0.35">
      <c r="A8" s="19"/>
      <c r="B8" s="20" t="s">
        <v>58</v>
      </c>
      <c r="C8" s="12" t="s">
        <v>59</v>
      </c>
      <c r="D8" s="12" t="s">
        <v>60</v>
      </c>
      <c r="E8" s="12" t="s">
        <v>61</v>
      </c>
      <c r="F8" s="20" t="s">
        <v>62</v>
      </c>
      <c r="G8" s="21" t="s">
        <v>63</v>
      </c>
    </row>
    <row r="9" spans="1:8" x14ac:dyDescent="0.25">
      <c r="A9" s="18"/>
      <c r="B9" s="22"/>
      <c r="C9" s="22"/>
      <c r="D9" s="22"/>
      <c r="E9" s="22"/>
      <c r="F9" s="22"/>
      <c r="G9" s="23"/>
    </row>
    <row r="10" spans="1:8" x14ac:dyDescent="0.25">
      <c r="A10" s="14" t="s">
        <v>64</v>
      </c>
      <c r="B10" s="24">
        <v>1.92E-3</v>
      </c>
      <c r="C10" s="15">
        <v>100000</v>
      </c>
      <c r="D10" s="15">
        <v>192</v>
      </c>
      <c r="E10" s="15">
        <v>99843</v>
      </c>
      <c r="F10" s="15">
        <v>8263984</v>
      </c>
      <c r="G10" s="25">
        <v>82.6</v>
      </c>
      <c r="H10" s="39"/>
    </row>
    <row r="11" spans="1:8" x14ac:dyDescent="0.25">
      <c r="A11" s="14" t="s">
        <v>65</v>
      </c>
      <c r="B11" s="24">
        <v>1.3999999999999999E-4</v>
      </c>
      <c r="C11" s="15">
        <v>99808</v>
      </c>
      <c r="D11" s="15">
        <v>14</v>
      </c>
      <c r="E11" s="15">
        <v>99801</v>
      </c>
      <c r="F11" s="15">
        <v>8164142</v>
      </c>
      <c r="G11" s="25">
        <v>81.8</v>
      </c>
      <c r="H11" s="39"/>
    </row>
    <row r="12" spans="1:8" x14ac:dyDescent="0.25">
      <c r="A12" s="14" t="s">
        <v>66</v>
      </c>
      <c r="B12" s="24">
        <v>1.3999999999999999E-4</v>
      </c>
      <c r="C12" s="15">
        <v>99794</v>
      </c>
      <c r="D12" s="15">
        <v>14</v>
      </c>
      <c r="E12" s="15">
        <v>99787</v>
      </c>
      <c r="F12" s="15">
        <v>8064341</v>
      </c>
      <c r="G12" s="25">
        <v>80.8</v>
      </c>
      <c r="H12" s="39"/>
    </row>
    <row r="13" spans="1:8" x14ac:dyDescent="0.25">
      <c r="A13" s="14" t="s">
        <v>67</v>
      </c>
      <c r="B13" s="24">
        <v>1.2999999999999999E-4</v>
      </c>
      <c r="C13" s="15">
        <v>99780</v>
      </c>
      <c r="D13" s="15">
        <v>13</v>
      </c>
      <c r="E13" s="15">
        <v>99774</v>
      </c>
      <c r="F13" s="15">
        <v>7964554</v>
      </c>
      <c r="G13" s="25">
        <v>79.8</v>
      </c>
      <c r="H13" s="39"/>
    </row>
    <row r="14" spans="1:8" x14ac:dyDescent="0.25">
      <c r="A14" s="14" t="s">
        <v>68</v>
      </c>
      <c r="B14" s="24">
        <v>1.2E-4</v>
      </c>
      <c r="C14" s="15">
        <v>99767</v>
      </c>
      <c r="D14" s="15">
        <v>12</v>
      </c>
      <c r="E14" s="15">
        <v>99761</v>
      </c>
      <c r="F14" s="15">
        <v>7864780</v>
      </c>
      <c r="G14" s="25">
        <v>78.8</v>
      </c>
      <c r="H14" s="39"/>
    </row>
    <row r="15" spans="1:8" x14ac:dyDescent="0.25">
      <c r="A15" s="14" t="s">
        <v>69</v>
      </c>
      <c r="B15" s="24">
        <v>1.1E-4</v>
      </c>
      <c r="C15" s="15">
        <v>99755</v>
      </c>
      <c r="D15" s="15">
        <v>11</v>
      </c>
      <c r="E15" s="15">
        <v>99750</v>
      </c>
      <c r="F15" s="15">
        <v>7765019</v>
      </c>
      <c r="G15" s="25">
        <v>77.8</v>
      </c>
      <c r="H15" s="39"/>
    </row>
    <row r="16" spans="1:8" x14ac:dyDescent="0.25">
      <c r="A16" s="14" t="s">
        <v>70</v>
      </c>
      <c r="B16" s="24">
        <v>1.1E-4</v>
      </c>
      <c r="C16" s="15">
        <v>99744</v>
      </c>
      <c r="D16" s="15">
        <v>11</v>
      </c>
      <c r="E16" s="15">
        <v>99739</v>
      </c>
      <c r="F16" s="15">
        <v>7665270</v>
      </c>
      <c r="G16" s="25">
        <v>76.8</v>
      </c>
      <c r="H16" s="39"/>
    </row>
    <row r="17" spans="1:8" x14ac:dyDescent="0.25">
      <c r="A17" s="14" t="s">
        <v>71</v>
      </c>
      <c r="B17" s="24">
        <v>1E-4</v>
      </c>
      <c r="C17" s="15">
        <v>99733</v>
      </c>
      <c r="D17" s="15">
        <v>10</v>
      </c>
      <c r="E17" s="15">
        <v>99728</v>
      </c>
      <c r="F17" s="15">
        <v>7565531</v>
      </c>
      <c r="G17" s="25">
        <v>75.900000000000006</v>
      </c>
      <c r="H17" s="39"/>
    </row>
    <row r="18" spans="1:8" x14ac:dyDescent="0.25">
      <c r="A18" s="14" t="s">
        <v>72</v>
      </c>
      <c r="B18" s="24">
        <v>1E-4</v>
      </c>
      <c r="C18" s="15">
        <v>99723</v>
      </c>
      <c r="D18" s="15">
        <v>10</v>
      </c>
      <c r="E18" s="15">
        <v>99718</v>
      </c>
      <c r="F18" s="15">
        <v>7465803</v>
      </c>
      <c r="G18" s="25">
        <v>74.900000000000006</v>
      </c>
      <c r="H18" s="39"/>
    </row>
    <row r="19" spans="1:8" x14ac:dyDescent="0.25">
      <c r="A19" s="14" t="s">
        <v>73</v>
      </c>
      <c r="B19" s="24">
        <v>1E-4</v>
      </c>
      <c r="C19" s="15">
        <v>99713</v>
      </c>
      <c r="D19" s="15">
        <v>10</v>
      </c>
      <c r="E19" s="15">
        <v>99708</v>
      </c>
      <c r="F19" s="15">
        <v>7366085</v>
      </c>
      <c r="G19" s="25">
        <v>73.900000000000006</v>
      </c>
      <c r="H19" s="39"/>
    </row>
    <row r="20" spans="1:8" x14ac:dyDescent="0.25">
      <c r="A20" s="14" t="s">
        <v>74</v>
      </c>
      <c r="B20" s="24">
        <v>1E-4</v>
      </c>
      <c r="C20" s="15">
        <v>99703</v>
      </c>
      <c r="D20" s="15">
        <v>10</v>
      </c>
      <c r="E20" s="15">
        <v>99698</v>
      </c>
      <c r="F20" s="15">
        <v>7266377</v>
      </c>
      <c r="G20" s="25">
        <v>72.900000000000006</v>
      </c>
      <c r="H20" s="39"/>
    </row>
    <row r="21" spans="1:8" x14ac:dyDescent="0.25">
      <c r="A21" s="14" t="s">
        <v>75</v>
      </c>
      <c r="B21" s="24">
        <v>1E-4</v>
      </c>
      <c r="C21" s="15">
        <v>99693</v>
      </c>
      <c r="D21" s="15">
        <v>10</v>
      </c>
      <c r="E21" s="15">
        <v>99688</v>
      </c>
      <c r="F21" s="15">
        <v>7166679</v>
      </c>
      <c r="G21" s="25">
        <v>71.900000000000006</v>
      </c>
      <c r="H21" s="39"/>
    </row>
    <row r="22" spans="1:8" x14ac:dyDescent="0.25">
      <c r="A22" s="14" t="s">
        <v>76</v>
      </c>
      <c r="B22" s="24">
        <v>1E-4</v>
      </c>
      <c r="C22" s="15">
        <v>99683</v>
      </c>
      <c r="D22" s="15">
        <v>10</v>
      </c>
      <c r="E22" s="15">
        <v>99678</v>
      </c>
      <c r="F22" s="15">
        <v>7066991</v>
      </c>
      <c r="G22" s="25">
        <v>70.900000000000006</v>
      </c>
      <c r="H22" s="39"/>
    </row>
    <row r="23" spans="1:8" x14ac:dyDescent="0.25">
      <c r="A23" s="14" t="s">
        <v>77</v>
      </c>
      <c r="B23" s="24">
        <v>1.1E-4</v>
      </c>
      <c r="C23" s="15">
        <v>99673</v>
      </c>
      <c r="D23" s="15">
        <v>11</v>
      </c>
      <c r="E23" s="15">
        <v>99668</v>
      </c>
      <c r="F23" s="15">
        <v>6967313</v>
      </c>
      <c r="G23" s="25">
        <v>69.900000000000006</v>
      </c>
      <c r="H23" s="39"/>
    </row>
    <row r="24" spans="1:8" x14ac:dyDescent="0.25">
      <c r="A24" s="14" t="s">
        <v>78</v>
      </c>
      <c r="B24" s="24">
        <v>1.2E-4</v>
      </c>
      <c r="C24" s="15">
        <v>99662</v>
      </c>
      <c r="D24" s="15">
        <v>12</v>
      </c>
      <c r="E24" s="15">
        <v>99656</v>
      </c>
      <c r="F24" s="15">
        <v>6867646</v>
      </c>
      <c r="G24" s="25">
        <v>68.900000000000006</v>
      </c>
      <c r="H24" s="39"/>
    </row>
    <row r="25" spans="1:8" x14ac:dyDescent="0.25">
      <c r="A25" s="14" t="s">
        <v>79</v>
      </c>
      <c r="B25" s="24">
        <v>1.2999999999999999E-4</v>
      </c>
      <c r="C25" s="15">
        <v>99650</v>
      </c>
      <c r="D25" s="15">
        <v>13</v>
      </c>
      <c r="E25" s="15">
        <v>99644</v>
      </c>
      <c r="F25" s="15">
        <v>6767990</v>
      </c>
      <c r="G25" s="25">
        <v>67.900000000000006</v>
      </c>
      <c r="H25" s="39"/>
    </row>
    <row r="26" spans="1:8" x14ac:dyDescent="0.25">
      <c r="A26" s="26" t="s">
        <v>80</v>
      </c>
      <c r="B26" s="24">
        <v>1.3999999999999999E-4</v>
      </c>
      <c r="C26" s="15">
        <v>99637</v>
      </c>
      <c r="D26" s="15">
        <v>14</v>
      </c>
      <c r="E26" s="15">
        <v>99630</v>
      </c>
      <c r="F26" s="15">
        <v>6668346</v>
      </c>
      <c r="G26" s="25">
        <v>66.900000000000006</v>
      </c>
      <c r="H26" s="39"/>
    </row>
    <row r="27" spans="1:8" x14ac:dyDescent="0.25">
      <c r="A27" s="26" t="s">
        <v>81</v>
      </c>
      <c r="B27" s="24">
        <v>1.6000000000000001E-4</v>
      </c>
      <c r="C27" s="15">
        <v>99623</v>
      </c>
      <c r="D27" s="15">
        <v>15</v>
      </c>
      <c r="E27" s="15">
        <v>99616</v>
      </c>
      <c r="F27" s="15">
        <v>6568716</v>
      </c>
      <c r="G27" s="25">
        <v>65.900000000000006</v>
      </c>
      <c r="H27" s="39"/>
    </row>
    <row r="28" spans="1:8" x14ac:dyDescent="0.25">
      <c r="A28" s="26" t="s">
        <v>82</v>
      </c>
      <c r="B28" s="24">
        <v>1.7000000000000001E-4</v>
      </c>
      <c r="C28" s="15">
        <v>99608</v>
      </c>
      <c r="D28" s="15">
        <v>17</v>
      </c>
      <c r="E28" s="15">
        <v>99600</v>
      </c>
      <c r="F28" s="15">
        <v>6469101</v>
      </c>
      <c r="G28" s="25">
        <v>64.900000000000006</v>
      </c>
      <c r="H28" s="39"/>
    </row>
    <row r="29" spans="1:8" x14ac:dyDescent="0.25">
      <c r="A29" s="26" t="s">
        <v>83</v>
      </c>
      <c r="B29" s="24">
        <v>1.8000000000000001E-4</v>
      </c>
      <c r="C29" s="15">
        <v>99591</v>
      </c>
      <c r="D29" s="15">
        <v>18</v>
      </c>
      <c r="E29" s="15">
        <v>99582</v>
      </c>
      <c r="F29" s="15">
        <v>6369501</v>
      </c>
      <c r="G29" s="25">
        <v>64</v>
      </c>
      <c r="H29" s="39"/>
    </row>
    <row r="30" spans="1:8" x14ac:dyDescent="0.25">
      <c r="A30" s="26" t="s">
        <v>84</v>
      </c>
      <c r="B30" s="24">
        <v>1.9000000000000001E-4</v>
      </c>
      <c r="C30" s="15">
        <v>99573</v>
      </c>
      <c r="D30" s="15">
        <v>19</v>
      </c>
      <c r="E30" s="15">
        <v>99564</v>
      </c>
      <c r="F30" s="15">
        <v>6269919</v>
      </c>
      <c r="G30" s="25">
        <v>63</v>
      </c>
      <c r="H30" s="39"/>
    </row>
    <row r="31" spans="1:8" x14ac:dyDescent="0.25">
      <c r="A31" s="26" t="s">
        <v>85</v>
      </c>
      <c r="B31" s="24">
        <v>2.0000000000000001E-4</v>
      </c>
      <c r="C31" s="15">
        <v>99554</v>
      </c>
      <c r="D31" s="15">
        <v>20</v>
      </c>
      <c r="E31" s="15">
        <v>99544</v>
      </c>
      <c r="F31" s="15">
        <v>6170356</v>
      </c>
      <c r="G31" s="25">
        <v>62</v>
      </c>
      <c r="H31" s="39"/>
    </row>
    <row r="32" spans="1:8" x14ac:dyDescent="0.25">
      <c r="A32" s="26" t="s">
        <v>86</v>
      </c>
      <c r="B32" s="24">
        <v>2.1000000000000001E-4</v>
      </c>
      <c r="C32" s="15">
        <v>99534</v>
      </c>
      <c r="D32" s="15">
        <v>21</v>
      </c>
      <c r="E32" s="15">
        <v>99524</v>
      </c>
      <c r="F32" s="15">
        <v>6070812</v>
      </c>
      <c r="G32" s="25">
        <v>61</v>
      </c>
      <c r="H32" s="39"/>
    </row>
    <row r="33" spans="1:8" x14ac:dyDescent="0.25">
      <c r="A33" s="26" t="s">
        <v>87</v>
      </c>
      <c r="B33" s="24">
        <v>2.2000000000000001E-4</v>
      </c>
      <c r="C33" s="15">
        <v>99513</v>
      </c>
      <c r="D33" s="15">
        <v>22</v>
      </c>
      <c r="E33" s="15">
        <v>99502</v>
      </c>
      <c r="F33" s="15">
        <v>5971288</v>
      </c>
      <c r="G33" s="25">
        <v>60</v>
      </c>
      <c r="H33" s="39"/>
    </row>
    <row r="34" spans="1:8" x14ac:dyDescent="0.25">
      <c r="A34" s="26" t="s">
        <v>88</v>
      </c>
      <c r="B34" s="24">
        <v>2.3000000000000001E-4</v>
      </c>
      <c r="C34" s="15">
        <v>99491</v>
      </c>
      <c r="D34" s="15">
        <v>23</v>
      </c>
      <c r="E34" s="15">
        <v>99480</v>
      </c>
      <c r="F34" s="15">
        <v>5871786</v>
      </c>
      <c r="G34" s="25">
        <v>59</v>
      </c>
      <c r="H34" s="39"/>
    </row>
    <row r="35" spans="1:8" x14ac:dyDescent="0.25">
      <c r="A35" s="26" t="s">
        <v>89</v>
      </c>
      <c r="B35" s="24">
        <v>2.4000000000000001E-4</v>
      </c>
      <c r="C35" s="15">
        <v>99468</v>
      </c>
      <c r="D35" s="15">
        <v>24</v>
      </c>
      <c r="E35" s="15">
        <v>99456</v>
      </c>
      <c r="F35" s="15">
        <v>5772307</v>
      </c>
      <c r="G35" s="25">
        <v>58</v>
      </c>
      <c r="H35" s="39"/>
    </row>
    <row r="36" spans="1:8" x14ac:dyDescent="0.25">
      <c r="A36" s="26" t="s">
        <v>90</v>
      </c>
      <c r="B36" s="24">
        <v>2.5000000000000001E-4</v>
      </c>
      <c r="C36" s="15">
        <v>99444</v>
      </c>
      <c r="D36" s="15">
        <v>24</v>
      </c>
      <c r="E36" s="15">
        <v>99432</v>
      </c>
      <c r="F36" s="15">
        <v>5672851</v>
      </c>
      <c r="G36" s="25">
        <v>57</v>
      </c>
      <c r="H36" s="39"/>
    </row>
    <row r="37" spans="1:8" x14ac:dyDescent="0.25">
      <c r="A37" s="26" t="s">
        <v>91</v>
      </c>
      <c r="B37" s="24">
        <v>2.5999999999999998E-4</v>
      </c>
      <c r="C37" s="15">
        <v>99420</v>
      </c>
      <c r="D37" s="15">
        <v>26</v>
      </c>
      <c r="E37" s="15">
        <v>99407</v>
      </c>
      <c r="F37" s="15">
        <v>5573419</v>
      </c>
      <c r="G37" s="25">
        <v>56.1</v>
      </c>
      <c r="H37" s="39"/>
    </row>
    <row r="38" spans="1:8" x14ac:dyDescent="0.25">
      <c r="A38" s="26" t="s">
        <v>92</v>
      </c>
      <c r="B38" s="24">
        <v>2.7999999999999998E-4</v>
      </c>
      <c r="C38" s="15">
        <v>99394</v>
      </c>
      <c r="D38" s="15">
        <v>28</v>
      </c>
      <c r="E38" s="15">
        <v>99380</v>
      </c>
      <c r="F38" s="15">
        <v>5474012</v>
      </c>
      <c r="G38" s="25">
        <v>55.1</v>
      </c>
      <c r="H38" s="39"/>
    </row>
    <row r="39" spans="1:8" x14ac:dyDescent="0.25">
      <c r="A39" s="26" t="s">
        <v>93</v>
      </c>
      <c r="B39" s="24">
        <v>2.9999999999999997E-4</v>
      </c>
      <c r="C39" s="15">
        <v>99366</v>
      </c>
      <c r="D39" s="15">
        <v>30</v>
      </c>
      <c r="E39" s="15">
        <v>99351</v>
      </c>
      <c r="F39" s="15">
        <v>5374632</v>
      </c>
      <c r="G39" s="25">
        <v>54.1</v>
      </c>
      <c r="H39" s="39"/>
    </row>
    <row r="40" spans="1:8" x14ac:dyDescent="0.25">
      <c r="A40" s="26" t="s">
        <v>94</v>
      </c>
      <c r="B40" s="24">
        <v>3.3E-4</v>
      </c>
      <c r="C40" s="15">
        <v>99336</v>
      </c>
      <c r="D40" s="15">
        <v>33</v>
      </c>
      <c r="E40" s="15">
        <v>99320</v>
      </c>
      <c r="F40" s="15">
        <v>5275281</v>
      </c>
      <c r="G40" s="25">
        <v>53.1</v>
      </c>
      <c r="H40" s="39"/>
    </row>
    <row r="41" spans="1:8" x14ac:dyDescent="0.25">
      <c r="A41" s="26" t="s">
        <v>95</v>
      </c>
      <c r="B41" s="24">
        <v>3.5E-4</v>
      </c>
      <c r="C41" s="15">
        <v>99303</v>
      </c>
      <c r="D41" s="15">
        <v>35</v>
      </c>
      <c r="E41" s="15">
        <v>99286</v>
      </c>
      <c r="F41" s="15">
        <v>5175961</v>
      </c>
      <c r="G41" s="25">
        <v>52.1</v>
      </c>
      <c r="H41" s="39"/>
    </row>
    <row r="42" spans="1:8" x14ac:dyDescent="0.25">
      <c r="A42" s="26" t="s">
        <v>96</v>
      </c>
      <c r="B42" s="24">
        <v>3.8000000000000002E-4</v>
      </c>
      <c r="C42" s="15">
        <v>99268</v>
      </c>
      <c r="D42" s="15">
        <v>37</v>
      </c>
      <c r="E42" s="15">
        <v>99250</v>
      </c>
      <c r="F42" s="15">
        <v>5076676</v>
      </c>
      <c r="G42" s="25">
        <v>51.1</v>
      </c>
      <c r="H42" s="39"/>
    </row>
    <row r="43" spans="1:8" x14ac:dyDescent="0.25">
      <c r="A43" s="26" t="s">
        <v>97</v>
      </c>
      <c r="B43" s="24">
        <v>4.0000000000000002E-4</v>
      </c>
      <c r="C43" s="15">
        <v>99231</v>
      </c>
      <c r="D43" s="15">
        <v>39</v>
      </c>
      <c r="E43" s="15">
        <v>99212</v>
      </c>
      <c r="F43" s="15">
        <v>4977426</v>
      </c>
      <c r="G43" s="25">
        <v>50.2</v>
      </c>
      <c r="H43" s="39"/>
    </row>
    <row r="44" spans="1:8" x14ac:dyDescent="0.25">
      <c r="A44" s="26" t="s">
        <v>98</v>
      </c>
      <c r="B44" s="24">
        <v>4.0999999999999999E-4</v>
      </c>
      <c r="C44" s="15">
        <v>99192</v>
      </c>
      <c r="D44" s="15">
        <v>41</v>
      </c>
      <c r="E44" s="15">
        <v>99172</v>
      </c>
      <c r="F44" s="15">
        <v>4878215</v>
      </c>
      <c r="G44" s="25">
        <v>49.2</v>
      </c>
      <c r="H44" s="39"/>
    </row>
    <row r="45" spans="1:8" x14ac:dyDescent="0.25">
      <c r="A45" s="26" t="s">
        <v>99</v>
      </c>
      <c r="B45" s="24">
        <v>4.2000000000000002E-4</v>
      </c>
      <c r="C45" s="15">
        <v>99151</v>
      </c>
      <c r="D45" s="15">
        <v>42</v>
      </c>
      <c r="E45" s="15">
        <v>99130</v>
      </c>
      <c r="F45" s="15">
        <v>4779043</v>
      </c>
      <c r="G45" s="25">
        <v>48.2</v>
      </c>
      <c r="H45" s="39"/>
    </row>
    <row r="46" spans="1:8" x14ac:dyDescent="0.25">
      <c r="A46" s="26" t="s">
        <v>100</v>
      </c>
      <c r="B46" s="24">
        <v>4.4000000000000002E-4</v>
      </c>
      <c r="C46" s="15">
        <v>99109</v>
      </c>
      <c r="D46" s="15">
        <v>44</v>
      </c>
      <c r="E46" s="15">
        <v>99087</v>
      </c>
      <c r="F46" s="15">
        <v>4679913</v>
      </c>
      <c r="G46" s="25">
        <v>47.2</v>
      </c>
      <c r="H46" s="39"/>
    </row>
    <row r="47" spans="1:8" x14ac:dyDescent="0.25">
      <c r="A47" s="26" t="s">
        <v>101</v>
      </c>
      <c r="B47" s="24">
        <v>4.8000000000000001E-4</v>
      </c>
      <c r="C47" s="15">
        <v>99065</v>
      </c>
      <c r="D47" s="15">
        <v>48</v>
      </c>
      <c r="E47" s="15">
        <v>99041</v>
      </c>
      <c r="F47" s="15">
        <v>4580826</v>
      </c>
      <c r="G47" s="25">
        <v>46.2</v>
      </c>
      <c r="H47" s="39"/>
    </row>
    <row r="48" spans="1:8" x14ac:dyDescent="0.25">
      <c r="A48" s="26" t="s">
        <v>102</v>
      </c>
      <c r="B48" s="24">
        <v>5.5000000000000003E-4</v>
      </c>
      <c r="C48" s="15">
        <v>99017</v>
      </c>
      <c r="D48" s="15">
        <v>54</v>
      </c>
      <c r="E48" s="15">
        <v>98990</v>
      </c>
      <c r="F48" s="15">
        <v>4481785</v>
      </c>
      <c r="G48" s="25">
        <v>45.3</v>
      </c>
      <c r="H48" s="39"/>
    </row>
    <row r="49" spans="1:8" x14ac:dyDescent="0.25">
      <c r="A49" s="26" t="s">
        <v>103</v>
      </c>
      <c r="B49" s="24">
        <v>6.3000000000000003E-4</v>
      </c>
      <c r="C49" s="15">
        <v>98963</v>
      </c>
      <c r="D49" s="15">
        <v>62</v>
      </c>
      <c r="E49" s="15">
        <v>98932</v>
      </c>
      <c r="F49" s="15">
        <v>4382795</v>
      </c>
      <c r="G49" s="25">
        <v>44.3</v>
      </c>
      <c r="H49" s="39"/>
    </row>
    <row r="50" spans="1:8" x14ac:dyDescent="0.25">
      <c r="A50" s="26" t="s">
        <v>104</v>
      </c>
      <c r="B50" s="24">
        <v>7.2000000000000005E-4</v>
      </c>
      <c r="C50" s="15">
        <v>98901</v>
      </c>
      <c r="D50" s="15">
        <v>71</v>
      </c>
      <c r="E50" s="15">
        <v>98866</v>
      </c>
      <c r="F50" s="15">
        <v>4283863</v>
      </c>
      <c r="G50" s="25">
        <v>43.3</v>
      </c>
      <c r="H50" s="39"/>
    </row>
    <row r="51" spans="1:8" x14ac:dyDescent="0.25">
      <c r="A51" s="26" t="s">
        <v>105</v>
      </c>
      <c r="B51" s="24">
        <v>8.0999999999999996E-4</v>
      </c>
      <c r="C51" s="15">
        <v>98830</v>
      </c>
      <c r="D51" s="15">
        <v>80</v>
      </c>
      <c r="E51" s="15">
        <v>98790</v>
      </c>
      <c r="F51" s="15">
        <v>4184998</v>
      </c>
      <c r="G51" s="25">
        <v>42.3</v>
      </c>
      <c r="H51" s="39"/>
    </row>
    <row r="52" spans="1:8" x14ac:dyDescent="0.25">
      <c r="A52" s="26" t="s">
        <v>106</v>
      </c>
      <c r="B52" s="24">
        <v>8.9999999999999998E-4</v>
      </c>
      <c r="C52" s="15">
        <v>98750</v>
      </c>
      <c r="D52" s="15">
        <v>89</v>
      </c>
      <c r="E52" s="15">
        <v>98706</v>
      </c>
      <c r="F52" s="15">
        <v>4086208</v>
      </c>
      <c r="G52" s="25">
        <v>41.4</v>
      </c>
      <c r="H52" s="39"/>
    </row>
    <row r="53" spans="1:8" x14ac:dyDescent="0.25">
      <c r="A53" s="26" t="s">
        <v>107</v>
      </c>
      <c r="B53" s="24">
        <v>9.8999999999999999E-4</v>
      </c>
      <c r="C53" s="15">
        <v>98661</v>
      </c>
      <c r="D53" s="15">
        <v>98</v>
      </c>
      <c r="E53" s="15">
        <v>98612</v>
      </c>
      <c r="F53" s="15">
        <v>3987502</v>
      </c>
      <c r="G53" s="25">
        <v>40.4</v>
      </c>
      <c r="H53" s="39"/>
    </row>
    <row r="54" spans="1:8" x14ac:dyDescent="0.25">
      <c r="A54" s="26" t="s">
        <v>108</v>
      </c>
      <c r="B54" s="24">
        <v>1.1000000000000001E-3</v>
      </c>
      <c r="C54" s="15">
        <v>98563</v>
      </c>
      <c r="D54" s="15">
        <v>108</v>
      </c>
      <c r="E54" s="15">
        <v>98509</v>
      </c>
      <c r="F54" s="15">
        <v>3888890</v>
      </c>
      <c r="G54" s="25">
        <v>39.5</v>
      </c>
      <c r="H54" s="39"/>
    </row>
    <row r="55" spans="1:8" x14ac:dyDescent="0.25">
      <c r="A55" s="26" t="s">
        <v>109</v>
      </c>
      <c r="B55" s="24">
        <v>1.1999999999999999E-3</v>
      </c>
      <c r="C55" s="15">
        <v>98455</v>
      </c>
      <c r="D55" s="15">
        <v>118</v>
      </c>
      <c r="E55" s="15">
        <v>98396</v>
      </c>
      <c r="F55" s="15">
        <v>3790381</v>
      </c>
      <c r="G55" s="25">
        <v>38.5</v>
      </c>
      <c r="H55" s="39"/>
    </row>
    <row r="56" spans="1:8" x14ac:dyDescent="0.25">
      <c r="A56" s="26" t="s">
        <v>110</v>
      </c>
      <c r="B56" s="24">
        <v>1.31E-3</v>
      </c>
      <c r="C56" s="15">
        <v>98337</v>
      </c>
      <c r="D56" s="15">
        <v>129</v>
      </c>
      <c r="E56" s="15">
        <v>98273</v>
      </c>
      <c r="F56" s="15">
        <v>3691985</v>
      </c>
      <c r="G56" s="25">
        <v>37.5</v>
      </c>
      <c r="H56" s="39"/>
    </row>
    <row r="57" spans="1:8" x14ac:dyDescent="0.25">
      <c r="A57" s="26" t="s">
        <v>111</v>
      </c>
      <c r="B57" s="24">
        <v>1.4300000000000001E-3</v>
      </c>
      <c r="C57" s="15">
        <v>98208</v>
      </c>
      <c r="D57" s="15">
        <v>141</v>
      </c>
      <c r="E57" s="15">
        <v>98138</v>
      </c>
      <c r="F57" s="15">
        <v>3593713</v>
      </c>
      <c r="G57" s="25">
        <v>36.6</v>
      </c>
      <c r="H57" s="39"/>
    </row>
    <row r="58" spans="1:8" x14ac:dyDescent="0.25">
      <c r="A58" s="27" t="s">
        <v>112</v>
      </c>
      <c r="B58" s="24">
        <v>1.5900000000000001E-3</v>
      </c>
      <c r="C58" s="15">
        <v>98067</v>
      </c>
      <c r="D58" s="15">
        <v>156</v>
      </c>
      <c r="E58" s="15">
        <v>97989</v>
      </c>
      <c r="F58" s="15">
        <v>3495575</v>
      </c>
      <c r="G58" s="25">
        <v>35.6</v>
      </c>
      <c r="H58" s="39"/>
    </row>
    <row r="59" spans="1:8" x14ac:dyDescent="0.25">
      <c r="A59" s="27" t="s">
        <v>113</v>
      </c>
      <c r="B59" s="24">
        <v>1.7700000000000001E-3</v>
      </c>
      <c r="C59" s="15">
        <v>97911</v>
      </c>
      <c r="D59" s="15">
        <v>173</v>
      </c>
      <c r="E59" s="15">
        <v>97825</v>
      </c>
      <c r="F59" s="15">
        <v>3397586</v>
      </c>
      <c r="G59" s="25">
        <v>34.700000000000003</v>
      </c>
      <c r="H59" s="39"/>
    </row>
    <row r="60" spans="1:8" x14ac:dyDescent="0.25">
      <c r="A60" s="27" t="s">
        <v>114</v>
      </c>
      <c r="B60" s="24">
        <v>1.9499999999999999E-3</v>
      </c>
      <c r="C60" s="15">
        <v>97738</v>
      </c>
      <c r="D60" s="15">
        <v>190</v>
      </c>
      <c r="E60" s="15">
        <v>97643</v>
      </c>
      <c r="F60" s="15">
        <v>3299762</v>
      </c>
      <c r="G60" s="25">
        <v>33.799999999999997</v>
      </c>
      <c r="H60" s="39"/>
    </row>
    <row r="61" spans="1:8" x14ac:dyDescent="0.25">
      <c r="A61" s="27" t="s">
        <v>115</v>
      </c>
      <c r="B61" s="24">
        <v>2.1299999999999999E-3</v>
      </c>
      <c r="C61" s="15">
        <v>97548</v>
      </c>
      <c r="D61" s="15">
        <v>208</v>
      </c>
      <c r="E61" s="15">
        <v>97444</v>
      </c>
      <c r="F61" s="15">
        <v>3202119</v>
      </c>
      <c r="G61" s="25">
        <v>32.799999999999997</v>
      </c>
      <c r="H61" s="39"/>
    </row>
    <row r="62" spans="1:8" x14ac:dyDescent="0.25">
      <c r="A62" s="27" t="s">
        <v>116</v>
      </c>
      <c r="B62" s="24">
        <v>2.3500000000000001E-3</v>
      </c>
      <c r="C62" s="15">
        <v>97340</v>
      </c>
      <c r="D62" s="15">
        <v>228</v>
      </c>
      <c r="E62" s="15">
        <v>97226</v>
      </c>
      <c r="F62" s="15">
        <v>3104675</v>
      </c>
      <c r="G62" s="25">
        <v>31.9</v>
      </c>
      <c r="H62" s="39"/>
    </row>
    <row r="63" spans="1:8" x14ac:dyDescent="0.25">
      <c r="A63" s="27" t="s">
        <v>117</v>
      </c>
      <c r="B63" s="24">
        <v>2.5999999999999999E-3</v>
      </c>
      <c r="C63" s="15">
        <v>97112</v>
      </c>
      <c r="D63" s="15">
        <v>252</v>
      </c>
      <c r="E63" s="15">
        <v>96986</v>
      </c>
      <c r="F63" s="15">
        <v>3007449</v>
      </c>
      <c r="G63" s="25">
        <v>31</v>
      </c>
      <c r="H63" s="39"/>
    </row>
    <row r="64" spans="1:8" x14ac:dyDescent="0.25">
      <c r="A64" s="26" t="s">
        <v>118</v>
      </c>
      <c r="B64" s="24">
        <v>2.8700000000000002E-3</v>
      </c>
      <c r="C64" s="15">
        <v>96860</v>
      </c>
      <c r="D64" s="15">
        <v>278</v>
      </c>
      <c r="E64" s="15">
        <v>96721</v>
      </c>
      <c r="F64" s="15">
        <v>2910463</v>
      </c>
      <c r="G64" s="25">
        <v>30</v>
      </c>
      <c r="H64" s="39"/>
    </row>
    <row r="65" spans="1:8" x14ac:dyDescent="0.25">
      <c r="A65" s="26" t="s">
        <v>119</v>
      </c>
      <c r="B65" s="24">
        <v>3.15E-3</v>
      </c>
      <c r="C65" s="15">
        <v>96582</v>
      </c>
      <c r="D65" s="15">
        <v>304</v>
      </c>
      <c r="E65" s="15">
        <v>96430</v>
      </c>
      <c r="F65" s="15">
        <v>2813742</v>
      </c>
      <c r="G65" s="25">
        <v>29.1</v>
      </c>
      <c r="H65" s="39"/>
    </row>
    <row r="66" spans="1:8" x14ac:dyDescent="0.25">
      <c r="A66" s="26" t="s">
        <v>120</v>
      </c>
      <c r="B66" s="24">
        <v>3.4499999999999999E-3</v>
      </c>
      <c r="C66" s="15">
        <v>96278</v>
      </c>
      <c r="D66" s="15">
        <v>332</v>
      </c>
      <c r="E66" s="15">
        <v>96112</v>
      </c>
      <c r="F66" s="15">
        <v>2717312</v>
      </c>
      <c r="G66" s="25">
        <v>28.2</v>
      </c>
      <c r="H66" s="39"/>
    </row>
    <row r="67" spans="1:8" x14ac:dyDescent="0.25">
      <c r="A67" s="26" t="s">
        <v>121</v>
      </c>
      <c r="B67" s="24">
        <v>3.82E-3</v>
      </c>
      <c r="C67" s="15">
        <v>95946</v>
      </c>
      <c r="D67" s="15">
        <v>367</v>
      </c>
      <c r="E67" s="15">
        <v>95763</v>
      </c>
      <c r="F67" s="15">
        <v>2621200</v>
      </c>
      <c r="G67" s="25">
        <v>27.3</v>
      </c>
      <c r="H67" s="39"/>
    </row>
    <row r="68" spans="1:8" x14ac:dyDescent="0.25">
      <c r="A68" s="26" t="s">
        <v>122</v>
      </c>
      <c r="B68" s="24">
        <v>4.3200000000000001E-3</v>
      </c>
      <c r="C68" s="15">
        <v>95579</v>
      </c>
      <c r="D68" s="15">
        <v>412</v>
      </c>
      <c r="E68" s="15">
        <v>95373</v>
      </c>
      <c r="F68" s="15">
        <v>2525437</v>
      </c>
      <c r="G68" s="25">
        <v>26.4</v>
      </c>
      <c r="H68" s="39"/>
    </row>
    <row r="69" spans="1:8" x14ac:dyDescent="0.25">
      <c r="A69" s="26" t="s">
        <v>123</v>
      </c>
      <c r="B69" s="24">
        <v>4.8900000000000002E-3</v>
      </c>
      <c r="C69" s="15">
        <v>95167</v>
      </c>
      <c r="D69" s="15">
        <v>465</v>
      </c>
      <c r="E69" s="15">
        <v>94935</v>
      </c>
      <c r="F69" s="15">
        <v>2430064</v>
      </c>
      <c r="G69" s="25">
        <v>25.5</v>
      </c>
      <c r="H69" s="39"/>
    </row>
    <row r="70" spans="1:8" x14ac:dyDescent="0.25">
      <c r="A70" s="26" t="s">
        <v>124</v>
      </c>
      <c r="B70" s="24">
        <v>5.4799999999999996E-3</v>
      </c>
      <c r="C70" s="15">
        <v>94702</v>
      </c>
      <c r="D70" s="15">
        <v>519</v>
      </c>
      <c r="E70" s="15">
        <v>94443</v>
      </c>
      <c r="F70" s="15">
        <v>2335130</v>
      </c>
      <c r="G70" s="25">
        <v>24.7</v>
      </c>
      <c r="H70" s="39"/>
    </row>
    <row r="71" spans="1:8" x14ac:dyDescent="0.25">
      <c r="A71" s="26" t="s">
        <v>125</v>
      </c>
      <c r="B71" s="24">
        <v>6.0800000000000003E-3</v>
      </c>
      <c r="C71" s="15">
        <v>94183</v>
      </c>
      <c r="D71" s="15">
        <v>573</v>
      </c>
      <c r="E71" s="15">
        <v>93897</v>
      </c>
      <c r="F71" s="15">
        <v>2240687</v>
      </c>
      <c r="G71" s="25">
        <v>23.8</v>
      </c>
      <c r="H71" s="39"/>
    </row>
    <row r="72" spans="1:8" x14ac:dyDescent="0.25">
      <c r="A72" s="26" t="s">
        <v>126</v>
      </c>
      <c r="B72" s="24">
        <v>6.7000000000000002E-3</v>
      </c>
      <c r="C72" s="15">
        <v>93610</v>
      </c>
      <c r="D72" s="15">
        <v>627</v>
      </c>
      <c r="E72" s="15">
        <v>93297</v>
      </c>
      <c r="F72" s="15">
        <v>2146791</v>
      </c>
      <c r="G72" s="25">
        <v>22.9</v>
      </c>
      <c r="H72" s="39"/>
    </row>
    <row r="73" spans="1:8" x14ac:dyDescent="0.25">
      <c r="A73" s="26" t="s">
        <v>127</v>
      </c>
      <c r="B73" s="24">
        <v>7.3499999999999998E-3</v>
      </c>
      <c r="C73" s="15">
        <v>92983</v>
      </c>
      <c r="D73" s="15">
        <v>683</v>
      </c>
      <c r="E73" s="15">
        <v>92642</v>
      </c>
      <c r="F73" s="15">
        <v>2053494</v>
      </c>
      <c r="G73" s="25">
        <v>22.1</v>
      </c>
      <c r="H73" s="39"/>
    </row>
    <row r="74" spans="1:8" x14ac:dyDescent="0.25">
      <c r="A74" s="26" t="s">
        <v>128</v>
      </c>
      <c r="B74" s="24">
        <v>7.9900000000000006E-3</v>
      </c>
      <c r="C74" s="15">
        <v>92300</v>
      </c>
      <c r="D74" s="15">
        <v>738</v>
      </c>
      <c r="E74" s="15">
        <v>91931</v>
      </c>
      <c r="F74" s="15">
        <v>1960853</v>
      </c>
      <c r="G74" s="25">
        <v>21.2</v>
      </c>
      <c r="H74" s="39"/>
    </row>
    <row r="75" spans="1:8" x14ac:dyDescent="0.25">
      <c r="A75" s="26" t="s">
        <v>129</v>
      </c>
      <c r="B75" s="24">
        <v>8.6300000000000005E-3</v>
      </c>
      <c r="C75" s="15">
        <v>91562</v>
      </c>
      <c r="D75" s="15">
        <v>790</v>
      </c>
      <c r="E75" s="15">
        <v>91167</v>
      </c>
      <c r="F75" s="15">
        <v>1868922</v>
      </c>
      <c r="G75" s="25">
        <v>20.399999999999999</v>
      </c>
      <c r="H75" s="39"/>
    </row>
    <row r="76" spans="1:8" x14ac:dyDescent="0.25">
      <c r="A76" s="26" t="s">
        <v>130</v>
      </c>
      <c r="B76" s="24">
        <v>9.3500000000000007E-3</v>
      </c>
      <c r="C76" s="15">
        <v>90772</v>
      </c>
      <c r="D76" s="15">
        <v>848</v>
      </c>
      <c r="E76" s="15">
        <v>90348</v>
      </c>
      <c r="F76" s="15">
        <v>1777755</v>
      </c>
      <c r="G76" s="25">
        <v>19.600000000000001</v>
      </c>
      <c r="H76" s="39"/>
    </row>
    <row r="77" spans="1:8" x14ac:dyDescent="0.25">
      <c r="A77" s="26" t="s">
        <v>131</v>
      </c>
      <c r="B77" s="24">
        <v>1.034E-2</v>
      </c>
      <c r="C77" s="15">
        <v>89924</v>
      </c>
      <c r="D77" s="15">
        <v>930</v>
      </c>
      <c r="E77" s="15">
        <v>89459</v>
      </c>
      <c r="F77" s="15">
        <v>1687407</v>
      </c>
      <c r="G77" s="25">
        <v>18.8</v>
      </c>
      <c r="H77" s="39"/>
    </row>
    <row r="78" spans="1:8" x14ac:dyDescent="0.25">
      <c r="A78" s="26" t="s">
        <v>132</v>
      </c>
      <c r="B78" s="24">
        <v>1.176E-2</v>
      </c>
      <c r="C78" s="15">
        <v>88994</v>
      </c>
      <c r="D78" s="15">
        <v>1046</v>
      </c>
      <c r="E78" s="15">
        <v>88471</v>
      </c>
      <c r="F78" s="15">
        <v>1597948</v>
      </c>
      <c r="G78" s="25">
        <v>18</v>
      </c>
      <c r="H78" s="39"/>
    </row>
    <row r="79" spans="1:8" x14ac:dyDescent="0.25">
      <c r="A79" s="26" t="s">
        <v>133</v>
      </c>
      <c r="B79" s="24">
        <v>1.341E-2</v>
      </c>
      <c r="C79" s="15">
        <v>87948</v>
      </c>
      <c r="D79" s="15">
        <v>1179</v>
      </c>
      <c r="E79" s="15">
        <v>87359</v>
      </c>
      <c r="F79" s="15">
        <v>1509477</v>
      </c>
      <c r="G79" s="25">
        <v>17.2</v>
      </c>
      <c r="H79" s="39"/>
    </row>
    <row r="80" spans="1:8" x14ac:dyDescent="0.25">
      <c r="A80" s="26" t="s">
        <v>134</v>
      </c>
      <c r="B80" s="24">
        <v>1.5129999999999999E-2</v>
      </c>
      <c r="C80" s="15">
        <v>86769</v>
      </c>
      <c r="D80" s="15">
        <v>1312</v>
      </c>
      <c r="E80" s="15">
        <v>86113</v>
      </c>
      <c r="F80" s="15">
        <v>1422118</v>
      </c>
      <c r="G80" s="25">
        <v>16.399999999999999</v>
      </c>
      <c r="H80" s="39"/>
    </row>
    <row r="81" spans="1:8" x14ac:dyDescent="0.25">
      <c r="A81" s="26" t="s">
        <v>135</v>
      </c>
      <c r="B81" s="24">
        <v>1.6920000000000001E-2</v>
      </c>
      <c r="C81" s="15">
        <v>85457</v>
      </c>
      <c r="D81" s="15">
        <v>1446</v>
      </c>
      <c r="E81" s="15">
        <v>84734</v>
      </c>
      <c r="F81" s="15">
        <v>1336005</v>
      </c>
      <c r="G81" s="25">
        <v>15.6</v>
      </c>
      <c r="H81" s="39"/>
    </row>
    <row r="82" spans="1:8" x14ac:dyDescent="0.25">
      <c r="A82" s="26" t="s">
        <v>136</v>
      </c>
      <c r="B82" s="24">
        <v>1.898E-2</v>
      </c>
      <c r="C82" s="15">
        <v>84011</v>
      </c>
      <c r="D82" s="15">
        <v>1595</v>
      </c>
      <c r="E82" s="15">
        <v>83214</v>
      </c>
      <c r="F82" s="15">
        <v>1251271</v>
      </c>
      <c r="G82" s="25">
        <v>14.9</v>
      </c>
      <c r="H82" s="39"/>
    </row>
    <row r="83" spans="1:8" x14ac:dyDescent="0.25">
      <c r="A83" s="26" t="s">
        <v>137</v>
      </c>
      <c r="B83" s="24">
        <v>2.1479999999999999E-2</v>
      </c>
      <c r="C83" s="15">
        <v>82416</v>
      </c>
      <c r="D83" s="15">
        <v>1770</v>
      </c>
      <c r="E83" s="15">
        <v>81531</v>
      </c>
      <c r="F83" s="15">
        <v>1168058</v>
      </c>
      <c r="G83" s="25">
        <v>14.2</v>
      </c>
      <c r="H83" s="39"/>
    </row>
    <row r="84" spans="1:8" x14ac:dyDescent="0.25">
      <c r="A84" s="26" t="s">
        <v>138</v>
      </c>
      <c r="B84" s="24">
        <v>2.4230000000000002E-2</v>
      </c>
      <c r="C84" s="15">
        <v>80646</v>
      </c>
      <c r="D84" s="15">
        <v>1954</v>
      </c>
      <c r="E84" s="15">
        <v>79669</v>
      </c>
      <c r="F84" s="15">
        <v>1086527</v>
      </c>
      <c r="G84" s="25">
        <v>13.5</v>
      </c>
      <c r="H84" s="39"/>
    </row>
    <row r="85" spans="1:8" x14ac:dyDescent="0.25">
      <c r="A85" s="26" t="s">
        <v>139</v>
      </c>
      <c r="B85" s="24">
        <v>2.7029999999999998E-2</v>
      </c>
      <c r="C85" s="15">
        <v>78692</v>
      </c>
      <c r="D85" s="15">
        <v>2127</v>
      </c>
      <c r="E85" s="15">
        <v>77629</v>
      </c>
      <c r="F85" s="15">
        <v>1006858</v>
      </c>
      <c r="G85" s="25">
        <v>12.8</v>
      </c>
      <c r="H85" s="39"/>
    </row>
    <row r="86" spans="1:8" x14ac:dyDescent="0.25">
      <c r="A86" s="26" t="s">
        <v>140</v>
      </c>
      <c r="B86" s="24">
        <v>2.9960000000000001E-2</v>
      </c>
      <c r="C86" s="15">
        <v>76565</v>
      </c>
      <c r="D86" s="15">
        <v>2294</v>
      </c>
      <c r="E86" s="15">
        <v>75418</v>
      </c>
      <c r="F86" s="15">
        <v>929229</v>
      </c>
      <c r="G86" s="25">
        <v>12.1</v>
      </c>
      <c r="H86" s="39"/>
    </row>
    <row r="87" spans="1:8" x14ac:dyDescent="0.25">
      <c r="A87" s="26" t="s">
        <v>141</v>
      </c>
      <c r="B87" s="24">
        <v>3.3320000000000002E-2</v>
      </c>
      <c r="C87" s="15">
        <v>74271</v>
      </c>
      <c r="D87" s="15">
        <v>2475</v>
      </c>
      <c r="E87" s="15">
        <v>73034</v>
      </c>
      <c r="F87" s="15">
        <v>853811</v>
      </c>
      <c r="G87" s="25">
        <v>11.5</v>
      </c>
      <c r="H87" s="39"/>
    </row>
    <row r="88" spans="1:8" x14ac:dyDescent="0.25">
      <c r="A88" s="26" t="s">
        <v>142</v>
      </c>
      <c r="B88" s="24">
        <v>3.737E-2</v>
      </c>
      <c r="C88" s="15">
        <v>71796</v>
      </c>
      <c r="D88" s="15">
        <v>2683</v>
      </c>
      <c r="E88" s="15">
        <v>70455</v>
      </c>
      <c r="F88" s="15">
        <v>780778</v>
      </c>
      <c r="G88" s="25">
        <v>10.9</v>
      </c>
      <c r="H88" s="39"/>
    </row>
    <row r="89" spans="1:8" x14ac:dyDescent="0.25">
      <c r="A89" s="26" t="s">
        <v>143</v>
      </c>
      <c r="B89" s="24">
        <v>4.181E-2</v>
      </c>
      <c r="C89" s="15">
        <v>69113</v>
      </c>
      <c r="D89" s="15">
        <v>2890</v>
      </c>
      <c r="E89" s="15">
        <v>67668</v>
      </c>
      <c r="F89" s="15">
        <v>710323</v>
      </c>
      <c r="G89" s="25">
        <v>10.3</v>
      </c>
      <c r="H89" s="39"/>
    </row>
    <row r="90" spans="1:8" x14ac:dyDescent="0.25">
      <c r="A90" s="26" t="s">
        <v>144</v>
      </c>
      <c r="B90" s="24">
        <v>4.632E-2</v>
      </c>
      <c r="C90" s="15">
        <v>66223</v>
      </c>
      <c r="D90" s="15">
        <v>3068</v>
      </c>
      <c r="E90" s="15">
        <v>64689</v>
      </c>
      <c r="F90" s="15">
        <v>642655</v>
      </c>
      <c r="G90" s="25">
        <v>9.6999999999999993</v>
      </c>
      <c r="H90" s="39"/>
    </row>
    <row r="91" spans="1:8" x14ac:dyDescent="0.25">
      <c r="A91" s="26" t="s">
        <v>145</v>
      </c>
      <c r="B91" s="24">
        <v>5.0930000000000003E-2</v>
      </c>
      <c r="C91" s="15">
        <v>63155</v>
      </c>
      <c r="D91" s="15">
        <v>3216</v>
      </c>
      <c r="E91" s="15">
        <v>61547</v>
      </c>
      <c r="F91" s="15">
        <v>577966</v>
      </c>
      <c r="G91" s="25">
        <v>9.1999999999999993</v>
      </c>
      <c r="H91" s="39"/>
    </row>
    <row r="92" spans="1:8" x14ac:dyDescent="0.25">
      <c r="A92" s="26" t="s">
        <v>146</v>
      </c>
      <c r="B92" s="24">
        <v>5.604E-2</v>
      </c>
      <c r="C92" s="15">
        <v>59939</v>
      </c>
      <c r="D92" s="15">
        <v>3359</v>
      </c>
      <c r="E92" s="15">
        <v>58260</v>
      </c>
      <c r="F92" s="15">
        <v>516419</v>
      </c>
      <c r="G92" s="25">
        <v>8.6</v>
      </c>
      <c r="H92" s="39"/>
    </row>
    <row r="93" spans="1:8" x14ac:dyDescent="0.25">
      <c r="A93" s="26" t="s">
        <v>147</v>
      </c>
      <c r="B93" s="24">
        <v>6.2149999999999997E-2</v>
      </c>
      <c r="C93" s="15">
        <v>56580</v>
      </c>
      <c r="D93" s="15">
        <v>3516</v>
      </c>
      <c r="E93" s="15">
        <v>54822</v>
      </c>
      <c r="F93" s="15">
        <v>458160</v>
      </c>
      <c r="G93" s="25">
        <v>8.1</v>
      </c>
      <c r="H93" s="39"/>
    </row>
    <row r="94" spans="1:8" x14ac:dyDescent="0.25">
      <c r="A94" s="26" t="s">
        <v>148</v>
      </c>
      <c r="B94" s="24">
        <v>6.9220000000000004E-2</v>
      </c>
      <c r="C94" s="15">
        <v>53064</v>
      </c>
      <c r="D94" s="15">
        <v>3673</v>
      </c>
      <c r="E94" s="15">
        <v>51228</v>
      </c>
      <c r="F94" s="15">
        <v>403338</v>
      </c>
      <c r="G94" s="25">
        <v>7.6</v>
      </c>
      <c r="H94" s="39"/>
    </row>
    <row r="95" spans="1:8" x14ac:dyDescent="0.25">
      <c r="A95" s="26" t="s">
        <v>149</v>
      </c>
      <c r="B95" s="24">
        <v>7.6670000000000002E-2</v>
      </c>
      <c r="C95" s="15">
        <v>49391</v>
      </c>
      <c r="D95" s="15">
        <v>3787</v>
      </c>
      <c r="E95" s="15">
        <v>47498</v>
      </c>
      <c r="F95" s="15">
        <v>352110</v>
      </c>
      <c r="G95" s="25">
        <v>7.1</v>
      </c>
      <c r="H95" s="39"/>
    </row>
    <row r="96" spans="1:8" x14ac:dyDescent="0.25">
      <c r="A96" s="26" t="s">
        <v>150</v>
      </c>
      <c r="B96" s="24">
        <v>8.48E-2</v>
      </c>
      <c r="C96" s="15">
        <v>45604</v>
      </c>
      <c r="D96" s="15">
        <v>3867</v>
      </c>
      <c r="E96" s="15">
        <v>43671</v>
      </c>
      <c r="F96" s="15">
        <v>304613</v>
      </c>
      <c r="G96" s="25">
        <v>6.7</v>
      </c>
      <c r="H96" s="39"/>
    </row>
    <row r="97" spans="1:8" x14ac:dyDescent="0.25">
      <c r="A97" s="26" t="s">
        <v>151</v>
      </c>
      <c r="B97" s="24">
        <v>9.3649999999999997E-2</v>
      </c>
      <c r="C97" s="15">
        <v>41737</v>
      </c>
      <c r="D97" s="15">
        <v>3909</v>
      </c>
      <c r="E97" s="15">
        <v>39783</v>
      </c>
      <c r="F97" s="15">
        <v>260942</v>
      </c>
      <c r="G97" s="25">
        <v>6.3</v>
      </c>
      <c r="H97" s="39"/>
    </row>
    <row r="98" spans="1:8" x14ac:dyDescent="0.25">
      <c r="A98" s="26" t="s">
        <v>152</v>
      </c>
      <c r="B98" s="24">
        <v>0.10328</v>
      </c>
      <c r="C98" s="15">
        <v>37828</v>
      </c>
      <c r="D98" s="15">
        <v>3907</v>
      </c>
      <c r="E98" s="15">
        <v>35875</v>
      </c>
      <c r="F98" s="15">
        <v>221160</v>
      </c>
      <c r="G98" s="25">
        <v>5.8</v>
      </c>
      <c r="H98" s="39"/>
    </row>
    <row r="99" spans="1:8" x14ac:dyDescent="0.25">
      <c r="A99" s="26" t="s">
        <v>153</v>
      </c>
      <c r="B99" s="24">
        <v>0.11372</v>
      </c>
      <c r="C99" s="15">
        <v>33921</v>
      </c>
      <c r="D99" s="15">
        <v>3857</v>
      </c>
      <c r="E99" s="15">
        <v>31993</v>
      </c>
      <c r="F99" s="15">
        <v>185285</v>
      </c>
      <c r="G99" s="25">
        <v>5.5</v>
      </c>
      <c r="H99" s="39"/>
    </row>
    <row r="100" spans="1:8" x14ac:dyDescent="0.25">
      <c r="A100" s="26" t="s">
        <v>154</v>
      </c>
      <c r="B100" s="24">
        <v>0.12501999999999999</v>
      </c>
      <c r="C100" s="15">
        <v>30064</v>
      </c>
      <c r="D100" s="15">
        <v>3759</v>
      </c>
      <c r="E100" s="15">
        <v>28185</v>
      </c>
      <c r="F100" s="15">
        <v>153293</v>
      </c>
      <c r="G100" s="25">
        <v>5.0999999999999996</v>
      </c>
      <c r="H100" s="39"/>
    </row>
    <row r="101" spans="1:8" x14ac:dyDescent="0.25">
      <c r="A101" s="26" t="s">
        <v>155</v>
      </c>
      <c r="B101" s="24">
        <v>0.13722000000000001</v>
      </c>
      <c r="C101" s="15">
        <v>26305</v>
      </c>
      <c r="D101" s="15">
        <v>3610</v>
      </c>
      <c r="E101" s="15">
        <v>24500</v>
      </c>
      <c r="F101" s="15">
        <v>125108</v>
      </c>
      <c r="G101" s="25">
        <v>4.8</v>
      </c>
      <c r="H101" s="39"/>
    </row>
    <row r="102" spans="1:8" x14ac:dyDescent="0.25">
      <c r="A102" s="26" t="s">
        <v>156</v>
      </c>
      <c r="B102" s="24">
        <v>0.15038000000000001</v>
      </c>
      <c r="C102" s="15">
        <v>22695</v>
      </c>
      <c r="D102" s="15">
        <v>3413</v>
      </c>
      <c r="E102" s="15">
        <v>20989</v>
      </c>
      <c r="F102" s="15">
        <v>100608</v>
      </c>
      <c r="G102" s="25">
        <v>4.4000000000000004</v>
      </c>
      <c r="H102" s="39"/>
    </row>
    <row r="103" spans="1:8" x14ac:dyDescent="0.25">
      <c r="A103" s="26" t="s">
        <v>157</v>
      </c>
      <c r="B103" s="24">
        <v>0.16450999999999999</v>
      </c>
      <c r="C103" s="15">
        <v>19282</v>
      </c>
      <c r="D103" s="15">
        <v>3172</v>
      </c>
      <c r="E103" s="15">
        <v>17696</v>
      </c>
      <c r="F103" s="15">
        <v>79620</v>
      </c>
      <c r="G103" s="25">
        <v>4.0999999999999996</v>
      </c>
      <c r="H103" s="39"/>
    </row>
    <row r="104" spans="1:8" x14ac:dyDescent="0.25">
      <c r="A104" s="26" t="s">
        <v>158</v>
      </c>
      <c r="B104" s="24">
        <v>0.17968000000000001</v>
      </c>
      <c r="C104" s="15">
        <v>16110</v>
      </c>
      <c r="D104" s="15">
        <v>2895</v>
      </c>
      <c r="E104" s="15">
        <v>14663</v>
      </c>
      <c r="F104" s="15">
        <v>61924</v>
      </c>
      <c r="G104" s="25">
        <v>3.8</v>
      </c>
      <c r="H104" s="39"/>
    </row>
    <row r="105" spans="1:8" x14ac:dyDescent="0.25">
      <c r="A105" s="26" t="s">
        <v>159</v>
      </c>
      <c r="B105" s="24">
        <v>0.19589999999999999</v>
      </c>
      <c r="C105" s="15">
        <v>13215</v>
      </c>
      <c r="D105" s="15">
        <v>2589</v>
      </c>
      <c r="E105" s="15">
        <v>11921</v>
      </c>
      <c r="F105" s="15">
        <v>47261</v>
      </c>
      <c r="G105" s="25">
        <v>3.6</v>
      </c>
      <c r="H105" s="39"/>
    </row>
    <row r="106" spans="1:8" x14ac:dyDescent="0.25">
      <c r="A106" s="26" t="s">
        <v>160</v>
      </c>
      <c r="B106" s="24">
        <v>0.21321000000000001</v>
      </c>
      <c r="C106" s="15">
        <v>10626</v>
      </c>
      <c r="D106" s="15">
        <v>2266</v>
      </c>
      <c r="E106" s="15">
        <v>9493</v>
      </c>
      <c r="F106" s="15">
        <v>35341</v>
      </c>
      <c r="G106" s="25">
        <v>3.3</v>
      </c>
      <c r="H106" s="39"/>
    </row>
    <row r="107" spans="1:8" x14ac:dyDescent="0.25">
      <c r="A107" s="26" t="s">
        <v>161</v>
      </c>
      <c r="B107" s="24">
        <v>0.23164000000000001</v>
      </c>
      <c r="C107" s="15">
        <v>8360</v>
      </c>
      <c r="D107" s="15">
        <v>1937</v>
      </c>
      <c r="E107" s="15">
        <v>7392</v>
      </c>
      <c r="F107" s="15">
        <v>25848</v>
      </c>
      <c r="G107" s="25">
        <v>3.1</v>
      </c>
      <c r="H107" s="39"/>
    </row>
    <row r="108" spans="1:8" x14ac:dyDescent="0.25">
      <c r="A108" s="26" t="s">
        <v>162</v>
      </c>
      <c r="B108" s="24">
        <v>0.25119999999999998</v>
      </c>
      <c r="C108" s="15">
        <v>6423</v>
      </c>
      <c r="D108" s="15">
        <v>1613</v>
      </c>
      <c r="E108" s="15">
        <v>5617</v>
      </c>
      <c r="F108" s="15">
        <v>18456</v>
      </c>
      <c r="G108" s="25">
        <v>2.9</v>
      </c>
      <c r="H108" s="39"/>
    </row>
    <row r="109" spans="1:8" x14ac:dyDescent="0.25">
      <c r="A109" s="26" t="s">
        <v>163</v>
      </c>
      <c r="B109" s="24">
        <v>0.27190999999999999</v>
      </c>
      <c r="C109" s="15">
        <v>4810</v>
      </c>
      <c r="D109" s="15">
        <v>1308</v>
      </c>
      <c r="E109" s="15">
        <v>4156</v>
      </c>
      <c r="F109" s="15">
        <v>12840</v>
      </c>
      <c r="G109" s="25">
        <v>2.7</v>
      </c>
      <c r="H109" s="39"/>
    </row>
    <row r="110" spans="1:8" x14ac:dyDescent="0.25">
      <c r="A110" s="28" t="s">
        <v>164</v>
      </c>
      <c r="B110" s="29">
        <v>1</v>
      </c>
      <c r="C110" s="30">
        <v>3502</v>
      </c>
      <c r="D110" s="30">
        <v>3502</v>
      </c>
      <c r="E110" s="30">
        <v>8684</v>
      </c>
      <c r="F110" s="30">
        <v>8684</v>
      </c>
      <c r="G110" s="31">
        <v>2.5</v>
      </c>
      <c r="H110" s="39"/>
    </row>
    <row r="111" spans="1:8" x14ac:dyDescent="0.25">
      <c r="A111" s="15"/>
      <c r="B111" s="24"/>
      <c r="C111" s="15"/>
      <c r="D111" s="15"/>
      <c r="E111" s="15"/>
      <c r="F111" s="15"/>
      <c r="G111" s="67"/>
      <c r="H111" s="39"/>
    </row>
    <row r="113" spans="1:1" x14ac:dyDescent="0.25">
      <c r="A113" s="32" t="s">
        <v>284</v>
      </c>
    </row>
    <row r="114" spans="1:1" x14ac:dyDescent="0.25">
      <c r="A114" s="33" t="s">
        <v>165</v>
      </c>
    </row>
  </sheetData>
  <pageMargins left="0.75" right="0.75" top="1" bottom="1" header="0.5" footer="0.5"/>
  <pageSetup paperSize="9" scale="73"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7"/>
  <dimension ref="A1:G114"/>
  <sheetViews>
    <sheetView zoomScaleNormal="100" workbookViewId="0"/>
  </sheetViews>
  <sheetFormatPr defaultRowHeight="12.5" x14ac:dyDescent="0.25"/>
  <cols>
    <col min="1" max="1" width="12.59765625" style="4" customWidth="1"/>
    <col min="2" max="2" width="17.3984375" style="4" customWidth="1"/>
    <col min="3" max="3" width="10.59765625" style="4" customWidth="1"/>
    <col min="4" max="5" width="17.3984375" style="4" customWidth="1"/>
    <col min="6" max="7" width="15.09765625" style="4" customWidth="1"/>
    <col min="8" max="256" width="9.09765625" style="4"/>
    <col min="257" max="257" width="12.59765625" style="4" customWidth="1"/>
    <col min="258" max="258" width="17.3984375" style="4" customWidth="1"/>
    <col min="259" max="259" width="10.59765625" style="4" customWidth="1"/>
    <col min="260" max="261" width="17.3984375" style="4" customWidth="1"/>
    <col min="262" max="263" width="15.09765625" style="4" customWidth="1"/>
    <col min="264" max="512" width="9.09765625" style="4"/>
    <col min="513" max="513" width="12.59765625" style="4" customWidth="1"/>
    <col min="514" max="514" width="17.3984375" style="4" customWidth="1"/>
    <col min="515" max="515" width="10.59765625" style="4" customWidth="1"/>
    <col min="516" max="517" width="17.3984375" style="4" customWidth="1"/>
    <col min="518" max="519" width="15.09765625" style="4" customWidth="1"/>
    <col min="520" max="768" width="9.09765625" style="4"/>
    <col min="769" max="769" width="12.59765625" style="4" customWidth="1"/>
    <col min="770" max="770" width="17.3984375" style="4" customWidth="1"/>
    <col min="771" max="771" width="10.59765625" style="4" customWidth="1"/>
    <col min="772" max="773" width="17.3984375" style="4" customWidth="1"/>
    <col min="774" max="775" width="15.09765625" style="4" customWidth="1"/>
    <col min="776" max="1024" width="9.09765625" style="4"/>
    <col min="1025" max="1025" width="12.59765625" style="4" customWidth="1"/>
    <col min="1026" max="1026" width="17.3984375" style="4" customWidth="1"/>
    <col min="1027" max="1027" width="10.59765625" style="4" customWidth="1"/>
    <col min="1028" max="1029" width="17.3984375" style="4" customWidth="1"/>
    <col min="1030" max="1031" width="15.09765625" style="4" customWidth="1"/>
    <col min="1032" max="1280" width="9.09765625" style="4"/>
    <col min="1281" max="1281" width="12.59765625" style="4" customWidth="1"/>
    <col min="1282" max="1282" width="17.3984375" style="4" customWidth="1"/>
    <col min="1283" max="1283" width="10.59765625" style="4" customWidth="1"/>
    <col min="1284" max="1285" width="17.3984375" style="4" customWidth="1"/>
    <col min="1286" max="1287" width="15.09765625" style="4" customWidth="1"/>
    <col min="1288" max="1536" width="9.09765625" style="4"/>
    <col min="1537" max="1537" width="12.59765625" style="4" customWidth="1"/>
    <col min="1538" max="1538" width="17.3984375" style="4" customWidth="1"/>
    <col min="1539" max="1539" width="10.59765625" style="4" customWidth="1"/>
    <col min="1540" max="1541" width="17.3984375" style="4" customWidth="1"/>
    <col min="1542" max="1543" width="15.09765625" style="4" customWidth="1"/>
    <col min="1544" max="1792" width="9.09765625" style="4"/>
    <col min="1793" max="1793" width="12.59765625" style="4" customWidth="1"/>
    <col min="1794" max="1794" width="17.3984375" style="4" customWidth="1"/>
    <col min="1795" max="1795" width="10.59765625" style="4" customWidth="1"/>
    <col min="1796" max="1797" width="17.3984375" style="4" customWidth="1"/>
    <col min="1798" max="1799" width="15.09765625" style="4" customWidth="1"/>
    <col min="1800" max="2048" width="9.09765625" style="4"/>
    <col min="2049" max="2049" width="12.59765625" style="4" customWidth="1"/>
    <col min="2050" max="2050" width="17.3984375" style="4" customWidth="1"/>
    <col min="2051" max="2051" width="10.59765625" style="4" customWidth="1"/>
    <col min="2052" max="2053" width="17.3984375" style="4" customWidth="1"/>
    <col min="2054" max="2055" width="15.09765625" style="4" customWidth="1"/>
    <col min="2056" max="2304" width="9.09765625" style="4"/>
    <col min="2305" max="2305" width="12.59765625" style="4" customWidth="1"/>
    <col min="2306" max="2306" width="17.3984375" style="4" customWidth="1"/>
    <col min="2307" max="2307" width="10.59765625" style="4" customWidth="1"/>
    <col min="2308" max="2309" width="17.3984375" style="4" customWidth="1"/>
    <col min="2310" max="2311" width="15.09765625" style="4" customWidth="1"/>
    <col min="2312" max="2560" width="9.09765625" style="4"/>
    <col min="2561" max="2561" width="12.59765625" style="4" customWidth="1"/>
    <col min="2562" max="2562" width="17.3984375" style="4" customWidth="1"/>
    <col min="2563" max="2563" width="10.59765625" style="4" customWidth="1"/>
    <col min="2564" max="2565" width="17.3984375" style="4" customWidth="1"/>
    <col min="2566" max="2567" width="15.09765625" style="4" customWidth="1"/>
    <col min="2568" max="2816" width="9.09765625" style="4"/>
    <col min="2817" max="2817" width="12.59765625" style="4" customWidth="1"/>
    <col min="2818" max="2818" width="17.3984375" style="4" customWidth="1"/>
    <col min="2819" max="2819" width="10.59765625" style="4" customWidth="1"/>
    <col min="2820" max="2821" width="17.3984375" style="4" customWidth="1"/>
    <col min="2822" max="2823" width="15.09765625" style="4" customWidth="1"/>
    <col min="2824" max="3072" width="9.09765625" style="4"/>
    <col min="3073" max="3073" width="12.59765625" style="4" customWidth="1"/>
    <col min="3074" max="3074" width="17.3984375" style="4" customWidth="1"/>
    <col min="3075" max="3075" width="10.59765625" style="4" customWidth="1"/>
    <col min="3076" max="3077" width="17.3984375" style="4" customWidth="1"/>
    <col min="3078" max="3079" width="15.09765625" style="4" customWidth="1"/>
    <col min="3080" max="3328" width="9.09765625" style="4"/>
    <col min="3329" max="3329" width="12.59765625" style="4" customWidth="1"/>
    <col min="3330" max="3330" width="17.3984375" style="4" customWidth="1"/>
    <col min="3331" max="3331" width="10.59765625" style="4" customWidth="1"/>
    <col min="3332" max="3333" width="17.3984375" style="4" customWidth="1"/>
    <col min="3334" max="3335" width="15.09765625" style="4" customWidth="1"/>
    <col min="3336" max="3584" width="9.09765625" style="4"/>
    <col min="3585" max="3585" width="12.59765625" style="4" customWidth="1"/>
    <col min="3586" max="3586" width="17.3984375" style="4" customWidth="1"/>
    <col min="3587" max="3587" width="10.59765625" style="4" customWidth="1"/>
    <col min="3588" max="3589" width="17.3984375" style="4" customWidth="1"/>
    <col min="3590" max="3591" width="15.09765625" style="4" customWidth="1"/>
    <col min="3592" max="3840" width="9.09765625" style="4"/>
    <col min="3841" max="3841" width="12.59765625" style="4" customWidth="1"/>
    <col min="3842" max="3842" width="17.3984375" style="4" customWidth="1"/>
    <col min="3843" max="3843" width="10.59765625" style="4" customWidth="1"/>
    <col min="3844" max="3845" width="17.3984375" style="4" customWidth="1"/>
    <col min="3846" max="3847" width="15.09765625" style="4" customWidth="1"/>
    <col min="3848" max="4096" width="9.09765625" style="4"/>
    <col min="4097" max="4097" width="12.59765625" style="4" customWidth="1"/>
    <col min="4098" max="4098" width="17.3984375" style="4" customWidth="1"/>
    <col min="4099" max="4099" width="10.59765625" style="4" customWidth="1"/>
    <col min="4100" max="4101" width="17.3984375" style="4" customWidth="1"/>
    <col min="4102" max="4103" width="15.09765625" style="4" customWidth="1"/>
    <col min="4104" max="4352" width="9.09765625" style="4"/>
    <col min="4353" max="4353" width="12.59765625" style="4" customWidth="1"/>
    <col min="4354" max="4354" width="17.3984375" style="4" customWidth="1"/>
    <col min="4355" max="4355" width="10.59765625" style="4" customWidth="1"/>
    <col min="4356" max="4357" width="17.3984375" style="4" customWidth="1"/>
    <col min="4358" max="4359" width="15.09765625" style="4" customWidth="1"/>
    <col min="4360" max="4608" width="9.09765625" style="4"/>
    <col min="4609" max="4609" width="12.59765625" style="4" customWidth="1"/>
    <col min="4610" max="4610" width="17.3984375" style="4" customWidth="1"/>
    <col min="4611" max="4611" width="10.59765625" style="4" customWidth="1"/>
    <col min="4612" max="4613" width="17.3984375" style="4" customWidth="1"/>
    <col min="4614" max="4615" width="15.09765625" style="4" customWidth="1"/>
    <col min="4616" max="4864" width="9.09765625" style="4"/>
    <col min="4865" max="4865" width="12.59765625" style="4" customWidth="1"/>
    <col min="4866" max="4866" width="17.3984375" style="4" customWidth="1"/>
    <col min="4867" max="4867" width="10.59765625" style="4" customWidth="1"/>
    <col min="4868" max="4869" width="17.3984375" style="4" customWidth="1"/>
    <col min="4870" max="4871" width="15.09765625" style="4" customWidth="1"/>
    <col min="4872" max="5120" width="9.09765625" style="4"/>
    <col min="5121" max="5121" width="12.59765625" style="4" customWidth="1"/>
    <col min="5122" max="5122" width="17.3984375" style="4" customWidth="1"/>
    <col min="5123" max="5123" width="10.59765625" style="4" customWidth="1"/>
    <col min="5124" max="5125" width="17.3984375" style="4" customWidth="1"/>
    <col min="5126" max="5127" width="15.09765625" style="4" customWidth="1"/>
    <col min="5128" max="5376" width="9.09765625" style="4"/>
    <col min="5377" max="5377" width="12.59765625" style="4" customWidth="1"/>
    <col min="5378" max="5378" width="17.3984375" style="4" customWidth="1"/>
    <col min="5379" max="5379" width="10.59765625" style="4" customWidth="1"/>
    <col min="5380" max="5381" width="17.3984375" style="4" customWidth="1"/>
    <col min="5382" max="5383" width="15.09765625" style="4" customWidth="1"/>
    <col min="5384" max="5632" width="9.09765625" style="4"/>
    <col min="5633" max="5633" width="12.59765625" style="4" customWidth="1"/>
    <col min="5634" max="5634" width="17.3984375" style="4" customWidth="1"/>
    <col min="5635" max="5635" width="10.59765625" style="4" customWidth="1"/>
    <col min="5636" max="5637" width="17.3984375" style="4" customWidth="1"/>
    <col min="5638" max="5639" width="15.09765625" style="4" customWidth="1"/>
    <col min="5640" max="5888" width="9.09765625" style="4"/>
    <col min="5889" max="5889" width="12.59765625" style="4" customWidth="1"/>
    <col min="5890" max="5890" width="17.3984375" style="4" customWidth="1"/>
    <col min="5891" max="5891" width="10.59765625" style="4" customWidth="1"/>
    <col min="5892" max="5893" width="17.3984375" style="4" customWidth="1"/>
    <col min="5894" max="5895" width="15.09765625" style="4" customWidth="1"/>
    <col min="5896" max="6144" width="9.09765625" style="4"/>
    <col min="6145" max="6145" width="12.59765625" style="4" customWidth="1"/>
    <col min="6146" max="6146" width="17.3984375" style="4" customWidth="1"/>
    <col min="6147" max="6147" width="10.59765625" style="4" customWidth="1"/>
    <col min="6148" max="6149" width="17.3984375" style="4" customWidth="1"/>
    <col min="6150" max="6151" width="15.09765625" style="4" customWidth="1"/>
    <col min="6152" max="6400" width="9.09765625" style="4"/>
    <col min="6401" max="6401" width="12.59765625" style="4" customWidth="1"/>
    <col min="6402" max="6402" width="17.3984375" style="4" customWidth="1"/>
    <col min="6403" max="6403" width="10.59765625" style="4" customWidth="1"/>
    <col min="6404" max="6405" width="17.3984375" style="4" customWidth="1"/>
    <col min="6406" max="6407" width="15.09765625" style="4" customWidth="1"/>
    <col min="6408" max="6656" width="9.09765625" style="4"/>
    <col min="6657" max="6657" width="12.59765625" style="4" customWidth="1"/>
    <col min="6658" max="6658" width="17.3984375" style="4" customWidth="1"/>
    <col min="6659" max="6659" width="10.59765625" style="4" customWidth="1"/>
    <col min="6660" max="6661" width="17.3984375" style="4" customWidth="1"/>
    <col min="6662" max="6663" width="15.09765625" style="4" customWidth="1"/>
    <col min="6664" max="6912" width="9.09765625" style="4"/>
    <col min="6913" max="6913" width="12.59765625" style="4" customWidth="1"/>
    <col min="6914" max="6914" width="17.3984375" style="4" customWidth="1"/>
    <col min="6915" max="6915" width="10.59765625" style="4" customWidth="1"/>
    <col min="6916" max="6917" width="17.3984375" style="4" customWidth="1"/>
    <col min="6918" max="6919" width="15.09765625" style="4" customWidth="1"/>
    <col min="6920" max="7168" width="9.09765625" style="4"/>
    <col min="7169" max="7169" width="12.59765625" style="4" customWidth="1"/>
    <col min="7170" max="7170" width="17.3984375" style="4" customWidth="1"/>
    <col min="7171" max="7171" width="10.59765625" style="4" customWidth="1"/>
    <col min="7172" max="7173" width="17.3984375" style="4" customWidth="1"/>
    <col min="7174" max="7175" width="15.09765625" style="4" customWidth="1"/>
    <col min="7176" max="7424" width="9.09765625" style="4"/>
    <col min="7425" max="7425" width="12.59765625" style="4" customWidth="1"/>
    <col min="7426" max="7426" width="17.3984375" style="4" customWidth="1"/>
    <col min="7427" max="7427" width="10.59765625" style="4" customWidth="1"/>
    <col min="7428" max="7429" width="17.3984375" style="4" customWidth="1"/>
    <col min="7430" max="7431" width="15.09765625" style="4" customWidth="1"/>
    <col min="7432" max="7680" width="9.09765625" style="4"/>
    <col min="7681" max="7681" width="12.59765625" style="4" customWidth="1"/>
    <col min="7682" max="7682" width="17.3984375" style="4" customWidth="1"/>
    <col min="7683" max="7683" width="10.59765625" style="4" customWidth="1"/>
    <col min="7684" max="7685" width="17.3984375" style="4" customWidth="1"/>
    <col min="7686" max="7687" width="15.09765625" style="4" customWidth="1"/>
    <col min="7688" max="7936" width="9.09765625" style="4"/>
    <col min="7937" max="7937" width="12.59765625" style="4" customWidth="1"/>
    <col min="7938" max="7938" width="17.3984375" style="4" customWidth="1"/>
    <col min="7939" max="7939" width="10.59765625" style="4" customWidth="1"/>
    <col min="7940" max="7941" width="17.3984375" style="4" customWidth="1"/>
    <col min="7942" max="7943" width="15.09765625" style="4" customWidth="1"/>
    <col min="7944" max="8192" width="9.09765625" style="4"/>
    <col min="8193" max="8193" width="12.59765625" style="4" customWidth="1"/>
    <col min="8194" max="8194" width="17.3984375" style="4" customWidth="1"/>
    <col min="8195" max="8195" width="10.59765625" style="4" customWidth="1"/>
    <col min="8196" max="8197" width="17.3984375" style="4" customWidth="1"/>
    <col min="8198" max="8199" width="15.09765625" style="4" customWidth="1"/>
    <col min="8200" max="8448" width="9.09765625" style="4"/>
    <col min="8449" max="8449" width="12.59765625" style="4" customWidth="1"/>
    <col min="8450" max="8450" width="17.3984375" style="4" customWidth="1"/>
    <col min="8451" max="8451" width="10.59765625" style="4" customWidth="1"/>
    <col min="8452" max="8453" width="17.3984375" style="4" customWidth="1"/>
    <col min="8454" max="8455" width="15.09765625" style="4" customWidth="1"/>
    <col min="8456" max="8704" width="9.09765625" style="4"/>
    <col min="8705" max="8705" width="12.59765625" style="4" customWidth="1"/>
    <col min="8706" max="8706" width="17.3984375" style="4" customWidth="1"/>
    <col min="8707" max="8707" width="10.59765625" style="4" customWidth="1"/>
    <col min="8708" max="8709" width="17.3984375" style="4" customWidth="1"/>
    <col min="8710" max="8711" width="15.09765625" style="4" customWidth="1"/>
    <col min="8712" max="8960" width="9.09765625" style="4"/>
    <col min="8961" max="8961" width="12.59765625" style="4" customWidth="1"/>
    <col min="8962" max="8962" width="17.3984375" style="4" customWidth="1"/>
    <col min="8963" max="8963" width="10.59765625" style="4" customWidth="1"/>
    <col min="8964" max="8965" width="17.3984375" style="4" customWidth="1"/>
    <col min="8966" max="8967" width="15.09765625" style="4" customWidth="1"/>
    <col min="8968" max="9216" width="9.09765625" style="4"/>
    <col min="9217" max="9217" width="12.59765625" style="4" customWidth="1"/>
    <col min="9218" max="9218" width="17.3984375" style="4" customWidth="1"/>
    <col min="9219" max="9219" width="10.59765625" style="4" customWidth="1"/>
    <col min="9220" max="9221" width="17.3984375" style="4" customWidth="1"/>
    <col min="9222" max="9223" width="15.09765625" style="4" customWidth="1"/>
    <col min="9224" max="9472" width="9.09765625" style="4"/>
    <col min="9473" max="9473" width="12.59765625" style="4" customWidth="1"/>
    <col min="9474" max="9474" width="17.3984375" style="4" customWidth="1"/>
    <col min="9475" max="9475" width="10.59765625" style="4" customWidth="1"/>
    <col min="9476" max="9477" width="17.3984375" style="4" customWidth="1"/>
    <col min="9478" max="9479" width="15.09765625" style="4" customWidth="1"/>
    <col min="9480" max="9728" width="9.09765625" style="4"/>
    <col min="9729" max="9729" width="12.59765625" style="4" customWidth="1"/>
    <col min="9730" max="9730" width="17.3984375" style="4" customWidth="1"/>
    <col min="9731" max="9731" width="10.59765625" style="4" customWidth="1"/>
    <col min="9732" max="9733" width="17.3984375" style="4" customWidth="1"/>
    <col min="9734" max="9735" width="15.09765625" style="4" customWidth="1"/>
    <col min="9736" max="9984" width="9.09765625" style="4"/>
    <col min="9985" max="9985" width="12.59765625" style="4" customWidth="1"/>
    <col min="9986" max="9986" width="17.3984375" style="4" customWidth="1"/>
    <col min="9987" max="9987" width="10.59765625" style="4" customWidth="1"/>
    <col min="9988" max="9989" width="17.3984375" style="4" customWidth="1"/>
    <col min="9990" max="9991" width="15.09765625" style="4" customWidth="1"/>
    <col min="9992" max="10240" width="9.09765625" style="4"/>
    <col min="10241" max="10241" width="12.59765625" style="4" customWidth="1"/>
    <col min="10242" max="10242" width="17.3984375" style="4" customWidth="1"/>
    <col min="10243" max="10243" width="10.59765625" style="4" customWidth="1"/>
    <col min="10244" max="10245" width="17.3984375" style="4" customWidth="1"/>
    <col min="10246" max="10247" width="15.09765625" style="4" customWidth="1"/>
    <col min="10248" max="10496" width="9.09765625" style="4"/>
    <col min="10497" max="10497" width="12.59765625" style="4" customWidth="1"/>
    <col min="10498" max="10498" width="17.3984375" style="4" customWidth="1"/>
    <col min="10499" max="10499" width="10.59765625" style="4" customWidth="1"/>
    <col min="10500" max="10501" width="17.3984375" style="4" customWidth="1"/>
    <col min="10502" max="10503" width="15.09765625" style="4" customWidth="1"/>
    <col min="10504" max="10752" width="9.09765625" style="4"/>
    <col min="10753" max="10753" width="12.59765625" style="4" customWidth="1"/>
    <col min="10754" max="10754" width="17.3984375" style="4" customWidth="1"/>
    <col min="10755" max="10755" width="10.59765625" style="4" customWidth="1"/>
    <col min="10756" max="10757" width="17.3984375" style="4" customWidth="1"/>
    <col min="10758" max="10759" width="15.09765625" style="4" customWidth="1"/>
    <col min="10760" max="11008" width="9.09765625" style="4"/>
    <col min="11009" max="11009" width="12.59765625" style="4" customWidth="1"/>
    <col min="11010" max="11010" width="17.3984375" style="4" customWidth="1"/>
    <col min="11011" max="11011" width="10.59765625" style="4" customWidth="1"/>
    <col min="11012" max="11013" width="17.3984375" style="4" customWidth="1"/>
    <col min="11014" max="11015" width="15.09765625" style="4" customWidth="1"/>
    <col min="11016" max="11264" width="9.09765625" style="4"/>
    <col min="11265" max="11265" width="12.59765625" style="4" customWidth="1"/>
    <col min="11266" max="11266" width="17.3984375" style="4" customWidth="1"/>
    <col min="11267" max="11267" width="10.59765625" style="4" customWidth="1"/>
    <col min="11268" max="11269" width="17.3984375" style="4" customWidth="1"/>
    <col min="11270" max="11271" width="15.09765625" style="4" customWidth="1"/>
    <col min="11272" max="11520" width="9.09765625" style="4"/>
    <col min="11521" max="11521" width="12.59765625" style="4" customWidth="1"/>
    <col min="11522" max="11522" width="17.3984375" style="4" customWidth="1"/>
    <col min="11523" max="11523" width="10.59765625" style="4" customWidth="1"/>
    <col min="11524" max="11525" width="17.3984375" style="4" customWidth="1"/>
    <col min="11526" max="11527" width="15.09765625" style="4" customWidth="1"/>
    <col min="11528" max="11776" width="9.09765625" style="4"/>
    <col min="11777" max="11777" width="12.59765625" style="4" customWidth="1"/>
    <col min="11778" max="11778" width="17.3984375" style="4" customWidth="1"/>
    <col min="11779" max="11779" width="10.59765625" style="4" customWidth="1"/>
    <col min="11780" max="11781" width="17.3984375" style="4" customWidth="1"/>
    <col min="11782" max="11783" width="15.09765625" style="4" customWidth="1"/>
    <col min="11784" max="12032" width="9.09765625" style="4"/>
    <col min="12033" max="12033" width="12.59765625" style="4" customWidth="1"/>
    <col min="12034" max="12034" width="17.3984375" style="4" customWidth="1"/>
    <col min="12035" max="12035" width="10.59765625" style="4" customWidth="1"/>
    <col min="12036" max="12037" width="17.3984375" style="4" customWidth="1"/>
    <col min="12038" max="12039" width="15.09765625" style="4" customWidth="1"/>
    <col min="12040" max="12288" width="9.09765625" style="4"/>
    <col min="12289" max="12289" width="12.59765625" style="4" customWidth="1"/>
    <col min="12290" max="12290" width="17.3984375" style="4" customWidth="1"/>
    <col min="12291" max="12291" width="10.59765625" style="4" customWidth="1"/>
    <col min="12292" max="12293" width="17.3984375" style="4" customWidth="1"/>
    <col min="12294" max="12295" width="15.09765625" style="4" customWidth="1"/>
    <col min="12296" max="12544" width="9.09765625" style="4"/>
    <col min="12545" max="12545" width="12.59765625" style="4" customWidth="1"/>
    <col min="12546" max="12546" width="17.3984375" style="4" customWidth="1"/>
    <col min="12547" max="12547" width="10.59765625" style="4" customWidth="1"/>
    <col min="12548" max="12549" width="17.3984375" style="4" customWidth="1"/>
    <col min="12550" max="12551" width="15.09765625" style="4" customWidth="1"/>
    <col min="12552" max="12800" width="9.09765625" style="4"/>
    <col min="12801" max="12801" width="12.59765625" style="4" customWidth="1"/>
    <col min="12802" max="12802" width="17.3984375" style="4" customWidth="1"/>
    <col min="12803" max="12803" width="10.59765625" style="4" customWidth="1"/>
    <col min="12804" max="12805" width="17.3984375" style="4" customWidth="1"/>
    <col min="12806" max="12807" width="15.09765625" style="4" customWidth="1"/>
    <col min="12808" max="13056" width="9.09765625" style="4"/>
    <col min="13057" max="13057" width="12.59765625" style="4" customWidth="1"/>
    <col min="13058" max="13058" width="17.3984375" style="4" customWidth="1"/>
    <col min="13059" max="13059" width="10.59765625" style="4" customWidth="1"/>
    <col min="13060" max="13061" width="17.3984375" style="4" customWidth="1"/>
    <col min="13062" max="13063" width="15.09765625" style="4" customWidth="1"/>
    <col min="13064" max="13312" width="9.09765625" style="4"/>
    <col min="13313" max="13313" width="12.59765625" style="4" customWidth="1"/>
    <col min="13314" max="13314" width="17.3984375" style="4" customWidth="1"/>
    <col min="13315" max="13315" width="10.59765625" style="4" customWidth="1"/>
    <col min="13316" max="13317" width="17.3984375" style="4" customWidth="1"/>
    <col min="13318" max="13319" width="15.09765625" style="4" customWidth="1"/>
    <col min="13320" max="13568" width="9.09765625" style="4"/>
    <col min="13569" max="13569" width="12.59765625" style="4" customWidth="1"/>
    <col min="13570" max="13570" width="17.3984375" style="4" customWidth="1"/>
    <col min="13571" max="13571" width="10.59765625" style="4" customWidth="1"/>
    <col min="13572" max="13573" width="17.3984375" style="4" customWidth="1"/>
    <col min="13574" max="13575" width="15.09765625" style="4" customWidth="1"/>
    <col min="13576" max="13824" width="9.09765625" style="4"/>
    <col min="13825" max="13825" width="12.59765625" style="4" customWidth="1"/>
    <col min="13826" max="13826" width="17.3984375" style="4" customWidth="1"/>
    <col min="13827" max="13827" width="10.59765625" style="4" customWidth="1"/>
    <col min="13828" max="13829" width="17.3984375" style="4" customWidth="1"/>
    <col min="13830" max="13831" width="15.09765625" style="4" customWidth="1"/>
    <col min="13832" max="14080" width="9.09765625" style="4"/>
    <col min="14081" max="14081" width="12.59765625" style="4" customWidth="1"/>
    <col min="14082" max="14082" width="17.3984375" style="4" customWidth="1"/>
    <col min="14083" max="14083" width="10.59765625" style="4" customWidth="1"/>
    <col min="14084" max="14085" width="17.3984375" style="4" customWidth="1"/>
    <col min="14086" max="14087" width="15.09765625" style="4" customWidth="1"/>
    <col min="14088" max="14336" width="9.09765625" style="4"/>
    <col min="14337" max="14337" width="12.59765625" style="4" customWidth="1"/>
    <col min="14338" max="14338" width="17.3984375" style="4" customWidth="1"/>
    <col min="14339" max="14339" width="10.59765625" style="4" customWidth="1"/>
    <col min="14340" max="14341" width="17.3984375" style="4" customWidth="1"/>
    <col min="14342" max="14343" width="15.09765625" style="4" customWidth="1"/>
    <col min="14344" max="14592" width="9.09765625" style="4"/>
    <col min="14593" max="14593" width="12.59765625" style="4" customWidth="1"/>
    <col min="14594" max="14594" width="17.3984375" style="4" customWidth="1"/>
    <col min="14595" max="14595" width="10.59765625" style="4" customWidth="1"/>
    <col min="14596" max="14597" width="17.3984375" style="4" customWidth="1"/>
    <col min="14598" max="14599" width="15.09765625" style="4" customWidth="1"/>
    <col min="14600" max="14848" width="9.09765625" style="4"/>
    <col min="14849" max="14849" width="12.59765625" style="4" customWidth="1"/>
    <col min="14850" max="14850" width="17.3984375" style="4" customWidth="1"/>
    <col min="14851" max="14851" width="10.59765625" style="4" customWidth="1"/>
    <col min="14852" max="14853" width="17.3984375" style="4" customWidth="1"/>
    <col min="14854" max="14855" width="15.09765625" style="4" customWidth="1"/>
    <col min="14856" max="15104" width="9.09765625" style="4"/>
    <col min="15105" max="15105" width="12.59765625" style="4" customWidth="1"/>
    <col min="15106" max="15106" width="17.3984375" style="4" customWidth="1"/>
    <col min="15107" max="15107" width="10.59765625" style="4" customWidth="1"/>
    <col min="15108" max="15109" width="17.3984375" style="4" customWidth="1"/>
    <col min="15110" max="15111" width="15.09765625" style="4" customWidth="1"/>
    <col min="15112" max="15360" width="9.09765625" style="4"/>
    <col min="15361" max="15361" width="12.59765625" style="4" customWidth="1"/>
    <col min="15362" max="15362" width="17.3984375" style="4" customWidth="1"/>
    <col min="15363" max="15363" width="10.59765625" style="4" customWidth="1"/>
    <col min="15364" max="15365" width="17.3984375" style="4" customWidth="1"/>
    <col min="15366" max="15367" width="15.09765625" style="4" customWidth="1"/>
    <col min="15368" max="15616" width="9.09765625" style="4"/>
    <col min="15617" max="15617" width="12.59765625" style="4" customWidth="1"/>
    <col min="15618" max="15618" width="17.3984375" style="4" customWidth="1"/>
    <col min="15619" max="15619" width="10.59765625" style="4" customWidth="1"/>
    <col min="15620" max="15621" width="17.3984375" style="4" customWidth="1"/>
    <col min="15622" max="15623" width="15.09765625" style="4" customWidth="1"/>
    <col min="15624" max="15872" width="9.09765625" style="4"/>
    <col min="15873" max="15873" width="12.59765625" style="4" customWidth="1"/>
    <col min="15874" max="15874" width="17.3984375" style="4" customWidth="1"/>
    <col min="15875" max="15875" width="10.59765625" style="4" customWidth="1"/>
    <col min="15876" max="15877" width="17.3984375" style="4" customWidth="1"/>
    <col min="15878" max="15879" width="15.09765625" style="4" customWidth="1"/>
    <col min="15880" max="16128" width="9.09765625" style="4"/>
    <col min="16129" max="16129" width="12.59765625" style="4" customWidth="1"/>
    <col min="16130" max="16130" width="17.3984375" style="4" customWidth="1"/>
    <col min="16131" max="16131" width="10.59765625" style="4" customWidth="1"/>
    <col min="16132" max="16133" width="17.3984375" style="4" customWidth="1"/>
    <col min="16134" max="16135" width="15.09765625" style="4" customWidth="1"/>
    <col min="16136" max="16384" width="9.09765625" style="4"/>
  </cols>
  <sheetData>
    <row r="1" spans="1:7" x14ac:dyDescent="0.25">
      <c r="A1" s="6"/>
      <c r="B1" s="6"/>
      <c r="C1" s="6"/>
      <c r="D1" s="6"/>
      <c r="E1" s="6"/>
      <c r="F1" s="6"/>
      <c r="G1" s="7"/>
    </row>
    <row r="2" spans="1:7" ht="13" x14ac:dyDescent="0.3">
      <c r="A2" s="8" t="s">
        <v>177</v>
      </c>
      <c r="B2" s="6"/>
      <c r="C2" s="6"/>
      <c r="D2" s="6"/>
      <c r="E2" s="6"/>
      <c r="F2" s="6"/>
      <c r="G2" s="7"/>
    </row>
    <row r="3" spans="1:7" x14ac:dyDescent="0.25">
      <c r="A3" s="9"/>
      <c r="B3" s="9"/>
      <c r="C3" s="9"/>
      <c r="D3" s="9"/>
      <c r="E3" s="9"/>
      <c r="F3" s="9"/>
      <c r="G3" s="10"/>
    </row>
    <row r="4" spans="1:7" x14ac:dyDescent="0.25">
      <c r="A4" s="11" t="s">
        <v>42</v>
      </c>
      <c r="B4" s="12" t="s">
        <v>43</v>
      </c>
      <c r="C4" s="12" t="s">
        <v>44</v>
      </c>
      <c r="D4" s="12" t="s">
        <v>44</v>
      </c>
      <c r="E4" s="12" t="s">
        <v>45</v>
      </c>
      <c r="F4" s="12" t="s">
        <v>46</v>
      </c>
      <c r="G4" s="13" t="s">
        <v>47</v>
      </c>
    </row>
    <row r="5" spans="1:7" x14ac:dyDescent="0.25">
      <c r="A5" s="14" t="s">
        <v>48</v>
      </c>
      <c r="B5" s="15" t="s">
        <v>49</v>
      </c>
      <c r="C5" s="15" t="s">
        <v>50</v>
      </c>
      <c r="D5" s="15" t="s">
        <v>51</v>
      </c>
      <c r="E5" s="15" t="s">
        <v>52</v>
      </c>
      <c r="F5" s="15" t="s">
        <v>53</v>
      </c>
      <c r="G5" s="16" t="s">
        <v>54</v>
      </c>
    </row>
    <row r="6" spans="1:7" x14ac:dyDescent="0.25">
      <c r="A6" s="17"/>
      <c r="B6" s="15" t="s">
        <v>55</v>
      </c>
      <c r="C6" s="15" t="s">
        <v>56</v>
      </c>
      <c r="D6" s="15" t="s">
        <v>55</v>
      </c>
      <c r="E6" s="15" t="s">
        <v>55</v>
      </c>
      <c r="F6" s="15" t="s">
        <v>57</v>
      </c>
      <c r="G6" s="16" t="s">
        <v>56</v>
      </c>
    </row>
    <row r="7" spans="1:7" x14ac:dyDescent="0.25">
      <c r="A7" s="18"/>
      <c r="B7" s="6"/>
      <c r="C7" s="15"/>
      <c r="D7" s="6"/>
      <c r="E7" s="6"/>
      <c r="F7" s="15"/>
      <c r="G7" s="16"/>
    </row>
    <row r="8" spans="1:7" ht="13.5" x14ac:dyDescent="0.35">
      <c r="A8" s="19"/>
      <c r="B8" s="20" t="s">
        <v>58</v>
      </c>
      <c r="C8" s="12" t="s">
        <v>59</v>
      </c>
      <c r="D8" s="12" t="s">
        <v>60</v>
      </c>
      <c r="E8" s="12" t="s">
        <v>61</v>
      </c>
      <c r="F8" s="20" t="s">
        <v>62</v>
      </c>
      <c r="G8" s="21" t="s">
        <v>63</v>
      </c>
    </row>
    <row r="9" spans="1:7" x14ac:dyDescent="0.25">
      <c r="A9" s="18"/>
      <c r="B9" s="22"/>
      <c r="C9" s="22"/>
      <c r="D9" s="22"/>
      <c r="E9" s="22"/>
      <c r="F9" s="22"/>
      <c r="G9" s="23"/>
    </row>
    <row r="10" spans="1:7" x14ac:dyDescent="0.25">
      <c r="A10" s="14" t="s">
        <v>64</v>
      </c>
      <c r="B10" s="24">
        <v>2.3500000000000001E-3</v>
      </c>
      <c r="C10" s="15">
        <v>100000</v>
      </c>
      <c r="D10" s="15">
        <v>235</v>
      </c>
      <c r="E10" s="15">
        <v>99805</v>
      </c>
      <c r="F10" s="15">
        <v>8055641</v>
      </c>
      <c r="G10" s="25">
        <v>80.599999999999994</v>
      </c>
    </row>
    <row r="11" spans="1:7" x14ac:dyDescent="0.25">
      <c r="A11" s="14" t="s">
        <v>65</v>
      </c>
      <c r="B11" s="24">
        <v>1.3999999999999999E-4</v>
      </c>
      <c r="C11" s="15">
        <v>99765</v>
      </c>
      <c r="D11" s="15">
        <v>14</v>
      </c>
      <c r="E11" s="15">
        <v>99758</v>
      </c>
      <c r="F11" s="15">
        <v>7955836</v>
      </c>
      <c r="G11" s="25">
        <v>79.7</v>
      </c>
    </row>
    <row r="12" spans="1:7" x14ac:dyDescent="0.25">
      <c r="A12" s="14" t="s">
        <v>66</v>
      </c>
      <c r="B12" s="24">
        <v>1.2999999999999999E-4</v>
      </c>
      <c r="C12" s="15">
        <v>99751</v>
      </c>
      <c r="D12" s="15">
        <v>13</v>
      </c>
      <c r="E12" s="15">
        <v>99745</v>
      </c>
      <c r="F12" s="15">
        <v>7856078</v>
      </c>
      <c r="G12" s="25">
        <v>78.8</v>
      </c>
    </row>
    <row r="13" spans="1:7" x14ac:dyDescent="0.25">
      <c r="A13" s="14" t="s">
        <v>67</v>
      </c>
      <c r="B13" s="24">
        <v>1.2999999999999999E-4</v>
      </c>
      <c r="C13" s="15">
        <v>99738</v>
      </c>
      <c r="D13" s="15">
        <v>13</v>
      </c>
      <c r="E13" s="15">
        <v>99732</v>
      </c>
      <c r="F13" s="15">
        <v>7756333</v>
      </c>
      <c r="G13" s="25">
        <v>77.8</v>
      </c>
    </row>
    <row r="14" spans="1:7" x14ac:dyDescent="0.25">
      <c r="A14" s="14" t="s">
        <v>68</v>
      </c>
      <c r="B14" s="24">
        <v>1.2E-4</v>
      </c>
      <c r="C14" s="15">
        <v>99725</v>
      </c>
      <c r="D14" s="15">
        <v>12</v>
      </c>
      <c r="E14" s="15">
        <v>99719</v>
      </c>
      <c r="F14" s="15">
        <v>7656602</v>
      </c>
      <c r="G14" s="25">
        <v>76.8</v>
      </c>
    </row>
    <row r="15" spans="1:7" x14ac:dyDescent="0.25">
      <c r="A15" s="14" t="s">
        <v>69</v>
      </c>
      <c r="B15" s="24">
        <v>1.1E-4</v>
      </c>
      <c r="C15" s="15">
        <v>99713</v>
      </c>
      <c r="D15" s="15">
        <v>11</v>
      </c>
      <c r="E15" s="15">
        <v>99708</v>
      </c>
      <c r="F15" s="15">
        <v>7556883</v>
      </c>
      <c r="G15" s="25">
        <v>75.8</v>
      </c>
    </row>
    <row r="16" spans="1:7" x14ac:dyDescent="0.25">
      <c r="A16" s="14" t="s">
        <v>70</v>
      </c>
      <c r="B16" s="24">
        <v>1E-4</v>
      </c>
      <c r="C16" s="15">
        <v>99702</v>
      </c>
      <c r="D16" s="15">
        <v>10</v>
      </c>
      <c r="E16" s="15">
        <v>99697</v>
      </c>
      <c r="F16" s="15">
        <v>7457175</v>
      </c>
      <c r="G16" s="25">
        <v>74.8</v>
      </c>
    </row>
    <row r="17" spans="1:7" x14ac:dyDescent="0.25">
      <c r="A17" s="14" t="s">
        <v>71</v>
      </c>
      <c r="B17" s="24">
        <v>9.0000000000000006E-5</v>
      </c>
      <c r="C17" s="15">
        <v>99692</v>
      </c>
      <c r="D17" s="15">
        <v>9</v>
      </c>
      <c r="E17" s="15">
        <v>99688</v>
      </c>
      <c r="F17" s="15">
        <v>7357478</v>
      </c>
      <c r="G17" s="25">
        <v>73.8</v>
      </c>
    </row>
    <row r="18" spans="1:7" x14ac:dyDescent="0.25">
      <c r="A18" s="14" t="s">
        <v>72</v>
      </c>
      <c r="B18" s="24">
        <v>9.0000000000000006E-5</v>
      </c>
      <c r="C18" s="15">
        <v>99683</v>
      </c>
      <c r="D18" s="15">
        <v>9</v>
      </c>
      <c r="E18" s="15">
        <v>99679</v>
      </c>
      <c r="F18" s="15">
        <v>7257791</v>
      </c>
      <c r="G18" s="25">
        <v>72.8</v>
      </c>
    </row>
    <row r="19" spans="1:7" x14ac:dyDescent="0.25">
      <c r="A19" s="14" t="s">
        <v>73</v>
      </c>
      <c r="B19" s="24">
        <v>1E-4</v>
      </c>
      <c r="C19" s="15">
        <v>99674</v>
      </c>
      <c r="D19" s="15">
        <v>10</v>
      </c>
      <c r="E19" s="15">
        <v>99669</v>
      </c>
      <c r="F19" s="15">
        <v>7158112</v>
      </c>
      <c r="G19" s="25">
        <v>71.8</v>
      </c>
    </row>
    <row r="20" spans="1:7" x14ac:dyDescent="0.25">
      <c r="A20" s="14" t="s">
        <v>74</v>
      </c>
      <c r="B20" s="24">
        <v>1E-4</v>
      </c>
      <c r="C20" s="15">
        <v>99664</v>
      </c>
      <c r="D20" s="15">
        <v>10</v>
      </c>
      <c r="E20" s="15">
        <v>99659</v>
      </c>
      <c r="F20" s="15">
        <v>7058443</v>
      </c>
      <c r="G20" s="25">
        <v>70.8</v>
      </c>
    </row>
    <row r="21" spans="1:7" x14ac:dyDescent="0.25">
      <c r="A21" s="14" t="s">
        <v>75</v>
      </c>
      <c r="B21" s="24">
        <v>1.1E-4</v>
      </c>
      <c r="C21" s="15">
        <v>99654</v>
      </c>
      <c r="D21" s="15">
        <v>11</v>
      </c>
      <c r="E21" s="15">
        <v>99649</v>
      </c>
      <c r="F21" s="15">
        <v>6958784</v>
      </c>
      <c r="G21" s="25">
        <v>69.8</v>
      </c>
    </row>
    <row r="22" spans="1:7" x14ac:dyDescent="0.25">
      <c r="A22" s="14" t="s">
        <v>76</v>
      </c>
      <c r="B22" s="24">
        <v>1.2E-4</v>
      </c>
      <c r="C22" s="15">
        <v>99643</v>
      </c>
      <c r="D22" s="15">
        <v>12</v>
      </c>
      <c r="E22" s="15">
        <v>99637</v>
      </c>
      <c r="F22" s="15">
        <v>6859136</v>
      </c>
      <c r="G22" s="25">
        <v>68.8</v>
      </c>
    </row>
    <row r="23" spans="1:7" x14ac:dyDescent="0.25">
      <c r="A23" s="14" t="s">
        <v>77</v>
      </c>
      <c r="B23" s="24">
        <v>1.2999999999999999E-4</v>
      </c>
      <c r="C23" s="15">
        <v>99631</v>
      </c>
      <c r="D23" s="15">
        <v>13</v>
      </c>
      <c r="E23" s="15">
        <v>99625</v>
      </c>
      <c r="F23" s="15">
        <v>6759499</v>
      </c>
      <c r="G23" s="25">
        <v>67.8</v>
      </c>
    </row>
    <row r="24" spans="1:7" x14ac:dyDescent="0.25">
      <c r="A24" s="14" t="s">
        <v>78</v>
      </c>
      <c r="B24" s="24">
        <v>1.4999999999999999E-4</v>
      </c>
      <c r="C24" s="15">
        <v>99618</v>
      </c>
      <c r="D24" s="15">
        <v>15</v>
      </c>
      <c r="E24" s="15">
        <v>99611</v>
      </c>
      <c r="F24" s="15">
        <v>6659874</v>
      </c>
      <c r="G24" s="25">
        <v>66.900000000000006</v>
      </c>
    </row>
    <row r="25" spans="1:7" x14ac:dyDescent="0.25">
      <c r="A25" s="14" t="s">
        <v>79</v>
      </c>
      <c r="B25" s="24">
        <v>1.7000000000000001E-4</v>
      </c>
      <c r="C25" s="15">
        <v>99603</v>
      </c>
      <c r="D25" s="15">
        <v>17</v>
      </c>
      <c r="E25" s="15">
        <v>99595</v>
      </c>
      <c r="F25" s="15">
        <v>6560264</v>
      </c>
      <c r="G25" s="25">
        <v>65.900000000000006</v>
      </c>
    </row>
    <row r="26" spans="1:7" x14ac:dyDescent="0.25">
      <c r="A26" s="26" t="s">
        <v>80</v>
      </c>
      <c r="B26" s="24">
        <v>1.9000000000000001E-4</v>
      </c>
      <c r="C26" s="15">
        <v>99586</v>
      </c>
      <c r="D26" s="15">
        <v>19</v>
      </c>
      <c r="E26" s="15">
        <v>99577</v>
      </c>
      <c r="F26" s="15">
        <v>6460669</v>
      </c>
      <c r="G26" s="25">
        <v>64.900000000000006</v>
      </c>
    </row>
    <row r="27" spans="1:7" x14ac:dyDescent="0.25">
      <c r="A27" s="26" t="s">
        <v>81</v>
      </c>
      <c r="B27" s="24">
        <v>2.1000000000000001E-4</v>
      </c>
      <c r="C27" s="15">
        <v>99567</v>
      </c>
      <c r="D27" s="15">
        <v>21</v>
      </c>
      <c r="E27" s="15">
        <v>99557</v>
      </c>
      <c r="F27" s="15">
        <v>6361093</v>
      </c>
      <c r="G27" s="25">
        <v>63.9</v>
      </c>
    </row>
    <row r="28" spans="1:7" x14ac:dyDescent="0.25">
      <c r="A28" s="26" t="s">
        <v>82</v>
      </c>
      <c r="B28" s="24">
        <v>2.4000000000000001E-4</v>
      </c>
      <c r="C28" s="15">
        <v>99546</v>
      </c>
      <c r="D28" s="15">
        <v>24</v>
      </c>
      <c r="E28" s="15">
        <v>99534</v>
      </c>
      <c r="F28" s="15">
        <v>6261536</v>
      </c>
      <c r="G28" s="25">
        <v>62.9</v>
      </c>
    </row>
    <row r="29" spans="1:7" x14ac:dyDescent="0.25">
      <c r="A29" s="26" t="s">
        <v>83</v>
      </c>
      <c r="B29" s="24">
        <v>2.7999999999999998E-4</v>
      </c>
      <c r="C29" s="15">
        <v>99522</v>
      </c>
      <c r="D29" s="15">
        <v>28</v>
      </c>
      <c r="E29" s="15">
        <v>99508</v>
      </c>
      <c r="F29" s="15">
        <v>6162002</v>
      </c>
      <c r="G29" s="25">
        <v>61.9</v>
      </c>
    </row>
    <row r="30" spans="1:7" x14ac:dyDescent="0.25">
      <c r="A30" s="26" t="s">
        <v>84</v>
      </c>
      <c r="B30" s="24">
        <v>3.2000000000000003E-4</v>
      </c>
      <c r="C30" s="15">
        <v>99494</v>
      </c>
      <c r="D30" s="15">
        <v>32</v>
      </c>
      <c r="E30" s="15">
        <v>99478</v>
      </c>
      <c r="F30" s="15">
        <v>6062494</v>
      </c>
      <c r="G30" s="25">
        <v>60.9</v>
      </c>
    </row>
    <row r="31" spans="1:7" x14ac:dyDescent="0.25">
      <c r="A31" s="26" t="s">
        <v>85</v>
      </c>
      <c r="B31" s="24">
        <v>3.5E-4</v>
      </c>
      <c r="C31" s="15">
        <v>99462</v>
      </c>
      <c r="D31" s="15">
        <v>35</v>
      </c>
      <c r="E31" s="15">
        <v>99445</v>
      </c>
      <c r="F31" s="15">
        <v>5963016</v>
      </c>
      <c r="G31" s="25">
        <v>60</v>
      </c>
    </row>
    <row r="32" spans="1:7" x14ac:dyDescent="0.25">
      <c r="A32" s="26" t="s">
        <v>86</v>
      </c>
      <c r="B32" s="24">
        <v>3.8000000000000002E-4</v>
      </c>
      <c r="C32" s="15">
        <v>99427</v>
      </c>
      <c r="D32" s="15">
        <v>38</v>
      </c>
      <c r="E32" s="15">
        <v>99408</v>
      </c>
      <c r="F32" s="15">
        <v>5863572</v>
      </c>
      <c r="G32" s="25">
        <v>59</v>
      </c>
    </row>
    <row r="33" spans="1:7" x14ac:dyDescent="0.25">
      <c r="A33" s="26" t="s">
        <v>87</v>
      </c>
      <c r="B33" s="24">
        <v>3.8999999999999999E-4</v>
      </c>
      <c r="C33" s="15">
        <v>99389</v>
      </c>
      <c r="D33" s="15">
        <v>39</v>
      </c>
      <c r="E33" s="15">
        <v>99370</v>
      </c>
      <c r="F33" s="15">
        <v>5764164</v>
      </c>
      <c r="G33" s="25">
        <v>58</v>
      </c>
    </row>
    <row r="34" spans="1:7" x14ac:dyDescent="0.25">
      <c r="A34" s="26" t="s">
        <v>88</v>
      </c>
      <c r="B34" s="24">
        <v>4.0000000000000002E-4</v>
      </c>
      <c r="C34" s="15">
        <v>99350</v>
      </c>
      <c r="D34" s="15">
        <v>39</v>
      </c>
      <c r="E34" s="15">
        <v>99331</v>
      </c>
      <c r="F34" s="15">
        <v>5664794</v>
      </c>
      <c r="G34" s="25">
        <v>57</v>
      </c>
    </row>
    <row r="35" spans="1:7" x14ac:dyDescent="0.25">
      <c r="A35" s="26" t="s">
        <v>89</v>
      </c>
      <c r="B35" s="24">
        <v>4.0000000000000002E-4</v>
      </c>
      <c r="C35" s="15">
        <v>99311</v>
      </c>
      <c r="D35" s="15">
        <v>39</v>
      </c>
      <c r="E35" s="15">
        <v>99292</v>
      </c>
      <c r="F35" s="15">
        <v>5565464</v>
      </c>
      <c r="G35" s="25">
        <v>56</v>
      </c>
    </row>
    <row r="36" spans="1:7" x14ac:dyDescent="0.25">
      <c r="A36" s="26" t="s">
        <v>90</v>
      </c>
      <c r="B36" s="24">
        <v>4.0000000000000002E-4</v>
      </c>
      <c r="C36" s="15">
        <v>99272</v>
      </c>
      <c r="D36" s="15">
        <v>40</v>
      </c>
      <c r="E36" s="15">
        <v>99252</v>
      </c>
      <c r="F36" s="15">
        <v>5466172</v>
      </c>
      <c r="G36" s="25">
        <v>55.1</v>
      </c>
    </row>
    <row r="37" spans="1:7" x14ac:dyDescent="0.25">
      <c r="A37" s="26" t="s">
        <v>91</v>
      </c>
      <c r="B37" s="24">
        <v>4.0000000000000002E-4</v>
      </c>
      <c r="C37" s="15">
        <v>99232</v>
      </c>
      <c r="D37" s="15">
        <v>40</v>
      </c>
      <c r="E37" s="15">
        <v>99212</v>
      </c>
      <c r="F37" s="15">
        <v>5366920</v>
      </c>
      <c r="G37" s="25">
        <v>54.1</v>
      </c>
    </row>
    <row r="38" spans="1:7" x14ac:dyDescent="0.25">
      <c r="A38" s="26" t="s">
        <v>92</v>
      </c>
      <c r="B38" s="24">
        <v>4.0999999999999999E-4</v>
      </c>
      <c r="C38" s="15">
        <v>99192</v>
      </c>
      <c r="D38" s="15">
        <v>41</v>
      </c>
      <c r="E38" s="15">
        <v>99172</v>
      </c>
      <c r="F38" s="15">
        <v>5267708</v>
      </c>
      <c r="G38" s="25">
        <v>53.1</v>
      </c>
    </row>
    <row r="39" spans="1:7" x14ac:dyDescent="0.25">
      <c r="A39" s="26" t="s">
        <v>93</v>
      </c>
      <c r="B39" s="24">
        <v>4.2000000000000002E-4</v>
      </c>
      <c r="C39" s="15">
        <v>99151</v>
      </c>
      <c r="D39" s="15">
        <v>41</v>
      </c>
      <c r="E39" s="15">
        <v>99131</v>
      </c>
      <c r="F39" s="15">
        <v>5168537</v>
      </c>
      <c r="G39" s="25">
        <v>52.1</v>
      </c>
    </row>
    <row r="40" spans="1:7" x14ac:dyDescent="0.25">
      <c r="A40" s="26" t="s">
        <v>94</v>
      </c>
      <c r="B40" s="24">
        <v>4.2000000000000002E-4</v>
      </c>
      <c r="C40" s="15">
        <v>99110</v>
      </c>
      <c r="D40" s="15">
        <v>42</v>
      </c>
      <c r="E40" s="15">
        <v>99089</v>
      </c>
      <c r="F40" s="15">
        <v>5069406</v>
      </c>
      <c r="G40" s="25">
        <v>51.1</v>
      </c>
    </row>
    <row r="41" spans="1:7" x14ac:dyDescent="0.25">
      <c r="A41" s="26" t="s">
        <v>95</v>
      </c>
      <c r="B41" s="24">
        <v>4.2999999999999999E-4</v>
      </c>
      <c r="C41" s="15">
        <v>99068</v>
      </c>
      <c r="D41" s="15">
        <v>43</v>
      </c>
      <c r="E41" s="15">
        <v>99047</v>
      </c>
      <c r="F41" s="15">
        <v>4970317</v>
      </c>
      <c r="G41" s="25">
        <v>50.2</v>
      </c>
    </row>
    <row r="42" spans="1:7" x14ac:dyDescent="0.25">
      <c r="A42" s="26" t="s">
        <v>96</v>
      </c>
      <c r="B42" s="24">
        <v>4.4999999999999999E-4</v>
      </c>
      <c r="C42" s="15">
        <v>99025</v>
      </c>
      <c r="D42" s="15">
        <v>44</v>
      </c>
      <c r="E42" s="15">
        <v>99003</v>
      </c>
      <c r="F42" s="15">
        <v>4871271</v>
      </c>
      <c r="G42" s="25">
        <v>49.2</v>
      </c>
    </row>
    <row r="43" spans="1:7" x14ac:dyDescent="0.25">
      <c r="A43" s="26" t="s">
        <v>97</v>
      </c>
      <c r="B43" s="24">
        <v>4.8000000000000001E-4</v>
      </c>
      <c r="C43" s="15">
        <v>98981</v>
      </c>
      <c r="D43" s="15">
        <v>48</v>
      </c>
      <c r="E43" s="15">
        <v>98957</v>
      </c>
      <c r="F43" s="15">
        <v>4772268</v>
      </c>
      <c r="G43" s="25">
        <v>48.2</v>
      </c>
    </row>
    <row r="44" spans="1:7" x14ac:dyDescent="0.25">
      <c r="A44" s="26" t="s">
        <v>98</v>
      </c>
      <c r="B44" s="24">
        <v>5.1999999999999995E-4</v>
      </c>
      <c r="C44" s="15">
        <v>98933</v>
      </c>
      <c r="D44" s="15">
        <v>52</v>
      </c>
      <c r="E44" s="15">
        <v>98907</v>
      </c>
      <c r="F44" s="15">
        <v>4673311</v>
      </c>
      <c r="G44" s="25">
        <v>47.2</v>
      </c>
    </row>
    <row r="45" spans="1:7" x14ac:dyDescent="0.25">
      <c r="A45" s="26" t="s">
        <v>99</v>
      </c>
      <c r="B45" s="24">
        <v>5.5999999999999995E-4</v>
      </c>
      <c r="C45" s="15">
        <v>98881</v>
      </c>
      <c r="D45" s="15">
        <v>56</v>
      </c>
      <c r="E45" s="15">
        <v>98853</v>
      </c>
      <c r="F45" s="15">
        <v>4574404</v>
      </c>
      <c r="G45" s="25">
        <v>46.3</v>
      </c>
    </row>
    <row r="46" spans="1:7" x14ac:dyDescent="0.25">
      <c r="A46" s="26" t="s">
        <v>100</v>
      </c>
      <c r="B46" s="24">
        <v>6.0999999999999997E-4</v>
      </c>
      <c r="C46" s="15">
        <v>98825</v>
      </c>
      <c r="D46" s="15">
        <v>60</v>
      </c>
      <c r="E46" s="15">
        <v>98795</v>
      </c>
      <c r="F46" s="15">
        <v>4475551</v>
      </c>
      <c r="G46" s="25">
        <v>45.3</v>
      </c>
    </row>
    <row r="47" spans="1:7" x14ac:dyDescent="0.25">
      <c r="A47" s="26" t="s">
        <v>101</v>
      </c>
      <c r="B47" s="24">
        <v>6.7000000000000002E-4</v>
      </c>
      <c r="C47" s="15">
        <v>98765</v>
      </c>
      <c r="D47" s="15">
        <v>67</v>
      </c>
      <c r="E47" s="15">
        <v>98732</v>
      </c>
      <c r="F47" s="15">
        <v>4376756</v>
      </c>
      <c r="G47" s="25">
        <v>44.3</v>
      </c>
    </row>
    <row r="48" spans="1:7" x14ac:dyDescent="0.25">
      <c r="A48" s="26" t="s">
        <v>102</v>
      </c>
      <c r="B48" s="24">
        <v>7.6000000000000004E-4</v>
      </c>
      <c r="C48" s="15">
        <v>98698</v>
      </c>
      <c r="D48" s="15">
        <v>75</v>
      </c>
      <c r="E48" s="15">
        <v>98661</v>
      </c>
      <c r="F48" s="15">
        <v>4278024</v>
      </c>
      <c r="G48" s="25">
        <v>43.3</v>
      </c>
    </row>
    <row r="49" spans="1:7" x14ac:dyDescent="0.25">
      <c r="A49" s="26" t="s">
        <v>103</v>
      </c>
      <c r="B49" s="24">
        <v>8.7000000000000001E-4</v>
      </c>
      <c r="C49" s="15">
        <v>98623</v>
      </c>
      <c r="D49" s="15">
        <v>86</v>
      </c>
      <c r="E49" s="15">
        <v>98580</v>
      </c>
      <c r="F49" s="15">
        <v>4179364</v>
      </c>
      <c r="G49" s="25">
        <v>42.4</v>
      </c>
    </row>
    <row r="50" spans="1:7" x14ac:dyDescent="0.25">
      <c r="A50" s="26" t="s">
        <v>104</v>
      </c>
      <c r="B50" s="24">
        <v>9.7999999999999997E-4</v>
      </c>
      <c r="C50" s="15">
        <v>98537</v>
      </c>
      <c r="D50" s="15">
        <v>96</v>
      </c>
      <c r="E50" s="15">
        <v>98489</v>
      </c>
      <c r="F50" s="15">
        <v>4080784</v>
      </c>
      <c r="G50" s="25">
        <v>41.4</v>
      </c>
    </row>
    <row r="51" spans="1:7" x14ac:dyDescent="0.25">
      <c r="A51" s="26" t="s">
        <v>105</v>
      </c>
      <c r="B51" s="24">
        <v>1.09E-3</v>
      </c>
      <c r="C51" s="15">
        <v>98441</v>
      </c>
      <c r="D51" s="15">
        <v>107</v>
      </c>
      <c r="E51" s="15">
        <v>98388</v>
      </c>
      <c r="F51" s="15">
        <v>3982295</v>
      </c>
      <c r="G51" s="25">
        <v>40.5</v>
      </c>
    </row>
    <row r="52" spans="1:7" x14ac:dyDescent="0.25">
      <c r="A52" s="26" t="s">
        <v>106</v>
      </c>
      <c r="B52" s="24">
        <v>1.2099999999999999E-3</v>
      </c>
      <c r="C52" s="15">
        <v>98334</v>
      </c>
      <c r="D52" s="15">
        <v>119</v>
      </c>
      <c r="E52" s="15">
        <v>98275</v>
      </c>
      <c r="F52" s="15">
        <v>3883907</v>
      </c>
      <c r="G52" s="25">
        <v>39.5</v>
      </c>
    </row>
    <row r="53" spans="1:7" x14ac:dyDescent="0.25">
      <c r="A53" s="26" t="s">
        <v>107</v>
      </c>
      <c r="B53" s="24">
        <v>1.33E-3</v>
      </c>
      <c r="C53" s="15">
        <v>98215</v>
      </c>
      <c r="D53" s="15">
        <v>131</v>
      </c>
      <c r="E53" s="15">
        <v>98150</v>
      </c>
      <c r="F53" s="15">
        <v>3785633</v>
      </c>
      <c r="G53" s="25">
        <v>38.5</v>
      </c>
    </row>
    <row r="54" spans="1:7" x14ac:dyDescent="0.25">
      <c r="A54" s="26" t="s">
        <v>108</v>
      </c>
      <c r="B54" s="24">
        <v>1.4599999999999999E-3</v>
      </c>
      <c r="C54" s="15">
        <v>98084</v>
      </c>
      <c r="D54" s="15">
        <v>143</v>
      </c>
      <c r="E54" s="15">
        <v>98013</v>
      </c>
      <c r="F54" s="15">
        <v>3687483</v>
      </c>
      <c r="G54" s="25">
        <v>37.6</v>
      </c>
    </row>
    <row r="55" spans="1:7" x14ac:dyDescent="0.25">
      <c r="A55" s="26" t="s">
        <v>109</v>
      </c>
      <c r="B55" s="24">
        <v>1.58E-3</v>
      </c>
      <c r="C55" s="15">
        <v>97941</v>
      </c>
      <c r="D55" s="15">
        <v>155</v>
      </c>
      <c r="E55" s="15">
        <v>97864</v>
      </c>
      <c r="F55" s="15">
        <v>3589471</v>
      </c>
      <c r="G55" s="25">
        <v>36.6</v>
      </c>
    </row>
    <row r="56" spans="1:7" x14ac:dyDescent="0.25">
      <c r="A56" s="26" t="s">
        <v>110</v>
      </c>
      <c r="B56" s="24">
        <v>1.72E-3</v>
      </c>
      <c r="C56" s="15">
        <v>97786</v>
      </c>
      <c r="D56" s="15">
        <v>168</v>
      </c>
      <c r="E56" s="15">
        <v>97702</v>
      </c>
      <c r="F56" s="15">
        <v>3491607</v>
      </c>
      <c r="G56" s="25">
        <v>35.700000000000003</v>
      </c>
    </row>
    <row r="57" spans="1:7" x14ac:dyDescent="0.25">
      <c r="A57" s="27" t="s">
        <v>111</v>
      </c>
      <c r="B57" s="24">
        <v>1.89E-3</v>
      </c>
      <c r="C57" s="15">
        <v>97618</v>
      </c>
      <c r="D57" s="15">
        <v>185</v>
      </c>
      <c r="E57" s="15">
        <v>97526</v>
      </c>
      <c r="F57" s="15">
        <v>3393905</v>
      </c>
      <c r="G57" s="25">
        <v>34.799999999999997</v>
      </c>
    </row>
    <row r="58" spans="1:7" x14ac:dyDescent="0.25">
      <c r="A58" s="27" t="s">
        <v>112</v>
      </c>
      <c r="B58" s="24">
        <v>2.1099999999999999E-3</v>
      </c>
      <c r="C58" s="15">
        <v>97433</v>
      </c>
      <c r="D58" s="15">
        <v>206</v>
      </c>
      <c r="E58" s="15">
        <v>97330</v>
      </c>
      <c r="F58" s="15">
        <v>3296380</v>
      </c>
      <c r="G58" s="25">
        <v>33.799999999999997</v>
      </c>
    </row>
    <row r="59" spans="1:7" x14ac:dyDescent="0.25">
      <c r="A59" s="27" t="s">
        <v>113</v>
      </c>
      <c r="B59" s="24">
        <v>2.3600000000000001E-3</v>
      </c>
      <c r="C59" s="15">
        <v>97227</v>
      </c>
      <c r="D59" s="15">
        <v>229</v>
      </c>
      <c r="E59" s="15">
        <v>97113</v>
      </c>
      <c r="F59" s="15">
        <v>3199050</v>
      </c>
      <c r="G59" s="25">
        <v>32.9</v>
      </c>
    </row>
    <row r="60" spans="1:7" x14ac:dyDescent="0.25">
      <c r="A60" s="27" t="s">
        <v>114</v>
      </c>
      <c r="B60" s="24">
        <v>2.6199999999999999E-3</v>
      </c>
      <c r="C60" s="15">
        <v>96998</v>
      </c>
      <c r="D60" s="15">
        <v>254</v>
      </c>
      <c r="E60" s="15">
        <v>96871</v>
      </c>
      <c r="F60" s="15">
        <v>3101937</v>
      </c>
      <c r="G60" s="25">
        <v>32</v>
      </c>
    </row>
    <row r="61" spans="1:7" x14ac:dyDescent="0.25">
      <c r="A61" s="27" t="s">
        <v>115</v>
      </c>
      <c r="B61" s="24">
        <v>2.8800000000000002E-3</v>
      </c>
      <c r="C61" s="15">
        <v>96744</v>
      </c>
      <c r="D61" s="15">
        <v>279</v>
      </c>
      <c r="E61" s="15">
        <v>96605</v>
      </c>
      <c r="F61" s="15">
        <v>3005066</v>
      </c>
      <c r="G61" s="25">
        <v>31.1</v>
      </c>
    </row>
    <row r="62" spans="1:7" x14ac:dyDescent="0.25">
      <c r="A62" s="27" t="s">
        <v>116</v>
      </c>
      <c r="B62" s="24">
        <v>3.1800000000000001E-3</v>
      </c>
      <c r="C62" s="15">
        <v>96465</v>
      </c>
      <c r="D62" s="15">
        <v>307</v>
      </c>
      <c r="E62" s="15">
        <v>96312</v>
      </c>
      <c r="F62" s="15">
        <v>2908462</v>
      </c>
      <c r="G62" s="25">
        <v>30.2</v>
      </c>
    </row>
    <row r="63" spans="1:7" x14ac:dyDescent="0.25">
      <c r="A63" s="27" t="s">
        <v>117</v>
      </c>
      <c r="B63" s="24">
        <v>3.5400000000000002E-3</v>
      </c>
      <c r="C63" s="15">
        <v>96158</v>
      </c>
      <c r="D63" s="15">
        <v>341</v>
      </c>
      <c r="E63" s="15">
        <v>95988</v>
      </c>
      <c r="F63" s="15">
        <v>2812150</v>
      </c>
      <c r="G63" s="25">
        <v>29.2</v>
      </c>
    </row>
    <row r="64" spans="1:7" x14ac:dyDescent="0.25">
      <c r="A64" s="27" t="s">
        <v>118</v>
      </c>
      <c r="B64" s="24">
        <v>3.9300000000000003E-3</v>
      </c>
      <c r="C64" s="15">
        <v>95817</v>
      </c>
      <c r="D64" s="15">
        <v>377</v>
      </c>
      <c r="E64" s="15">
        <v>95629</v>
      </c>
      <c r="F64" s="15">
        <v>2716163</v>
      </c>
      <c r="G64" s="25">
        <v>28.3</v>
      </c>
    </row>
    <row r="65" spans="1:7" x14ac:dyDescent="0.25">
      <c r="A65" s="26" t="s">
        <v>119</v>
      </c>
      <c r="B65" s="24">
        <v>4.3299999999999996E-3</v>
      </c>
      <c r="C65" s="15">
        <v>95440</v>
      </c>
      <c r="D65" s="15">
        <v>413</v>
      </c>
      <c r="E65" s="15">
        <v>95234</v>
      </c>
      <c r="F65" s="15">
        <v>2620534</v>
      </c>
      <c r="G65" s="25">
        <v>27.5</v>
      </c>
    </row>
    <row r="66" spans="1:7" x14ac:dyDescent="0.25">
      <c r="A66" s="26" t="s">
        <v>120</v>
      </c>
      <c r="B66" s="24">
        <v>4.7400000000000003E-3</v>
      </c>
      <c r="C66" s="15">
        <v>95027</v>
      </c>
      <c r="D66" s="15">
        <v>451</v>
      </c>
      <c r="E66" s="15">
        <v>94802</v>
      </c>
      <c r="F66" s="15">
        <v>2525301</v>
      </c>
      <c r="G66" s="25">
        <v>26.6</v>
      </c>
    </row>
    <row r="67" spans="1:7" x14ac:dyDescent="0.25">
      <c r="A67" s="26" t="s">
        <v>121</v>
      </c>
      <c r="B67" s="24">
        <v>5.2300000000000003E-3</v>
      </c>
      <c r="C67" s="15">
        <v>94576</v>
      </c>
      <c r="D67" s="15">
        <v>494</v>
      </c>
      <c r="E67" s="15">
        <v>94329</v>
      </c>
      <c r="F67" s="15">
        <v>2430499</v>
      </c>
      <c r="G67" s="25">
        <v>25.7</v>
      </c>
    </row>
    <row r="68" spans="1:7" x14ac:dyDescent="0.25">
      <c r="A68" s="26" t="s">
        <v>122</v>
      </c>
      <c r="B68" s="24">
        <v>5.7999999999999996E-3</v>
      </c>
      <c r="C68" s="15">
        <v>94082</v>
      </c>
      <c r="D68" s="15">
        <v>546</v>
      </c>
      <c r="E68" s="15">
        <v>93809</v>
      </c>
      <c r="F68" s="15">
        <v>2336170</v>
      </c>
      <c r="G68" s="25">
        <v>24.8</v>
      </c>
    </row>
    <row r="69" spans="1:7" x14ac:dyDescent="0.25">
      <c r="A69" s="26" t="s">
        <v>123</v>
      </c>
      <c r="B69" s="24">
        <v>6.4400000000000004E-3</v>
      </c>
      <c r="C69" s="15">
        <v>93536</v>
      </c>
      <c r="D69" s="15">
        <v>602</v>
      </c>
      <c r="E69" s="15">
        <v>93235</v>
      </c>
      <c r="F69" s="15">
        <v>2242361</v>
      </c>
      <c r="G69" s="25">
        <v>24</v>
      </c>
    </row>
    <row r="70" spans="1:7" x14ac:dyDescent="0.25">
      <c r="A70" s="26" t="s">
        <v>124</v>
      </c>
      <c r="B70" s="24">
        <v>7.0899999999999999E-3</v>
      </c>
      <c r="C70" s="15">
        <v>92934</v>
      </c>
      <c r="D70" s="15">
        <v>659</v>
      </c>
      <c r="E70" s="15">
        <v>92605</v>
      </c>
      <c r="F70" s="15">
        <v>2149126</v>
      </c>
      <c r="G70" s="25">
        <v>23.1</v>
      </c>
    </row>
    <row r="71" spans="1:7" x14ac:dyDescent="0.25">
      <c r="A71" s="26" t="s">
        <v>125</v>
      </c>
      <c r="B71" s="24">
        <v>7.77E-3</v>
      </c>
      <c r="C71" s="15">
        <v>92275</v>
      </c>
      <c r="D71" s="15">
        <v>717</v>
      </c>
      <c r="E71" s="15">
        <v>91917</v>
      </c>
      <c r="F71" s="15">
        <v>2056522</v>
      </c>
      <c r="G71" s="25">
        <v>22.3</v>
      </c>
    </row>
    <row r="72" spans="1:7" x14ac:dyDescent="0.25">
      <c r="A72" s="26" t="s">
        <v>126</v>
      </c>
      <c r="B72" s="24">
        <v>8.5599999999999999E-3</v>
      </c>
      <c r="C72" s="15">
        <v>91558</v>
      </c>
      <c r="D72" s="15">
        <v>784</v>
      </c>
      <c r="E72" s="15">
        <v>91166</v>
      </c>
      <c r="F72" s="15">
        <v>1964605</v>
      </c>
      <c r="G72" s="25">
        <v>21.5</v>
      </c>
    </row>
    <row r="73" spans="1:7" x14ac:dyDescent="0.25">
      <c r="A73" s="26" t="s">
        <v>127</v>
      </c>
      <c r="B73" s="24">
        <v>9.4999999999999998E-3</v>
      </c>
      <c r="C73" s="15">
        <v>90774</v>
      </c>
      <c r="D73" s="15">
        <v>862</v>
      </c>
      <c r="E73" s="15">
        <v>90343</v>
      </c>
      <c r="F73" s="15">
        <v>1873439</v>
      </c>
      <c r="G73" s="25">
        <v>20.6</v>
      </c>
    </row>
    <row r="74" spans="1:7" x14ac:dyDescent="0.25">
      <c r="A74" s="26" t="s">
        <v>128</v>
      </c>
      <c r="B74" s="24">
        <v>1.052E-2</v>
      </c>
      <c r="C74" s="15">
        <v>89912</v>
      </c>
      <c r="D74" s="15">
        <v>946</v>
      </c>
      <c r="E74" s="15">
        <v>89439</v>
      </c>
      <c r="F74" s="15">
        <v>1783096</v>
      </c>
      <c r="G74" s="25">
        <v>19.8</v>
      </c>
    </row>
    <row r="75" spans="1:7" x14ac:dyDescent="0.25">
      <c r="A75" s="26" t="s">
        <v>129</v>
      </c>
      <c r="B75" s="24">
        <v>1.155E-2</v>
      </c>
      <c r="C75" s="15">
        <v>88966</v>
      </c>
      <c r="D75" s="15">
        <v>1028</v>
      </c>
      <c r="E75" s="15">
        <v>88452</v>
      </c>
      <c r="F75" s="15">
        <v>1693657</v>
      </c>
      <c r="G75" s="25">
        <v>19</v>
      </c>
    </row>
    <row r="76" spans="1:7" x14ac:dyDescent="0.25">
      <c r="A76" s="26" t="s">
        <v>130</v>
      </c>
      <c r="B76" s="24">
        <v>1.2670000000000001E-2</v>
      </c>
      <c r="C76" s="15">
        <v>87938</v>
      </c>
      <c r="D76" s="15">
        <v>1114</v>
      </c>
      <c r="E76" s="15">
        <v>87381</v>
      </c>
      <c r="F76" s="15">
        <v>1605205</v>
      </c>
      <c r="G76" s="25">
        <v>18.3</v>
      </c>
    </row>
    <row r="77" spans="1:7" x14ac:dyDescent="0.25">
      <c r="A77" s="26" t="s">
        <v>131</v>
      </c>
      <c r="B77" s="24">
        <v>1.406E-2</v>
      </c>
      <c r="C77" s="15">
        <v>86824</v>
      </c>
      <c r="D77" s="15">
        <v>1221</v>
      </c>
      <c r="E77" s="15">
        <v>86214</v>
      </c>
      <c r="F77" s="15">
        <v>1517824</v>
      </c>
      <c r="G77" s="25">
        <v>17.5</v>
      </c>
    </row>
    <row r="78" spans="1:7" x14ac:dyDescent="0.25">
      <c r="A78" s="26" t="s">
        <v>132</v>
      </c>
      <c r="B78" s="24">
        <v>1.5879999999999998E-2</v>
      </c>
      <c r="C78" s="15">
        <v>85603</v>
      </c>
      <c r="D78" s="15">
        <v>1359</v>
      </c>
      <c r="E78" s="15">
        <v>84924</v>
      </c>
      <c r="F78" s="15">
        <v>1431611</v>
      </c>
      <c r="G78" s="25">
        <v>16.7</v>
      </c>
    </row>
    <row r="79" spans="1:7" x14ac:dyDescent="0.25">
      <c r="A79" s="26" t="s">
        <v>133</v>
      </c>
      <c r="B79" s="24">
        <v>1.7950000000000001E-2</v>
      </c>
      <c r="C79" s="15">
        <v>84244</v>
      </c>
      <c r="D79" s="15">
        <v>1512</v>
      </c>
      <c r="E79" s="15">
        <v>83488</v>
      </c>
      <c r="F79" s="15">
        <v>1346687</v>
      </c>
      <c r="G79" s="25">
        <v>16</v>
      </c>
    </row>
    <row r="80" spans="1:7" x14ac:dyDescent="0.25">
      <c r="A80" s="26" t="s">
        <v>134</v>
      </c>
      <c r="B80" s="24">
        <v>2.009E-2</v>
      </c>
      <c r="C80" s="15">
        <v>82732</v>
      </c>
      <c r="D80" s="15">
        <v>1662</v>
      </c>
      <c r="E80" s="15">
        <v>81901</v>
      </c>
      <c r="F80" s="15">
        <v>1263199</v>
      </c>
      <c r="G80" s="25">
        <v>15.3</v>
      </c>
    </row>
    <row r="81" spans="1:7" x14ac:dyDescent="0.25">
      <c r="A81" s="26" t="s">
        <v>135</v>
      </c>
      <c r="B81" s="24">
        <v>2.23E-2</v>
      </c>
      <c r="C81" s="15">
        <v>81070</v>
      </c>
      <c r="D81" s="15">
        <v>1808</v>
      </c>
      <c r="E81" s="15">
        <v>80166</v>
      </c>
      <c r="F81" s="15">
        <v>1181298</v>
      </c>
      <c r="G81" s="25">
        <v>14.6</v>
      </c>
    </row>
    <row r="82" spans="1:7" x14ac:dyDescent="0.25">
      <c r="A82" s="26" t="s">
        <v>136</v>
      </c>
      <c r="B82" s="24">
        <v>2.4740000000000002E-2</v>
      </c>
      <c r="C82" s="15">
        <v>79262</v>
      </c>
      <c r="D82" s="15">
        <v>1961</v>
      </c>
      <c r="E82" s="15">
        <v>78282</v>
      </c>
      <c r="F82" s="15">
        <v>1101132</v>
      </c>
      <c r="G82" s="25">
        <v>13.9</v>
      </c>
    </row>
    <row r="83" spans="1:7" x14ac:dyDescent="0.25">
      <c r="A83" s="26" t="s">
        <v>137</v>
      </c>
      <c r="B83" s="24">
        <v>2.7550000000000002E-2</v>
      </c>
      <c r="C83" s="15">
        <v>77301</v>
      </c>
      <c r="D83" s="15">
        <v>2130</v>
      </c>
      <c r="E83" s="15">
        <v>76236</v>
      </c>
      <c r="F83" s="15">
        <v>1022851</v>
      </c>
      <c r="G83" s="25">
        <v>13.2</v>
      </c>
    </row>
    <row r="84" spans="1:7" x14ac:dyDescent="0.25">
      <c r="A84" s="26" t="s">
        <v>138</v>
      </c>
      <c r="B84" s="24">
        <v>3.058E-2</v>
      </c>
      <c r="C84" s="15">
        <v>75171</v>
      </c>
      <c r="D84" s="15">
        <v>2298</v>
      </c>
      <c r="E84" s="15">
        <v>74022</v>
      </c>
      <c r="F84" s="15">
        <v>946615</v>
      </c>
      <c r="G84" s="25">
        <v>12.6</v>
      </c>
    </row>
    <row r="85" spans="1:7" x14ac:dyDescent="0.25">
      <c r="A85" s="26" t="s">
        <v>139</v>
      </c>
      <c r="B85" s="24">
        <v>3.3649999999999999E-2</v>
      </c>
      <c r="C85" s="15">
        <v>72873</v>
      </c>
      <c r="D85" s="15">
        <v>2452</v>
      </c>
      <c r="E85" s="15">
        <v>71647</v>
      </c>
      <c r="F85" s="15">
        <v>872593</v>
      </c>
      <c r="G85" s="25">
        <v>12</v>
      </c>
    </row>
    <row r="86" spans="1:7" x14ac:dyDescent="0.25">
      <c r="A86" s="26" t="s">
        <v>140</v>
      </c>
      <c r="B86" s="24">
        <v>3.6839999999999998E-2</v>
      </c>
      <c r="C86" s="15">
        <v>70421</v>
      </c>
      <c r="D86" s="15">
        <v>2594</v>
      </c>
      <c r="E86" s="15">
        <v>69124</v>
      </c>
      <c r="F86" s="15">
        <v>800946</v>
      </c>
      <c r="G86" s="25">
        <v>11.4</v>
      </c>
    </row>
    <row r="87" spans="1:7" x14ac:dyDescent="0.25">
      <c r="A87" s="26" t="s">
        <v>141</v>
      </c>
      <c r="B87" s="24">
        <v>4.0460000000000003E-2</v>
      </c>
      <c r="C87" s="15">
        <v>67827</v>
      </c>
      <c r="D87" s="15">
        <v>2744</v>
      </c>
      <c r="E87" s="15">
        <v>66455</v>
      </c>
      <c r="F87" s="15">
        <v>731822</v>
      </c>
      <c r="G87" s="25">
        <v>10.8</v>
      </c>
    </row>
    <row r="88" spans="1:7" x14ac:dyDescent="0.25">
      <c r="A88" s="26" t="s">
        <v>142</v>
      </c>
      <c r="B88" s="24">
        <v>4.4760000000000001E-2</v>
      </c>
      <c r="C88" s="15">
        <v>65083</v>
      </c>
      <c r="D88" s="15">
        <v>2913</v>
      </c>
      <c r="E88" s="15">
        <v>63627</v>
      </c>
      <c r="F88" s="15">
        <v>665367</v>
      </c>
      <c r="G88" s="25">
        <v>10.199999999999999</v>
      </c>
    </row>
    <row r="89" spans="1:7" x14ac:dyDescent="0.25">
      <c r="A89" s="26" t="s">
        <v>143</v>
      </c>
      <c r="B89" s="24">
        <v>4.9430000000000002E-2</v>
      </c>
      <c r="C89" s="15">
        <v>62170</v>
      </c>
      <c r="D89" s="15">
        <v>3073</v>
      </c>
      <c r="E89" s="15">
        <v>60634</v>
      </c>
      <c r="F89" s="15">
        <v>601740</v>
      </c>
      <c r="G89" s="25">
        <v>9.6999999999999993</v>
      </c>
    </row>
    <row r="90" spans="1:7" x14ac:dyDescent="0.25">
      <c r="A90" s="26" t="s">
        <v>144</v>
      </c>
      <c r="B90" s="24">
        <v>5.4179999999999999E-2</v>
      </c>
      <c r="C90" s="15">
        <v>59097</v>
      </c>
      <c r="D90" s="15">
        <v>3202</v>
      </c>
      <c r="E90" s="15">
        <v>57496</v>
      </c>
      <c r="F90" s="15">
        <v>541107</v>
      </c>
      <c r="G90" s="25">
        <v>9.1999999999999993</v>
      </c>
    </row>
    <row r="91" spans="1:7" x14ac:dyDescent="0.25">
      <c r="A91" s="26" t="s">
        <v>145</v>
      </c>
      <c r="B91" s="24">
        <v>5.901E-2</v>
      </c>
      <c r="C91" s="15">
        <v>55895</v>
      </c>
      <c r="D91" s="15">
        <v>3298</v>
      </c>
      <c r="E91" s="15">
        <v>54246</v>
      </c>
      <c r="F91" s="15">
        <v>483611</v>
      </c>
      <c r="G91" s="25">
        <v>8.6999999999999993</v>
      </c>
    </row>
    <row r="92" spans="1:7" x14ac:dyDescent="0.25">
      <c r="A92" s="26" t="s">
        <v>146</v>
      </c>
      <c r="B92" s="24">
        <v>6.4299999999999996E-2</v>
      </c>
      <c r="C92" s="15">
        <v>52597</v>
      </c>
      <c r="D92" s="15">
        <v>3382</v>
      </c>
      <c r="E92" s="15">
        <v>50906</v>
      </c>
      <c r="F92" s="15">
        <v>429365</v>
      </c>
      <c r="G92" s="25">
        <v>8.1999999999999993</v>
      </c>
    </row>
    <row r="93" spans="1:7" x14ac:dyDescent="0.25">
      <c r="A93" s="26" t="s">
        <v>147</v>
      </c>
      <c r="B93" s="24">
        <v>7.0510000000000003E-2</v>
      </c>
      <c r="C93" s="15">
        <v>49215</v>
      </c>
      <c r="D93" s="15">
        <v>3470</v>
      </c>
      <c r="E93" s="15">
        <v>47480</v>
      </c>
      <c r="F93" s="15">
        <v>378459</v>
      </c>
      <c r="G93" s="25">
        <v>7.7</v>
      </c>
    </row>
    <row r="94" spans="1:7" x14ac:dyDescent="0.25">
      <c r="A94" s="26" t="s">
        <v>148</v>
      </c>
      <c r="B94" s="24">
        <v>7.7590000000000006E-2</v>
      </c>
      <c r="C94" s="15">
        <v>45745</v>
      </c>
      <c r="D94" s="15">
        <v>3549</v>
      </c>
      <c r="E94" s="15">
        <v>43971</v>
      </c>
      <c r="F94" s="15">
        <v>330979</v>
      </c>
      <c r="G94" s="25">
        <v>7.2</v>
      </c>
    </row>
    <row r="95" spans="1:7" x14ac:dyDescent="0.25">
      <c r="A95" s="26" t="s">
        <v>149</v>
      </c>
      <c r="B95" s="24">
        <v>8.5059999999999997E-2</v>
      </c>
      <c r="C95" s="15">
        <v>42196</v>
      </c>
      <c r="D95" s="15">
        <v>3589</v>
      </c>
      <c r="E95" s="15">
        <v>40402</v>
      </c>
      <c r="F95" s="15">
        <v>287008</v>
      </c>
      <c r="G95" s="25">
        <v>6.8</v>
      </c>
    </row>
    <row r="96" spans="1:7" x14ac:dyDescent="0.25">
      <c r="A96" s="26" t="s">
        <v>150</v>
      </c>
      <c r="B96" s="24">
        <v>9.3179999999999999E-2</v>
      </c>
      <c r="C96" s="15">
        <v>38607</v>
      </c>
      <c r="D96" s="15">
        <v>3597</v>
      </c>
      <c r="E96" s="15">
        <v>36809</v>
      </c>
      <c r="F96" s="15">
        <v>246607</v>
      </c>
      <c r="G96" s="25">
        <v>6.4</v>
      </c>
    </row>
    <row r="97" spans="1:7" x14ac:dyDescent="0.25">
      <c r="A97" s="26" t="s">
        <v>151</v>
      </c>
      <c r="B97" s="24">
        <v>0.10198</v>
      </c>
      <c r="C97" s="15">
        <v>35010</v>
      </c>
      <c r="D97" s="15">
        <v>3570</v>
      </c>
      <c r="E97" s="15">
        <v>33225</v>
      </c>
      <c r="F97" s="15">
        <v>209798</v>
      </c>
      <c r="G97" s="25">
        <v>6</v>
      </c>
    </row>
    <row r="98" spans="1:7" x14ac:dyDescent="0.25">
      <c r="A98" s="26" t="s">
        <v>152</v>
      </c>
      <c r="B98" s="24">
        <v>0.11153</v>
      </c>
      <c r="C98" s="15">
        <v>31440</v>
      </c>
      <c r="D98" s="15">
        <v>3506</v>
      </c>
      <c r="E98" s="15">
        <v>29687</v>
      </c>
      <c r="F98" s="15">
        <v>176573</v>
      </c>
      <c r="G98" s="25">
        <v>5.6</v>
      </c>
    </row>
    <row r="99" spans="1:7" x14ac:dyDescent="0.25">
      <c r="A99" s="26" t="s">
        <v>153</v>
      </c>
      <c r="B99" s="24">
        <v>0.12186</v>
      </c>
      <c r="C99" s="15">
        <v>27934</v>
      </c>
      <c r="D99" s="15">
        <v>3404</v>
      </c>
      <c r="E99" s="15">
        <v>26232</v>
      </c>
      <c r="F99" s="15">
        <v>146886</v>
      </c>
      <c r="G99" s="25">
        <v>5.3</v>
      </c>
    </row>
    <row r="100" spans="1:7" x14ac:dyDescent="0.25">
      <c r="A100" s="26" t="s">
        <v>154</v>
      </c>
      <c r="B100" s="24">
        <v>0.13303000000000001</v>
      </c>
      <c r="C100" s="15">
        <v>24530</v>
      </c>
      <c r="D100" s="15">
        <v>3263</v>
      </c>
      <c r="E100" s="15">
        <v>22899</v>
      </c>
      <c r="F100" s="15">
        <v>120654</v>
      </c>
      <c r="G100" s="25">
        <v>4.9000000000000004</v>
      </c>
    </row>
    <row r="101" spans="1:7" x14ac:dyDescent="0.25">
      <c r="A101" s="26" t="s">
        <v>155</v>
      </c>
      <c r="B101" s="24">
        <v>0.14509</v>
      </c>
      <c r="C101" s="15">
        <v>21267</v>
      </c>
      <c r="D101" s="15">
        <v>3086</v>
      </c>
      <c r="E101" s="15">
        <v>19724</v>
      </c>
      <c r="F101" s="15">
        <v>97756</v>
      </c>
      <c r="G101" s="25">
        <v>4.5999999999999996</v>
      </c>
    </row>
    <row r="102" spans="1:7" x14ac:dyDescent="0.25">
      <c r="A102" s="26" t="s">
        <v>156</v>
      </c>
      <c r="B102" s="24">
        <v>0.15809000000000001</v>
      </c>
      <c r="C102" s="15">
        <v>18181</v>
      </c>
      <c r="D102" s="15">
        <v>2874</v>
      </c>
      <c r="E102" s="15">
        <v>16744</v>
      </c>
      <c r="F102" s="15">
        <v>78032</v>
      </c>
      <c r="G102" s="25">
        <v>4.3</v>
      </c>
    </row>
    <row r="103" spans="1:7" x14ac:dyDescent="0.25">
      <c r="A103" s="26" t="s">
        <v>157</v>
      </c>
      <c r="B103" s="24">
        <v>0.17208000000000001</v>
      </c>
      <c r="C103" s="15">
        <v>15307</v>
      </c>
      <c r="D103" s="15">
        <v>2634</v>
      </c>
      <c r="E103" s="15">
        <v>13990</v>
      </c>
      <c r="F103" s="15">
        <v>61288</v>
      </c>
      <c r="G103" s="25">
        <v>4</v>
      </c>
    </row>
    <row r="104" spans="1:7" x14ac:dyDescent="0.25">
      <c r="A104" s="26" t="s">
        <v>158</v>
      </c>
      <c r="B104" s="24">
        <v>0.18709999999999999</v>
      </c>
      <c r="C104" s="15">
        <v>12673</v>
      </c>
      <c r="D104" s="15">
        <v>2371</v>
      </c>
      <c r="E104" s="15">
        <v>11488</v>
      </c>
      <c r="F104" s="15">
        <v>47298</v>
      </c>
      <c r="G104" s="25">
        <v>3.7</v>
      </c>
    </row>
    <row r="105" spans="1:7" x14ac:dyDescent="0.25">
      <c r="A105" s="26" t="s">
        <v>159</v>
      </c>
      <c r="B105" s="24">
        <v>0.20322000000000001</v>
      </c>
      <c r="C105" s="15">
        <v>10302</v>
      </c>
      <c r="D105" s="15">
        <v>2094</v>
      </c>
      <c r="E105" s="15">
        <v>9255</v>
      </c>
      <c r="F105" s="15">
        <v>35810</v>
      </c>
      <c r="G105" s="25">
        <v>3.5</v>
      </c>
    </row>
    <row r="106" spans="1:7" x14ac:dyDescent="0.25">
      <c r="A106" s="26" t="s">
        <v>160</v>
      </c>
      <c r="B106" s="24">
        <v>0.22047</v>
      </c>
      <c r="C106" s="15">
        <v>8208</v>
      </c>
      <c r="D106" s="15">
        <v>1810</v>
      </c>
      <c r="E106" s="15">
        <v>7303</v>
      </c>
      <c r="F106" s="15">
        <v>26555</v>
      </c>
      <c r="G106" s="25">
        <v>3.2</v>
      </c>
    </row>
    <row r="107" spans="1:7" x14ac:dyDescent="0.25">
      <c r="A107" s="26" t="s">
        <v>161</v>
      </c>
      <c r="B107" s="24">
        <v>0.2389</v>
      </c>
      <c r="C107" s="15">
        <v>6398</v>
      </c>
      <c r="D107" s="15">
        <v>1529</v>
      </c>
      <c r="E107" s="15">
        <v>5634</v>
      </c>
      <c r="F107" s="15">
        <v>19252</v>
      </c>
      <c r="G107" s="25">
        <v>3</v>
      </c>
    </row>
    <row r="108" spans="1:7" x14ac:dyDescent="0.25">
      <c r="A108" s="26" t="s">
        <v>162</v>
      </c>
      <c r="B108" s="24">
        <v>0.25856000000000001</v>
      </c>
      <c r="C108" s="15">
        <v>4869</v>
      </c>
      <c r="D108" s="15">
        <v>1259</v>
      </c>
      <c r="E108" s="15">
        <v>4240</v>
      </c>
      <c r="F108" s="15">
        <v>13619</v>
      </c>
      <c r="G108" s="25">
        <v>2.8</v>
      </c>
    </row>
    <row r="109" spans="1:7" x14ac:dyDescent="0.25">
      <c r="A109" s="26" t="s">
        <v>163</v>
      </c>
      <c r="B109" s="24">
        <v>0.27947</v>
      </c>
      <c r="C109" s="15">
        <v>3610</v>
      </c>
      <c r="D109" s="15">
        <v>1009</v>
      </c>
      <c r="E109" s="15">
        <v>3106</v>
      </c>
      <c r="F109" s="15">
        <v>9379</v>
      </c>
      <c r="G109" s="25">
        <v>2.6</v>
      </c>
    </row>
    <row r="110" spans="1:7" x14ac:dyDescent="0.25">
      <c r="A110" s="28" t="s">
        <v>164</v>
      </c>
      <c r="B110" s="29">
        <v>1</v>
      </c>
      <c r="C110" s="30">
        <v>2601</v>
      </c>
      <c r="D110" s="30">
        <v>2601</v>
      </c>
      <c r="E110" s="30">
        <v>6274</v>
      </c>
      <c r="F110" s="30">
        <v>6274</v>
      </c>
      <c r="G110" s="31">
        <v>2.4</v>
      </c>
    </row>
    <row r="111" spans="1:7" x14ac:dyDescent="0.25">
      <c r="A111" s="15"/>
      <c r="B111" s="24"/>
      <c r="C111" s="15"/>
      <c r="D111" s="15"/>
      <c r="E111" s="15"/>
      <c r="F111" s="15"/>
      <c r="G111" s="67"/>
    </row>
    <row r="113" spans="1:1" x14ac:dyDescent="0.25">
      <c r="A113" s="32" t="s">
        <v>284</v>
      </c>
    </row>
    <row r="114" spans="1:1" x14ac:dyDescent="0.25">
      <c r="A114" s="33" t="s">
        <v>165</v>
      </c>
    </row>
  </sheetData>
  <pageMargins left="0.75" right="0.75" top="1" bottom="1" header="0.5" footer="0.5"/>
  <pageSetup paperSize="9"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8"/>
  <dimension ref="A1:G114"/>
  <sheetViews>
    <sheetView zoomScaleNormal="100" workbookViewId="0"/>
  </sheetViews>
  <sheetFormatPr defaultRowHeight="12.5" x14ac:dyDescent="0.25"/>
  <cols>
    <col min="1" max="1" width="12.59765625" style="4" customWidth="1"/>
    <col min="2" max="2" width="17.3984375" style="4" customWidth="1"/>
    <col min="3" max="3" width="10.59765625" style="4" customWidth="1"/>
    <col min="4" max="5" width="17.3984375" style="4" customWidth="1"/>
    <col min="6" max="7" width="15.09765625" style="4" customWidth="1"/>
    <col min="8" max="256" width="9.09765625" style="4"/>
    <col min="257" max="257" width="12.59765625" style="4" customWidth="1"/>
    <col min="258" max="258" width="17.3984375" style="4" customWidth="1"/>
    <col min="259" max="259" width="10.59765625" style="4" customWidth="1"/>
    <col min="260" max="261" width="17.3984375" style="4" customWidth="1"/>
    <col min="262" max="263" width="15.09765625" style="4" customWidth="1"/>
    <col min="264" max="512" width="9.09765625" style="4"/>
    <col min="513" max="513" width="12.59765625" style="4" customWidth="1"/>
    <col min="514" max="514" width="17.3984375" style="4" customWidth="1"/>
    <col min="515" max="515" width="10.59765625" style="4" customWidth="1"/>
    <col min="516" max="517" width="17.3984375" style="4" customWidth="1"/>
    <col min="518" max="519" width="15.09765625" style="4" customWidth="1"/>
    <col min="520" max="768" width="9.09765625" style="4"/>
    <col min="769" max="769" width="12.59765625" style="4" customWidth="1"/>
    <col min="770" max="770" width="17.3984375" style="4" customWidth="1"/>
    <col min="771" max="771" width="10.59765625" style="4" customWidth="1"/>
    <col min="772" max="773" width="17.3984375" style="4" customWidth="1"/>
    <col min="774" max="775" width="15.09765625" style="4" customWidth="1"/>
    <col min="776" max="1024" width="9.09765625" style="4"/>
    <col min="1025" max="1025" width="12.59765625" style="4" customWidth="1"/>
    <col min="1026" max="1026" width="17.3984375" style="4" customWidth="1"/>
    <col min="1027" max="1027" width="10.59765625" style="4" customWidth="1"/>
    <col min="1028" max="1029" width="17.3984375" style="4" customWidth="1"/>
    <col min="1030" max="1031" width="15.09765625" style="4" customWidth="1"/>
    <col min="1032" max="1280" width="9.09765625" style="4"/>
    <col min="1281" max="1281" width="12.59765625" style="4" customWidth="1"/>
    <col min="1282" max="1282" width="17.3984375" style="4" customWidth="1"/>
    <col min="1283" max="1283" width="10.59765625" style="4" customWidth="1"/>
    <col min="1284" max="1285" width="17.3984375" style="4" customWidth="1"/>
    <col min="1286" max="1287" width="15.09765625" style="4" customWidth="1"/>
    <col min="1288" max="1536" width="9.09765625" style="4"/>
    <col min="1537" max="1537" width="12.59765625" style="4" customWidth="1"/>
    <col min="1538" max="1538" width="17.3984375" style="4" customWidth="1"/>
    <col min="1539" max="1539" width="10.59765625" style="4" customWidth="1"/>
    <col min="1540" max="1541" width="17.3984375" style="4" customWidth="1"/>
    <col min="1542" max="1543" width="15.09765625" style="4" customWidth="1"/>
    <col min="1544" max="1792" width="9.09765625" style="4"/>
    <col min="1793" max="1793" width="12.59765625" style="4" customWidth="1"/>
    <col min="1794" max="1794" width="17.3984375" style="4" customWidth="1"/>
    <col min="1795" max="1795" width="10.59765625" style="4" customWidth="1"/>
    <col min="1796" max="1797" width="17.3984375" style="4" customWidth="1"/>
    <col min="1798" max="1799" width="15.09765625" style="4" customWidth="1"/>
    <col min="1800" max="2048" width="9.09765625" style="4"/>
    <col min="2049" max="2049" width="12.59765625" style="4" customWidth="1"/>
    <col min="2050" max="2050" width="17.3984375" style="4" customWidth="1"/>
    <col min="2051" max="2051" width="10.59765625" style="4" customWidth="1"/>
    <col min="2052" max="2053" width="17.3984375" style="4" customWidth="1"/>
    <col min="2054" max="2055" width="15.09765625" style="4" customWidth="1"/>
    <col min="2056" max="2304" width="9.09765625" style="4"/>
    <col min="2305" max="2305" width="12.59765625" style="4" customWidth="1"/>
    <col min="2306" max="2306" width="17.3984375" style="4" customWidth="1"/>
    <col min="2307" max="2307" width="10.59765625" style="4" customWidth="1"/>
    <col min="2308" max="2309" width="17.3984375" style="4" customWidth="1"/>
    <col min="2310" max="2311" width="15.09765625" style="4" customWidth="1"/>
    <col min="2312" max="2560" width="9.09765625" style="4"/>
    <col min="2561" max="2561" width="12.59765625" style="4" customWidth="1"/>
    <col min="2562" max="2562" width="17.3984375" style="4" customWidth="1"/>
    <col min="2563" max="2563" width="10.59765625" style="4" customWidth="1"/>
    <col min="2564" max="2565" width="17.3984375" style="4" customWidth="1"/>
    <col min="2566" max="2567" width="15.09765625" style="4" customWidth="1"/>
    <col min="2568" max="2816" width="9.09765625" style="4"/>
    <col min="2817" max="2817" width="12.59765625" style="4" customWidth="1"/>
    <col min="2818" max="2818" width="17.3984375" style="4" customWidth="1"/>
    <col min="2819" max="2819" width="10.59765625" style="4" customWidth="1"/>
    <col min="2820" max="2821" width="17.3984375" style="4" customWidth="1"/>
    <col min="2822" max="2823" width="15.09765625" style="4" customWidth="1"/>
    <col min="2824" max="3072" width="9.09765625" style="4"/>
    <col min="3073" max="3073" width="12.59765625" style="4" customWidth="1"/>
    <col min="3074" max="3074" width="17.3984375" style="4" customWidth="1"/>
    <col min="3075" max="3075" width="10.59765625" style="4" customWidth="1"/>
    <col min="3076" max="3077" width="17.3984375" style="4" customWidth="1"/>
    <col min="3078" max="3079" width="15.09765625" style="4" customWidth="1"/>
    <col min="3080" max="3328" width="9.09765625" style="4"/>
    <col min="3329" max="3329" width="12.59765625" style="4" customWidth="1"/>
    <col min="3330" max="3330" width="17.3984375" style="4" customWidth="1"/>
    <col min="3331" max="3331" width="10.59765625" style="4" customWidth="1"/>
    <col min="3332" max="3333" width="17.3984375" style="4" customWidth="1"/>
    <col min="3334" max="3335" width="15.09765625" style="4" customWidth="1"/>
    <col min="3336" max="3584" width="9.09765625" style="4"/>
    <col min="3585" max="3585" width="12.59765625" style="4" customWidth="1"/>
    <col min="3586" max="3586" width="17.3984375" style="4" customWidth="1"/>
    <col min="3587" max="3587" width="10.59765625" style="4" customWidth="1"/>
    <col min="3588" max="3589" width="17.3984375" style="4" customWidth="1"/>
    <col min="3590" max="3591" width="15.09765625" style="4" customWidth="1"/>
    <col min="3592" max="3840" width="9.09765625" style="4"/>
    <col min="3841" max="3841" width="12.59765625" style="4" customWidth="1"/>
    <col min="3842" max="3842" width="17.3984375" style="4" customWidth="1"/>
    <col min="3843" max="3843" width="10.59765625" style="4" customWidth="1"/>
    <col min="3844" max="3845" width="17.3984375" style="4" customWidth="1"/>
    <col min="3846" max="3847" width="15.09765625" style="4" customWidth="1"/>
    <col min="3848" max="4096" width="9.09765625" style="4"/>
    <col min="4097" max="4097" width="12.59765625" style="4" customWidth="1"/>
    <col min="4098" max="4098" width="17.3984375" style="4" customWidth="1"/>
    <col min="4099" max="4099" width="10.59765625" style="4" customWidth="1"/>
    <col min="4100" max="4101" width="17.3984375" style="4" customWidth="1"/>
    <col min="4102" max="4103" width="15.09765625" style="4" customWidth="1"/>
    <col min="4104" max="4352" width="9.09765625" style="4"/>
    <col min="4353" max="4353" width="12.59765625" style="4" customWidth="1"/>
    <col min="4354" max="4354" width="17.3984375" style="4" customWidth="1"/>
    <col min="4355" max="4355" width="10.59765625" style="4" customWidth="1"/>
    <col min="4356" max="4357" width="17.3984375" style="4" customWidth="1"/>
    <col min="4358" max="4359" width="15.09765625" style="4" customWidth="1"/>
    <col min="4360" max="4608" width="9.09765625" style="4"/>
    <col min="4609" max="4609" width="12.59765625" style="4" customWidth="1"/>
    <col min="4610" max="4610" width="17.3984375" style="4" customWidth="1"/>
    <col min="4611" max="4611" width="10.59765625" style="4" customWidth="1"/>
    <col min="4612" max="4613" width="17.3984375" style="4" customWidth="1"/>
    <col min="4614" max="4615" width="15.09765625" style="4" customWidth="1"/>
    <col min="4616" max="4864" width="9.09765625" style="4"/>
    <col min="4865" max="4865" width="12.59765625" style="4" customWidth="1"/>
    <col min="4866" max="4866" width="17.3984375" style="4" customWidth="1"/>
    <col min="4867" max="4867" width="10.59765625" style="4" customWidth="1"/>
    <col min="4868" max="4869" width="17.3984375" style="4" customWidth="1"/>
    <col min="4870" max="4871" width="15.09765625" style="4" customWidth="1"/>
    <col min="4872" max="5120" width="9.09765625" style="4"/>
    <col min="5121" max="5121" width="12.59765625" style="4" customWidth="1"/>
    <col min="5122" max="5122" width="17.3984375" style="4" customWidth="1"/>
    <col min="5123" max="5123" width="10.59765625" style="4" customWidth="1"/>
    <col min="5124" max="5125" width="17.3984375" style="4" customWidth="1"/>
    <col min="5126" max="5127" width="15.09765625" style="4" customWidth="1"/>
    <col min="5128" max="5376" width="9.09765625" style="4"/>
    <col min="5377" max="5377" width="12.59765625" style="4" customWidth="1"/>
    <col min="5378" max="5378" width="17.3984375" style="4" customWidth="1"/>
    <col min="5379" max="5379" width="10.59765625" style="4" customWidth="1"/>
    <col min="5380" max="5381" width="17.3984375" style="4" customWidth="1"/>
    <col min="5382" max="5383" width="15.09765625" style="4" customWidth="1"/>
    <col min="5384" max="5632" width="9.09765625" style="4"/>
    <col min="5633" max="5633" width="12.59765625" style="4" customWidth="1"/>
    <col min="5634" max="5634" width="17.3984375" style="4" customWidth="1"/>
    <col min="5635" max="5635" width="10.59765625" style="4" customWidth="1"/>
    <col min="5636" max="5637" width="17.3984375" style="4" customWidth="1"/>
    <col min="5638" max="5639" width="15.09765625" style="4" customWidth="1"/>
    <col min="5640" max="5888" width="9.09765625" style="4"/>
    <col min="5889" max="5889" width="12.59765625" style="4" customWidth="1"/>
    <col min="5890" max="5890" width="17.3984375" style="4" customWidth="1"/>
    <col min="5891" max="5891" width="10.59765625" style="4" customWidth="1"/>
    <col min="5892" max="5893" width="17.3984375" style="4" customWidth="1"/>
    <col min="5894" max="5895" width="15.09765625" style="4" customWidth="1"/>
    <col min="5896" max="6144" width="9.09765625" style="4"/>
    <col min="6145" max="6145" width="12.59765625" style="4" customWidth="1"/>
    <col min="6146" max="6146" width="17.3984375" style="4" customWidth="1"/>
    <col min="6147" max="6147" width="10.59765625" style="4" customWidth="1"/>
    <col min="6148" max="6149" width="17.3984375" style="4" customWidth="1"/>
    <col min="6150" max="6151" width="15.09765625" style="4" customWidth="1"/>
    <col min="6152" max="6400" width="9.09765625" style="4"/>
    <col min="6401" max="6401" width="12.59765625" style="4" customWidth="1"/>
    <col min="6402" max="6402" width="17.3984375" style="4" customWidth="1"/>
    <col min="6403" max="6403" width="10.59765625" style="4" customWidth="1"/>
    <col min="6404" max="6405" width="17.3984375" style="4" customWidth="1"/>
    <col min="6406" max="6407" width="15.09765625" style="4" customWidth="1"/>
    <col min="6408" max="6656" width="9.09765625" style="4"/>
    <col min="6657" max="6657" width="12.59765625" style="4" customWidth="1"/>
    <col min="6658" max="6658" width="17.3984375" style="4" customWidth="1"/>
    <col min="6659" max="6659" width="10.59765625" style="4" customWidth="1"/>
    <col min="6660" max="6661" width="17.3984375" style="4" customWidth="1"/>
    <col min="6662" max="6663" width="15.09765625" style="4" customWidth="1"/>
    <col min="6664" max="6912" width="9.09765625" style="4"/>
    <col min="6913" max="6913" width="12.59765625" style="4" customWidth="1"/>
    <col min="6914" max="6914" width="17.3984375" style="4" customWidth="1"/>
    <col min="6915" max="6915" width="10.59765625" style="4" customWidth="1"/>
    <col min="6916" max="6917" width="17.3984375" style="4" customWidth="1"/>
    <col min="6918" max="6919" width="15.09765625" style="4" customWidth="1"/>
    <col min="6920" max="7168" width="9.09765625" style="4"/>
    <col min="7169" max="7169" width="12.59765625" style="4" customWidth="1"/>
    <col min="7170" max="7170" width="17.3984375" style="4" customWidth="1"/>
    <col min="7171" max="7171" width="10.59765625" style="4" customWidth="1"/>
    <col min="7172" max="7173" width="17.3984375" style="4" customWidth="1"/>
    <col min="7174" max="7175" width="15.09765625" style="4" customWidth="1"/>
    <col min="7176" max="7424" width="9.09765625" style="4"/>
    <col min="7425" max="7425" width="12.59765625" style="4" customWidth="1"/>
    <col min="7426" max="7426" width="17.3984375" style="4" customWidth="1"/>
    <col min="7427" max="7427" width="10.59765625" style="4" customWidth="1"/>
    <col min="7428" max="7429" width="17.3984375" style="4" customWidth="1"/>
    <col min="7430" max="7431" width="15.09765625" style="4" customWidth="1"/>
    <col min="7432" max="7680" width="9.09765625" style="4"/>
    <col min="7681" max="7681" width="12.59765625" style="4" customWidth="1"/>
    <col min="7682" max="7682" width="17.3984375" style="4" customWidth="1"/>
    <col min="7683" max="7683" width="10.59765625" style="4" customWidth="1"/>
    <col min="7684" max="7685" width="17.3984375" style="4" customWidth="1"/>
    <col min="7686" max="7687" width="15.09765625" style="4" customWidth="1"/>
    <col min="7688" max="7936" width="9.09765625" style="4"/>
    <col min="7937" max="7937" width="12.59765625" style="4" customWidth="1"/>
    <col min="7938" max="7938" width="17.3984375" style="4" customWidth="1"/>
    <col min="7939" max="7939" width="10.59765625" style="4" customWidth="1"/>
    <col min="7940" max="7941" width="17.3984375" style="4" customWidth="1"/>
    <col min="7942" max="7943" width="15.09765625" style="4" customWidth="1"/>
    <col min="7944" max="8192" width="9.09765625" style="4"/>
    <col min="8193" max="8193" width="12.59765625" style="4" customWidth="1"/>
    <col min="8194" max="8194" width="17.3984375" style="4" customWidth="1"/>
    <col min="8195" max="8195" width="10.59765625" style="4" customWidth="1"/>
    <col min="8196" max="8197" width="17.3984375" style="4" customWidth="1"/>
    <col min="8198" max="8199" width="15.09765625" style="4" customWidth="1"/>
    <col min="8200" max="8448" width="9.09765625" style="4"/>
    <col min="8449" max="8449" width="12.59765625" style="4" customWidth="1"/>
    <col min="8450" max="8450" width="17.3984375" style="4" customWidth="1"/>
    <col min="8451" max="8451" width="10.59765625" style="4" customWidth="1"/>
    <col min="8452" max="8453" width="17.3984375" style="4" customWidth="1"/>
    <col min="8454" max="8455" width="15.09765625" style="4" customWidth="1"/>
    <col min="8456" max="8704" width="9.09765625" style="4"/>
    <col min="8705" max="8705" width="12.59765625" style="4" customWidth="1"/>
    <col min="8706" max="8706" width="17.3984375" style="4" customWidth="1"/>
    <col min="8707" max="8707" width="10.59765625" style="4" customWidth="1"/>
    <col min="8708" max="8709" width="17.3984375" style="4" customWidth="1"/>
    <col min="8710" max="8711" width="15.09765625" style="4" customWidth="1"/>
    <col min="8712" max="8960" width="9.09765625" style="4"/>
    <col min="8961" max="8961" width="12.59765625" style="4" customWidth="1"/>
    <col min="8962" max="8962" width="17.3984375" style="4" customWidth="1"/>
    <col min="8963" max="8963" width="10.59765625" style="4" customWidth="1"/>
    <col min="8964" max="8965" width="17.3984375" style="4" customWidth="1"/>
    <col min="8966" max="8967" width="15.09765625" style="4" customWidth="1"/>
    <col min="8968" max="9216" width="9.09765625" style="4"/>
    <col min="9217" max="9217" width="12.59765625" style="4" customWidth="1"/>
    <col min="9218" max="9218" width="17.3984375" style="4" customWidth="1"/>
    <col min="9219" max="9219" width="10.59765625" style="4" customWidth="1"/>
    <col min="9220" max="9221" width="17.3984375" style="4" customWidth="1"/>
    <col min="9222" max="9223" width="15.09765625" style="4" customWidth="1"/>
    <col min="9224" max="9472" width="9.09765625" style="4"/>
    <col min="9473" max="9473" width="12.59765625" style="4" customWidth="1"/>
    <col min="9474" max="9474" width="17.3984375" style="4" customWidth="1"/>
    <col min="9475" max="9475" width="10.59765625" style="4" customWidth="1"/>
    <col min="9476" max="9477" width="17.3984375" style="4" customWidth="1"/>
    <col min="9478" max="9479" width="15.09765625" style="4" customWidth="1"/>
    <col min="9480" max="9728" width="9.09765625" style="4"/>
    <col min="9729" max="9729" width="12.59765625" style="4" customWidth="1"/>
    <col min="9730" max="9730" width="17.3984375" style="4" customWidth="1"/>
    <col min="9731" max="9731" width="10.59765625" style="4" customWidth="1"/>
    <col min="9732" max="9733" width="17.3984375" style="4" customWidth="1"/>
    <col min="9734" max="9735" width="15.09765625" style="4" customWidth="1"/>
    <col min="9736" max="9984" width="9.09765625" style="4"/>
    <col min="9985" max="9985" width="12.59765625" style="4" customWidth="1"/>
    <col min="9986" max="9986" width="17.3984375" style="4" customWidth="1"/>
    <col min="9987" max="9987" width="10.59765625" style="4" customWidth="1"/>
    <col min="9988" max="9989" width="17.3984375" style="4" customWidth="1"/>
    <col min="9990" max="9991" width="15.09765625" style="4" customWidth="1"/>
    <col min="9992" max="10240" width="9.09765625" style="4"/>
    <col min="10241" max="10241" width="12.59765625" style="4" customWidth="1"/>
    <col min="10242" max="10242" width="17.3984375" style="4" customWidth="1"/>
    <col min="10243" max="10243" width="10.59765625" style="4" customWidth="1"/>
    <col min="10244" max="10245" width="17.3984375" style="4" customWidth="1"/>
    <col min="10246" max="10247" width="15.09765625" style="4" customWidth="1"/>
    <col min="10248" max="10496" width="9.09765625" style="4"/>
    <col min="10497" max="10497" width="12.59765625" style="4" customWidth="1"/>
    <col min="10498" max="10498" width="17.3984375" style="4" customWidth="1"/>
    <col min="10499" max="10499" width="10.59765625" style="4" customWidth="1"/>
    <col min="10500" max="10501" width="17.3984375" style="4" customWidth="1"/>
    <col min="10502" max="10503" width="15.09765625" style="4" customWidth="1"/>
    <col min="10504" max="10752" width="9.09765625" style="4"/>
    <col min="10753" max="10753" width="12.59765625" style="4" customWidth="1"/>
    <col min="10754" max="10754" width="17.3984375" style="4" customWidth="1"/>
    <col min="10755" max="10755" width="10.59765625" style="4" customWidth="1"/>
    <col min="10756" max="10757" width="17.3984375" style="4" customWidth="1"/>
    <col min="10758" max="10759" width="15.09765625" style="4" customWidth="1"/>
    <col min="10760" max="11008" width="9.09765625" style="4"/>
    <col min="11009" max="11009" width="12.59765625" style="4" customWidth="1"/>
    <col min="11010" max="11010" width="17.3984375" style="4" customWidth="1"/>
    <col min="11011" max="11011" width="10.59765625" style="4" customWidth="1"/>
    <col min="11012" max="11013" width="17.3984375" style="4" customWidth="1"/>
    <col min="11014" max="11015" width="15.09765625" style="4" customWidth="1"/>
    <col min="11016" max="11264" width="9.09765625" style="4"/>
    <col min="11265" max="11265" width="12.59765625" style="4" customWidth="1"/>
    <col min="11266" max="11266" width="17.3984375" style="4" customWidth="1"/>
    <col min="11267" max="11267" width="10.59765625" style="4" customWidth="1"/>
    <col min="11268" max="11269" width="17.3984375" style="4" customWidth="1"/>
    <col min="11270" max="11271" width="15.09765625" style="4" customWidth="1"/>
    <col min="11272" max="11520" width="9.09765625" style="4"/>
    <col min="11521" max="11521" width="12.59765625" style="4" customWidth="1"/>
    <col min="11522" max="11522" width="17.3984375" style="4" customWidth="1"/>
    <col min="11523" max="11523" width="10.59765625" style="4" customWidth="1"/>
    <col min="11524" max="11525" width="17.3984375" style="4" customWidth="1"/>
    <col min="11526" max="11527" width="15.09765625" style="4" customWidth="1"/>
    <col min="11528" max="11776" width="9.09765625" style="4"/>
    <col min="11777" max="11777" width="12.59765625" style="4" customWidth="1"/>
    <col min="11778" max="11778" width="17.3984375" style="4" customWidth="1"/>
    <col min="11779" max="11779" width="10.59765625" style="4" customWidth="1"/>
    <col min="11780" max="11781" width="17.3984375" style="4" customWidth="1"/>
    <col min="11782" max="11783" width="15.09765625" style="4" customWidth="1"/>
    <col min="11784" max="12032" width="9.09765625" style="4"/>
    <col min="12033" max="12033" width="12.59765625" style="4" customWidth="1"/>
    <col min="12034" max="12034" width="17.3984375" style="4" customWidth="1"/>
    <col min="12035" max="12035" width="10.59765625" style="4" customWidth="1"/>
    <col min="12036" max="12037" width="17.3984375" style="4" customWidth="1"/>
    <col min="12038" max="12039" width="15.09765625" style="4" customWidth="1"/>
    <col min="12040" max="12288" width="9.09765625" style="4"/>
    <col min="12289" max="12289" width="12.59765625" style="4" customWidth="1"/>
    <col min="12290" max="12290" width="17.3984375" style="4" customWidth="1"/>
    <col min="12291" max="12291" width="10.59765625" style="4" customWidth="1"/>
    <col min="12292" max="12293" width="17.3984375" style="4" customWidth="1"/>
    <col min="12294" max="12295" width="15.09765625" style="4" customWidth="1"/>
    <col min="12296" max="12544" width="9.09765625" style="4"/>
    <col min="12545" max="12545" width="12.59765625" style="4" customWidth="1"/>
    <col min="12546" max="12546" width="17.3984375" style="4" customWidth="1"/>
    <col min="12547" max="12547" width="10.59765625" style="4" customWidth="1"/>
    <col min="12548" max="12549" width="17.3984375" style="4" customWidth="1"/>
    <col min="12550" max="12551" width="15.09765625" style="4" customWidth="1"/>
    <col min="12552" max="12800" width="9.09765625" style="4"/>
    <col min="12801" max="12801" width="12.59765625" style="4" customWidth="1"/>
    <col min="12802" max="12802" width="17.3984375" style="4" customWidth="1"/>
    <col min="12803" max="12803" width="10.59765625" style="4" customWidth="1"/>
    <col min="12804" max="12805" width="17.3984375" style="4" customWidth="1"/>
    <col min="12806" max="12807" width="15.09765625" style="4" customWidth="1"/>
    <col min="12808" max="13056" width="9.09765625" style="4"/>
    <col min="13057" max="13057" width="12.59765625" style="4" customWidth="1"/>
    <col min="13058" max="13058" width="17.3984375" style="4" customWidth="1"/>
    <col min="13059" max="13059" width="10.59765625" style="4" customWidth="1"/>
    <col min="13060" max="13061" width="17.3984375" style="4" customWidth="1"/>
    <col min="13062" max="13063" width="15.09765625" style="4" customWidth="1"/>
    <col min="13064" max="13312" width="9.09765625" style="4"/>
    <col min="13313" max="13313" width="12.59765625" style="4" customWidth="1"/>
    <col min="13314" max="13314" width="17.3984375" style="4" customWidth="1"/>
    <col min="13315" max="13315" width="10.59765625" style="4" customWidth="1"/>
    <col min="13316" max="13317" width="17.3984375" style="4" customWidth="1"/>
    <col min="13318" max="13319" width="15.09765625" style="4" customWidth="1"/>
    <col min="13320" max="13568" width="9.09765625" style="4"/>
    <col min="13569" max="13569" width="12.59765625" style="4" customWidth="1"/>
    <col min="13570" max="13570" width="17.3984375" style="4" customWidth="1"/>
    <col min="13571" max="13571" width="10.59765625" style="4" customWidth="1"/>
    <col min="13572" max="13573" width="17.3984375" style="4" customWidth="1"/>
    <col min="13574" max="13575" width="15.09765625" style="4" customWidth="1"/>
    <col min="13576" max="13824" width="9.09765625" style="4"/>
    <col min="13825" max="13825" width="12.59765625" style="4" customWidth="1"/>
    <col min="13826" max="13826" width="17.3984375" style="4" customWidth="1"/>
    <col min="13827" max="13827" width="10.59765625" style="4" customWidth="1"/>
    <col min="13828" max="13829" width="17.3984375" style="4" customWidth="1"/>
    <col min="13830" max="13831" width="15.09765625" style="4" customWidth="1"/>
    <col min="13832" max="14080" width="9.09765625" style="4"/>
    <col min="14081" max="14081" width="12.59765625" style="4" customWidth="1"/>
    <col min="14082" max="14082" width="17.3984375" style="4" customWidth="1"/>
    <col min="14083" max="14083" width="10.59765625" style="4" customWidth="1"/>
    <col min="14084" max="14085" width="17.3984375" style="4" customWidth="1"/>
    <col min="14086" max="14087" width="15.09765625" style="4" customWidth="1"/>
    <col min="14088" max="14336" width="9.09765625" style="4"/>
    <col min="14337" max="14337" width="12.59765625" style="4" customWidth="1"/>
    <col min="14338" max="14338" width="17.3984375" style="4" customWidth="1"/>
    <col min="14339" max="14339" width="10.59765625" style="4" customWidth="1"/>
    <col min="14340" max="14341" width="17.3984375" style="4" customWidth="1"/>
    <col min="14342" max="14343" width="15.09765625" style="4" customWidth="1"/>
    <col min="14344" max="14592" width="9.09765625" style="4"/>
    <col min="14593" max="14593" width="12.59765625" style="4" customWidth="1"/>
    <col min="14594" max="14594" width="17.3984375" style="4" customWidth="1"/>
    <col min="14595" max="14595" width="10.59765625" style="4" customWidth="1"/>
    <col min="14596" max="14597" width="17.3984375" style="4" customWidth="1"/>
    <col min="14598" max="14599" width="15.09765625" style="4" customWidth="1"/>
    <col min="14600" max="14848" width="9.09765625" style="4"/>
    <col min="14849" max="14849" width="12.59765625" style="4" customWidth="1"/>
    <col min="14850" max="14850" width="17.3984375" style="4" customWidth="1"/>
    <col min="14851" max="14851" width="10.59765625" style="4" customWidth="1"/>
    <col min="14852" max="14853" width="17.3984375" style="4" customWidth="1"/>
    <col min="14854" max="14855" width="15.09765625" style="4" customWidth="1"/>
    <col min="14856" max="15104" width="9.09765625" style="4"/>
    <col min="15105" max="15105" width="12.59765625" style="4" customWidth="1"/>
    <col min="15106" max="15106" width="17.3984375" style="4" customWidth="1"/>
    <col min="15107" max="15107" width="10.59765625" style="4" customWidth="1"/>
    <col min="15108" max="15109" width="17.3984375" style="4" customWidth="1"/>
    <col min="15110" max="15111" width="15.09765625" style="4" customWidth="1"/>
    <col min="15112" max="15360" width="9.09765625" style="4"/>
    <col min="15361" max="15361" width="12.59765625" style="4" customWidth="1"/>
    <col min="15362" max="15362" width="17.3984375" style="4" customWidth="1"/>
    <col min="15363" max="15363" width="10.59765625" style="4" customWidth="1"/>
    <col min="15364" max="15365" width="17.3984375" style="4" customWidth="1"/>
    <col min="15366" max="15367" width="15.09765625" style="4" customWidth="1"/>
    <col min="15368" max="15616" width="9.09765625" style="4"/>
    <col min="15617" max="15617" width="12.59765625" style="4" customWidth="1"/>
    <col min="15618" max="15618" width="17.3984375" style="4" customWidth="1"/>
    <col min="15619" max="15619" width="10.59765625" style="4" customWidth="1"/>
    <col min="15620" max="15621" width="17.3984375" style="4" customWidth="1"/>
    <col min="15622" max="15623" width="15.09765625" style="4" customWidth="1"/>
    <col min="15624" max="15872" width="9.09765625" style="4"/>
    <col min="15873" max="15873" width="12.59765625" style="4" customWidth="1"/>
    <col min="15874" max="15874" width="17.3984375" style="4" customWidth="1"/>
    <col min="15875" max="15875" width="10.59765625" style="4" customWidth="1"/>
    <col min="15876" max="15877" width="17.3984375" style="4" customWidth="1"/>
    <col min="15878" max="15879" width="15.09765625" style="4" customWidth="1"/>
    <col min="15880" max="16128" width="9.09765625" style="4"/>
    <col min="16129" max="16129" width="12.59765625" style="4" customWidth="1"/>
    <col min="16130" max="16130" width="17.3984375" style="4" customWidth="1"/>
    <col min="16131" max="16131" width="10.59765625" style="4" customWidth="1"/>
    <col min="16132" max="16133" width="17.3984375" style="4" customWidth="1"/>
    <col min="16134" max="16135" width="15.09765625" style="4" customWidth="1"/>
    <col min="16136" max="16384" width="9.09765625" style="4"/>
  </cols>
  <sheetData>
    <row r="1" spans="1:7" x14ac:dyDescent="0.25">
      <c r="A1" s="6"/>
      <c r="B1" s="6"/>
      <c r="C1" s="6"/>
      <c r="D1" s="6"/>
      <c r="E1" s="6"/>
      <c r="F1" s="6"/>
      <c r="G1" s="7"/>
    </row>
    <row r="2" spans="1:7" ht="13" x14ac:dyDescent="0.3">
      <c r="A2" s="8" t="s">
        <v>178</v>
      </c>
      <c r="B2" s="6"/>
      <c r="C2" s="6"/>
      <c r="D2" s="6"/>
      <c r="E2" s="6"/>
      <c r="F2" s="6"/>
      <c r="G2" s="7"/>
    </row>
    <row r="3" spans="1:7" x14ac:dyDescent="0.25">
      <c r="A3" s="9"/>
      <c r="B3" s="9"/>
      <c r="C3" s="9"/>
      <c r="D3" s="9"/>
      <c r="E3" s="9"/>
      <c r="F3" s="9"/>
      <c r="G3" s="10"/>
    </row>
    <row r="4" spans="1:7" x14ac:dyDescent="0.25">
      <c r="A4" s="11" t="s">
        <v>42</v>
      </c>
      <c r="B4" s="12" t="s">
        <v>43</v>
      </c>
      <c r="C4" s="12" t="s">
        <v>44</v>
      </c>
      <c r="D4" s="12" t="s">
        <v>44</v>
      </c>
      <c r="E4" s="12" t="s">
        <v>45</v>
      </c>
      <c r="F4" s="12" t="s">
        <v>46</v>
      </c>
      <c r="G4" s="13" t="s">
        <v>47</v>
      </c>
    </row>
    <row r="5" spans="1:7" x14ac:dyDescent="0.25">
      <c r="A5" s="14" t="s">
        <v>48</v>
      </c>
      <c r="B5" s="15" t="s">
        <v>49</v>
      </c>
      <c r="C5" s="15" t="s">
        <v>50</v>
      </c>
      <c r="D5" s="15" t="s">
        <v>51</v>
      </c>
      <c r="E5" s="15" t="s">
        <v>52</v>
      </c>
      <c r="F5" s="15" t="s">
        <v>53</v>
      </c>
      <c r="G5" s="16" t="s">
        <v>54</v>
      </c>
    </row>
    <row r="6" spans="1:7" x14ac:dyDescent="0.25">
      <c r="A6" s="17"/>
      <c r="B6" s="15" t="s">
        <v>55</v>
      </c>
      <c r="C6" s="15" t="s">
        <v>56</v>
      </c>
      <c r="D6" s="15" t="s">
        <v>55</v>
      </c>
      <c r="E6" s="15" t="s">
        <v>55</v>
      </c>
      <c r="F6" s="15" t="s">
        <v>57</v>
      </c>
      <c r="G6" s="16" t="s">
        <v>56</v>
      </c>
    </row>
    <row r="7" spans="1:7" x14ac:dyDescent="0.25">
      <c r="A7" s="18"/>
      <c r="B7" s="6"/>
      <c r="C7" s="15"/>
      <c r="D7" s="6"/>
      <c r="E7" s="6"/>
      <c r="F7" s="15"/>
      <c r="G7" s="16"/>
    </row>
    <row r="8" spans="1:7" ht="13.5" x14ac:dyDescent="0.35">
      <c r="A8" s="19"/>
      <c r="B8" s="20" t="s">
        <v>58</v>
      </c>
      <c r="C8" s="12" t="s">
        <v>59</v>
      </c>
      <c r="D8" s="12" t="s">
        <v>60</v>
      </c>
      <c r="E8" s="12" t="s">
        <v>61</v>
      </c>
      <c r="F8" s="20" t="s">
        <v>62</v>
      </c>
      <c r="G8" s="21" t="s">
        <v>63</v>
      </c>
    </row>
    <row r="9" spans="1:7" x14ac:dyDescent="0.25">
      <c r="A9" s="18"/>
      <c r="B9" s="22"/>
      <c r="C9" s="22"/>
      <c r="D9" s="22"/>
      <c r="E9" s="22"/>
      <c r="F9" s="22"/>
      <c r="G9" s="23"/>
    </row>
    <row r="10" spans="1:7" x14ac:dyDescent="0.25">
      <c r="A10" s="14" t="s">
        <v>64</v>
      </c>
      <c r="B10" s="24">
        <v>2.7200000000000002E-3</v>
      </c>
      <c r="C10" s="15">
        <v>100000</v>
      </c>
      <c r="D10" s="15">
        <v>272</v>
      </c>
      <c r="E10" s="15">
        <v>99774</v>
      </c>
      <c r="F10" s="15">
        <v>7809919</v>
      </c>
      <c r="G10" s="25">
        <v>78.099999999999994</v>
      </c>
    </row>
    <row r="11" spans="1:7" x14ac:dyDescent="0.25">
      <c r="A11" s="14" t="s">
        <v>65</v>
      </c>
      <c r="B11" s="24">
        <v>1.2999999999999999E-4</v>
      </c>
      <c r="C11" s="15">
        <v>99728</v>
      </c>
      <c r="D11" s="15">
        <v>13</v>
      </c>
      <c r="E11" s="15">
        <v>99722</v>
      </c>
      <c r="F11" s="15">
        <v>7710145</v>
      </c>
      <c r="G11" s="25">
        <v>77.3</v>
      </c>
    </row>
    <row r="12" spans="1:7" x14ac:dyDescent="0.25">
      <c r="A12" s="14" t="s">
        <v>66</v>
      </c>
      <c r="B12" s="24">
        <v>1.2999999999999999E-4</v>
      </c>
      <c r="C12" s="15">
        <v>99715</v>
      </c>
      <c r="D12" s="15">
        <v>13</v>
      </c>
      <c r="E12" s="15">
        <v>99709</v>
      </c>
      <c r="F12" s="15">
        <v>7610423</v>
      </c>
      <c r="G12" s="25">
        <v>76.3</v>
      </c>
    </row>
    <row r="13" spans="1:7" x14ac:dyDescent="0.25">
      <c r="A13" s="14" t="s">
        <v>67</v>
      </c>
      <c r="B13" s="24">
        <v>1.2E-4</v>
      </c>
      <c r="C13" s="15">
        <v>99702</v>
      </c>
      <c r="D13" s="15">
        <v>12</v>
      </c>
      <c r="E13" s="15">
        <v>99696</v>
      </c>
      <c r="F13" s="15">
        <v>7510715</v>
      </c>
      <c r="G13" s="25">
        <v>75.3</v>
      </c>
    </row>
    <row r="14" spans="1:7" x14ac:dyDescent="0.25">
      <c r="A14" s="14" t="s">
        <v>68</v>
      </c>
      <c r="B14" s="24">
        <v>1.2E-4</v>
      </c>
      <c r="C14" s="15">
        <v>99690</v>
      </c>
      <c r="D14" s="15">
        <v>12</v>
      </c>
      <c r="E14" s="15">
        <v>99684</v>
      </c>
      <c r="F14" s="15">
        <v>7411019</v>
      </c>
      <c r="G14" s="25">
        <v>74.3</v>
      </c>
    </row>
    <row r="15" spans="1:7" x14ac:dyDescent="0.25">
      <c r="A15" s="14" t="s">
        <v>69</v>
      </c>
      <c r="B15" s="24">
        <v>1.1E-4</v>
      </c>
      <c r="C15" s="15">
        <v>99678</v>
      </c>
      <c r="D15" s="15">
        <v>11</v>
      </c>
      <c r="E15" s="15">
        <v>99673</v>
      </c>
      <c r="F15" s="15">
        <v>7311335</v>
      </c>
      <c r="G15" s="25">
        <v>73.3</v>
      </c>
    </row>
    <row r="16" spans="1:7" x14ac:dyDescent="0.25">
      <c r="A16" s="14" t="s">
        <v>70</v>
      </c>
      <c r="B16" s="24">
        <v>1.1E-4</v>
      </c>
      <c r="C16" s="15">
        <v>99667</v>
      </c>
      <c r="D16" s="15">
        <v>11</v>
      </c>
      <c r="E16" s="15">
        <v>99662</v>
      </c>
      <c r="F16" s="15">
        <v>7211662</v>
      </c>
      <c r="G16" s="25">
        <v>72.400000000000006</v>
      </c>
    </row>
    <row r="17" spans="1:7" x14ac:dyDescent="0.25">
      <c r="A17" s="14" t="s">
        <v>71</v>
      </c>
      <c r="B17" s="24">
        <v>1.1E-4</v>
      </c>
      <c r="C17" s="15">
        <v>99656</v>
      </c>
      <c r="D17" s="15">
        <v>11</v>
      </c>
      <c r="E17" s="15">
        <v>99651</v>
      </c>
      <c r="F17" s="15">
        <v>7112001</v>
      </c>
      <c r="G17" s="25">
        <v>71.400000000000006</v>
      </c>
    </row>
    <row r="18" spans="1:7" x14ac:dyDescent="0.25">
      <c r="A18" s="14" t="s">
        <v>72</v>
      </c>
      <c r="B18" s="24">
        <v>1.1E-4</v>
      </c>
      <c r="C18" s="15">
        <v>99645</v>
      </c>
      <c r="D18" s="15">
        <v>11</v>
      </c>
      <c r="E18" s="15">
        <v>99640</v>
      </c>
      <c r="F18" s="15">
        <v>7012350</v>
      </c>
      <c r="G18" s="25">
        <v>70.400000000000006</v>
      </c>
    </row>
    <row r="19" spans="1:7" x14ac:dyDescent="0.25">
      <c r="A19" s="14" t="s">
        <v>73</v>
      </c>
      <c r="B19" s="24">
        <v>1.2E-4</v>
      </c>
      <c r="C19" s="15">
        <v>99634</v>
      </c>
      <c r="D19" s="15">
        <v>12</v>
      </c>
      <c r="E19" s="15">
        <v>99628</v>
      </c>
      <c r="F19" s="15">
        <v>6912711</v>
      </c>
      <c r="G19" s="25">
        <v>69.400000000000006</v>
      </c>
    </row>
    <row r="20" spans="1:7" x14ac:dyDescent="0.25">
      <c r="A20" s="14" t="s">
        <v>74</v>
      </c>
      <c r="B20" s="24">
        <v>1.2999999999999999E-4</v>
      </c>
      <c r="C20" s="15">
        <v>99622</v>
      </c>
      <c r="D20" s="15">
        <v>13</v>
      </c>
      <c r="E20" s="15">
        <v>99616</v>
      </c>
      <c r="F20" s="15">
        <v>6813083</v>
      </c>
      <c r="G20" s="25">
        <v>68.400000000000006</v>
      </c>
    </row>
    <row r="21" spans="1:7" x14ac:dyDescent="0.25">
      <c r="A21" s="14" t="s">
        <v>75</v>
      </c>
      <c r="B21" s="24">
        <v>1.2999999999999999E-4</v>
      </c>
      <c r="C21" s="15">
        <v>99609</v>
      </c>
      <c r="D21" s="15">
        <v>13</v>
      </c>
      <c r="E21" s="15">
        <v>99603</v>
      </c>
      <c r="F21" s="15">
        <v>6713467</v>
      </c>
      <c r="G21" s="25">
        <v>67.400000000000006</v>
      </c>
    </row>
    <row r="22" spans="1:7" x14ac:dyDescent="0.25">
      <c r="A22" s="14" t="s">
        <v>76</v>
      </c>
      <c r="B22" s="24">
        <v>1.4999999999999999E-4</v>
      </c>
      <c r="C22" s="15">
        <v>99596</v>
      </c>
      <c r="D22" s="15">
        <v>15</v>
      </c>
      <c r="E22" s="15">
        <v>99589</v>
      </c>
      <c r="F22" s="15">
        <v>6613865</v>
      </c>
      <c r="G22" s="25">
        <v>66.400000000000006</v>
      </c>
    </row>
    <row r="23" spans="1:7" x14ac:dyDescent="0.25">
      <c r="A23" s="14" t="s">
        <v>77</v>
      </c>
      <c r="B23" s="24">
        <v>1.7000000000000001E-4</v>
      </c>
      <c r="C23" s="15">
        <v>99581</v>
      </c>
      <c r="D23" s="15">
        <v>16</v>
      </c>
      <c r="E23" s="15">
        <v>99573</v>
      </c>
      <c r="F23" s="15">
        <v>6514276</v>
      </c>
      <c r="G23" s="25">
        <v>65.400000000000006</v>
      </c>
    </row>
    <row r="24" spans="1:7" x14ac:dyDescent="0.25">
      <c r="A24" s="14" t="s">
        <v>78</v>
      </c>
      <c r="B24" s="24">
        <v>1.9000000000000001E-4</v>
      </c>
      <c r="C24" s="15">
        <v>99565</v>
      </c>
      <c r="D24" s="15">
        <v>19</v>
      </c>
      <c r="E24" s="15">
        <v>99556</v>
      </c>
      <c r="F24" s="15">
        <v>6414703</v>
      </c>
      <c r="G24" s="25">
        <v>64.400000000000006</v>
      </c>
    </row>
    <row r="25" spans="1:7" x14ac:dyDescent="0.25">
      <c r="A25" s="14" t="s">
        <v>79</v>
      </c>
      <c r="B25" s="24">
        <v>2.1000000000000001E-4</v>
      </c>
      <c r="C25" s="15">
        <v>99546</v>
      </c>
      <c r="D25" s="15">
        <v>21</v>
      </c>
      <c r="E25" s="15">
        <v>99536</v>
      </c>
      <c r="F25" s="15">
        <v>6315148</v>
      </c>
      <c r="G25" s="25">
        <v>63.4</v>
      </c>
    </row>
    <row r="26" spans="1:7" x14ac:dyDescent="0.25">
      <c r="A26" s="26" t="s">
        <v>80</v>
      </c>
      <c r="B26" s="24">
        <v>2.4000000000000001E-4</v>
      </c>
      <c r="C26" s="15">
        <v>99525</v>
      </c>
      <c r="D26" s="15">
        <v>24</v>
      </c>
      <c r="E26" s="15">
        <v>99513</v>
      </c>
      <c r="F26" s="15">
        <v>6215612</v>
      </c>
      <c r="G26" s="25">
        <v>62.5</v>
      </c>
    </row>
    <row r="27" spans="1:7" x14ac:dyDescent="0.25">
      <c r="A27" s="26" t="s">
        <v>81</v>
      </c>
      <c r="B27" s="24">
        <v>2.7E-4</v>
      </c>
      <c r="C27" s="15">
        <v>99501</v>
      </c>
      <c r="D27" s="15">
        <v>27</v>
      </c>
      <c r="E27" s="15">
        <v>99488</v>
      </c>
      <c r="F27" s="15">
        <v>6116099</v>
      </c>
      <c r="G27" s="25">
        <v>61.5</v>
      </c>
    </row>
    <row r="28" spans="1:7" x14ac:dyDescent="0.25">
      <c r="A28" s="26" t="s">
        <v>82</v>
      </c>
      <c r="B28" s="24">
        <v>3.2000000000000003E-4</v>
      </c>
      <c r="C28" s="15">
        <v>99474</v>
      </c>
      <c r="D28" s="15">
        <v>32</v>
      </c>
      <c r="E28" s="15">
        <v>99458</v>
      </c>
      <c r="F28" s="15">
        <v>6016612</v>
      </c>
      <c r="G28" s="25">
        <v>60.5</v>
      </c>
    </row>
    <row r="29" spans="1:7" x14ac:dyDescent="0.25">
      <c r="A29" s="26" t="s">
        <v>83</v>
      </c>
      <c r="B29" s="24">
        <v>3.8000000000000002E-4</v>
      </c>
      <c r="C29" s="15">
        <v>99442</v>
      </c>
      <c r="D29" s="15">
        <v>37</v>
      </c>
      <c r="E29" s="15">
        <v>99424</v>
      </c>
      <c r="F29" s="15">
        <v>5917154</v>
      </c>
      <c r="G29" s="25">
        <v>59.5</v>
      </c>
    </row>
    <row r="30" spans="1:7" x14ac:dyDescent="0.25">
      <c r="A30" s="26" t="s">
        <v>84</v>
      </c>
      <c r="B30" s="24">
        <v>4.4000000000000002E-4</v>
      </c>
      <c r="C30" s="15">
        <v>99405</v>
      </c>
      <c r="D30" s="15">
        <v>43</v>
      </c>
      <c r="E30" s="15">
        <v>99384</v>
      </c>
      <c r="F30" s="15">
        <v>5817730</v>
      </c>
      <c r="G30" s="25">
        <v>58.5</v>
      </c>
    </row>
    <row r="31" spans="1:7" x14ac:dyDescent="0.25">
      <c r="A31" s="26" t="s">
        <v>85</v>
      </c>
      <c r="B31" s="24">
        <v>4.8999999999999998E-4</v>
      </c>
      <c r="C31" s="15">
        <v>99362</v>
      </c>
      <c r="D31" s="15">
        <v>49</v>
      </c>
      <c r="E31" s="15">
        <v>99338</v>
      </c>
      <c r="F31" s="15">
        <v>5718347</v>
      </c>
      <c r="G31" s="25">
        <v>57.6</v>
      </c>
    </row>
    <row r="32" spans="1:7" x14ac:dyDescent="0.25">
      <c r="A32" s="26" t="s">
        <v>86</v>
      </c>
      <c r="B32" s="24">
        <v>5.2999999999999998E-4</v>
      </c>
      <c r="C32" s="15">
        <v>99313</v>
      </c>
      <c r="D32" s="15">
        <v>53</v>
      </c>
      <c r="E32" s="15">
        <v>99287</v>
      </c>
      <c r="F32" s="15">
        <v>5619009</v>
      </c>
      <c r="G32" s="25">
        <v>56.6</v>
      </c>
    </row>
    <row r="33" spans="1:7" x14ac:dyDescent="0.25">
      <c r="A33" s="26" t="s">
        <v>87</v>
      </c>
      <c r="B33" s="24">
        <v>5.5000000000000003E-4</v>
      </c>
      <c r="C33" s="15">
        <v>99260</v>
      </c>
      <c r="D33" s="15">
        <v>55</v>
      </c>
      <c r="E33" s="15">
        <v>99233</v>
      </c>
      <c r="F33" s="15">
        <v>5519723</v>
      </c>
      <c r="G33" s="25">
        <v>55.6</v>
      </c>
    </row>
    <row r="34" spans="1:7" x14ac:dyDescent="0.25">
      <c r="A34" s="26" t="s">
        <v>88</v>
      </c>
      <c r="B34" s="24">
        <v>5.5000000000000003E-4</v>
      </c>
      <c r="C34" s="15">
        <v>99205</v>
      </c>
      <c r="D34" s="15">
        <v>55</v>
      </c>
      <c r="E34" s="15">
        <v>99178</v>
      </c>
      <c r="F34" s="15">
        <v>5420490</v>
      </c>
      <c r="G34" s="25">
        <v>54.6</v>
      </c>
    </row>
    <row r="35" spans="1:7" x14ac:dyDescent="0.25">
      <c r="A35" s="26" t="s">
        <v>89</v>
      </c>
      <c r="B35" s="24">
        <v>5.5000000000000003E-4</v>
      </c>
      <c r="C35" s="15">
        <v>99150</v>
      </c>
      <c r="D35" s="15">
        <v>55</v>
      </c>
      <c r="E35" s="15">
        <v>99123</v>
      </c>
      <c r="F35" s="15">
        <v>5321313</v>
      </c>
      <c r="G35" s="25">
        <v>53.7</v>
      </c>
    </row>
    <row r="36" spans="1:7" x14ac:dyDescent="0.25">
      <c r="A36" s="26" t="s">
        <v>90</v>
      </c>
      <c r="B36" s="24">
        <v>5.5000000000000003E-4</v>
      </c>
      <c r="C36" s="15">
        <v>99095</v>
      </c>
      <c r="D36" s="15">
        <v>55</v>
      </c>
      <c r="E36" s="15">
        <v>99068</v>
      </c>
      <c r="F36" s="15">
        <v>5222190</v>
      </c>
      <c r="G36" s="25">
        <v>52.7</v>
      </c>
    </row>
    <row r="37" spans="1:7" x14ac:dyDescent="0.25">
      <c r="A37" s="26" t="s">
        <v>91</v>
      </c>
      <c r="B37" s="24">
        <v>5.5000000000000003E-4</v>
      </c>
      <c r="C37" s="15">
        <v>99040</v>
      </c>
      <c r="D37" s="15">
        <v>54</v>
      </c>
      <c r="E37" s="15">
        <v>99013</v>
      </c>
      <c r="F37" s="15">
        <v>5123123</v>
      </c>
      <c r="G37" s="25">
        <v>51.7</v>
      </c>
    </row>
    <row r="38" spans="1:7" x14ac:dyDescent="0.25">
      <c r="A38" s="26" t="s">
        <v>92</v>
      </c>
      <c r="B38" s="24">
        <v>5.5000000000000003E-4</v>
      </c>
      <c r="C38" s="15">
        <v>98986</v>
      </c>
      <c r="D38" s="15">
        <v>54</v>
      </c>
      <c r="E38" s="15">
        <v>98959</v>
      </c>
      <c r="F38" s="15">
        <v>5024110</v>
      </c>
      <c r="G38" s="25">
        <v>50.8</v>
      </c>
    </row>
    <row r="39" spans="1:7" x14ac:dyDescent="0.25">
      <c r="A39" s="26" t="s">
        <v>93</v>
      </c>
      <c r="B39" s="24">
        <v>5.4000000000000001E-4</v>
      </c>
      <c r="C39" s="15">
        <v>98932</v>
      </c>
      <c r="D39" s="15">
        <v>53</v>
      </c>
      <c r="E39" s="15">
        <v>98906</v>
      </c>
      <c r="F39" s="15">
        <v>4925151</v>
      </c>
      <c r="G39" s="25">
        <v>49.8</v>
      </c>
    </row>
    <row r="40" spans="1:7" x14ac:dyDescent="0.25">
      <c r="A40" s="26" t="s">
        <v>94</v>
      </c>
      <c r="B40" s="24">
        <v>5.2999999999999998E-4</v>
      </c>
      <c r="C40" s="15">
        <v>98879</v>
      </c>
      <c r="D40" s="15">
        <v>52</v>
      </c>
      <c r="E40" s="15">
        <v>98853</v>
      </c>
      <c r="F40" s="15">
        <v>4826245</v>
      </c>
      <c r="G40" s="25">
        <v>48.8</v>
      </c>
    </row>
    <row r="41" spans="1:7" x14ac:dyDescent="0.25">
      <c r="A41" s="26" t="s">
        <v>95</v>
      </c>
      <c r="B41" s="24">
        <v>5.1999999999999995E-4</v>
      </c>
      <c r="C41" s="15">
        <v>98827</v>
      </c>
      <c r="D41" s="15">
        <v>52</v>
      </c>
      <c r="E41" s="15">
        <v>98801</v>
      </c>
      <c r="F41" s="15">
        <v>4727392</v>
      </c>
      <c r="G41" s="25">
        <v>47.8</v>
      </c>
    </row>
    <row r="42" spans="1:7" x14ac:dyDescent="0.25">
      <c r="A42" s="26" t="s">
        <v>96</v>
      </c>
      <c r="B42" s="24">
        <v>5.4000000000000001E-4</v>
      </c>
      <c r="C42" s="15">
        <v>98775</v>
      </c>
      <c r="D42" s="15">
        <v>53</v>
      </c>
      <c r="E42" s="15">
        <v>98749</v>
      </c>
      <c r="F42" s="15">
        <v>4628591</v>
      </c>
      <c r="G42" s="25">
        <v>46.9</v>
      </c>
    </row>
    <row r="43" spans="1:7" x14ac:dyDescent="0.25">
      <c r="A43" s="26" t="s">
        <v>97</v>
      </c>
      <c r="B43" s="24">
        <v>5.9000000000000003E-4</v>
      </c>
      <c r="C43" s="15">
        <v>98722</v>
      </c>
      <c r="D43" s="15">
        <v>58</v>
      </c>
      <c r="E43" s="15">
        <v>98693</v>
      </c>
      <c r="F43" s="15">
        <v>4529843</v>
      </c>
      <c r="G43" s="25">
        <v>45.9</v>
      </c>
    </row>
    <row r="44" spans="1:7" x14ac:dyDescent="0.25">
      <c r="A44" s="26" t="s">
        <v>98</v>
      </c>
      <c r="B44" s="24">
        <v>6.4999999999999997E-4</v>
      </c>
      <c r="C44" s="15">
        <v>98664</v>
      </c>
      <c r="D44" s="15">
        <v>64</v>
      </c>
      <c r="E44" s="15">
        <v>98632</v>
      </c>
      <c r="F44" s="15">
        <v>4431150</v>
      </c>
      <c r="G44" s="25">
        <v>44.9</v>
      </c>
    </row>
    <row r="45" spans="1:7" x14ac:dyDescent="0.25">
      <c r="A45" s="26" t="s">
        <v>99</v>
      </c>
      <c r="B45" s="24">
        <v>7.2000000000000005E-4</v>
      </c>
      <c r="C45" s="15">
        <v>98600</v>
      </c>
      <c r="D45" s="15">
        <v>71</v>
      </c>
      <c r="E45" s="15">
        <v>98565</v>
      </c>
      <c r="F45" s="15">
        <v>4332518</v>
      </c>
      <c r="G45" s="25">
        <v>43.9</v>
      </c>
    </row>
    <row r="46" spans="1:7" x14ac:dyDescent="0.25">
      <c r="A46" s="26" t="s">
        <v>100</v>
      </c>
      <c r="B46" s="24">
        <v>8.0000000000000004E-4</v>
      </c>
      <c r="C46" s="15">
        <v>98529</v>
      </c>
      <c r="D46" s="15">
        <v>79</v>
      </c>
      <c r="E46" s="15">
        <v>98490</v>
      </c>
      <c r="F46" s="15">
        <v>4233953</v>
      </c>
      <c r="G46" s="25">
        <v>43</v>
      </c>
    </row>
    <row r="47" spans="1:7" x14ac:dyDescent="0.25">
      <c r="A47" s="26" t="s">
        <v>101</v>
      </c>
      <c r="B47" s="24">
        <v>8.8000000000000003E-4</v>
      </c>
      <c r="C47" s="15">
        <v>98450</v>
      </c>
      <c r="D47" s="15">
        <v>87</v>
      </c>
      <c r="E47" s="15">
        <v>98407</v>
      </c>
      <c r="F47" s="15">
        <v>4135464</v>
      </c>
      <c r="G47" s="25">
        <v>42</v>
      </c>
    </row>
    <row r="48" spans="1:7" x14ac:dyDescent="0.25">
      <c r="A48" s="26" t="s">
        <v>102</v>
      </c>
      <c r="B48" s="24">
        <v>9.8999999999999999E-4</v>
      </c>
      <c r="C48" s="15">
        <v>98363</v>
      </c>
      <c r="D48" s="15">
        <v>98</v>
      </c>
      <c r="E48" s="15">
        <v>98314</v>
      </c>
      <c r="F48" s="15">
        <v>4037057</v>
      </c>
      <c r="G48" s="25">
        <v>41</v>
      </c>
    </row>
    <row r="49" spans="1:7" x14ac:dyDescent="0.25">
      <c r="A49" s="26" t="s">
        <v>103</v>
      </c>
      <c r="B49" s="24">
        <v>1.1100000000000001E-3</v>
      </c>
      <c r="C49" s="15">
        <v>98265</v>
      </c>
      <c r="D49" s="15">
        <v>109</v>
      </c>
      <c r="E49" s="15">
        <v>98211</v>
      </c>
      <c r="F49" s="15">
        <v>3938743</v>
      </c>
      <c r="G49" s="25">
        <v>40.1</v>
      </c>
    </row>
    <row r="50" spans="1:7" x14ac:dyDescent="0.25">
      <c r="A50" s="26" t="s">
        <v>104</v>
      </c>
      <c r="B50" s="24">
        <v>1.24E-3</v>
      </c>
      <c r="C50" s="15">
        <v>98156</v>
      </c>
      <c r="D50" s="15">
        <v>122</v>
      </c>
      <c r="E50" s="15">
        <v>98095</v>
      </c>
      <c r="F50" s="15">
        <v>3840533</v>
      </c>
      <c r="G50" s="25">
        <v>39.1</v>
      </c>
    </row>
    <row r="51" spans="1:7" x14ac:dyDescent="0.25">
      <c r="A51" s="26" t="s">
        <v>105</v>
      </c>
      <c r="B51" s="24">
        <v>1.3699999999999999E-3</v>
      </c>
      <c r="C51" s="15">
        <v>98034</v>
      </c>
      <c r="D51" s="15">
        <v>134</v>
      </c>
      <c r="E51" s="15">
        <v>97967</v>
      </c>
      <c r="F51" s="15">
        <v>3742438</v>
      </c>
      <c r="G51" s="25">
        <v>38.200000000000003</v>
      </c>
    </row>
    <row r="52" spans="1:7" x14ac:dyDescent="0.25">
      <c r="A52" s="26" t="s">
        <v>106</v>
      </c>
      <c r="B52" s="24">
        <v>1.5100000000000001E-3</v>
      </c>
      <c r="C52" s="15">
        <v>97900</v>
      </c>
      <c r="D52" s="15">
        <v>148</v>
      </c>
      <c r="E52" s="15">
        <v>97826</v>
      </c>
      <c r="F52" s="15">
        <v>3644471</v>
      </c>
      <c r="G52" s="25">
        <v>37.200000000000003</v>
      </c>
    </row>
    <row r="53" spans="1:7" x14ac:dyDescent="0.25">
      <c r="A53" s="26" t="s">
        <v>107</v>
      </c>
      <c r="B53" s="24">
        <v>1.66E-3</v>
      </c>
      <c r="C53" s="15">
        <v>97752</v>
      </c>
      <c r="D53" s="15">
        <v>163</v>
      </c>
      <c r="E53" s="15">
        <v>97671</v>
      </c>
      <c r="F53" s="15">
        <v>3546645</v>
      </c>
      <c r="G53" s="25">
        <v>36.299999999999997</v>
      </c>
    </row>
    <row r="54" spans="1:7" x14ac:dyDescent="0.25">
      <c r="A54" s="26" t="s">
        <v>108</v>
      </c>
      <c r="B54" s="24">
        <v>1.83E-3</v>
      </c>
      <c r="C54" s="15">
        <v>97589</v>
      </c>
      <c r="D54" s="15">
        <v>179</v>
      </c>
      <c r="E54" s="15">
        <v>97500</v>
      </c>
      <c r="F54" s="15">
        <v>3448974</v>
      </c>
      <c r="G54" s="25">
        <v>35.299999999999997</v>
      </c>
    </row>
    <row r="55" spans="1:7" x14ac:dyDescent="0.25">
      <c r="A55" s="26" t="s">
        <v>109</v>
      </c>
      <c r="B55" s="24">
        <v>2E-3</v>
      </c>
      <c r="C55" s="15">
        <v>97410</v>
      </c>
      <c r="D55" s="15">
        <v>194</v>
      </c>
      <c r="E55" s="15">
        <v>97313</v>
      </c>
      <c r="F55" s="15">
        <v>3351475</v>
      </c>
      <c r="G55" s="25">
        <v>34.4</v>
      </c>
    </row>
    <row r="56" spans="1:7" x14ac:dyDescent="0.25">
      <c r="A56" s="26" t="s">
        <v>110</v>
      </c>
      <c r="B56" s="24">
        <v>2.1800000000000001E-3</v>
      </c>
      <c r="C56" s="15">
        <v>97216</v>
      </c>
      <c r="D56" s="15">
        <v>212</v>
      </c>
      <c r="E56" s="15">
        <v>97110</v>
      </c>
      <c r="F56" s="15">
        <v>3254162</v>
      </c>
      <c r="G56" s="25">
        <v>33.5</v>
      </c>
    </row>
    <row r="57" spans="1:7" x14ac:dyDescent="0.25">
      <c r="A57" s="26" t="s">
        <v>111</v>
      </c>
      <c r="B57" s="24">
        <v>2.3999999999999998E-3</v>
      </c>
      <c r="C57" s="15">
        <v>97004</v>
      </c>
      <c r="D57" s="15">
        <v>233</v>
      </c>
      <c r="E57" s="15">
        <v>96888</v>
      </c>
      <c r="F57" s="15">
        <v>3157052</v>
      </c>
      <c r="G57" s="25">
        <v>32.5</v>
      </c>
    </row>
    <row r="58" spans="1:7" x14ac:dyDescent="0.25">
      <c r="A58" s="26" t="s">
        <v>112</v>
      </c>
      <c r="B58" s="24">
        <v>2.6800000000000001E-3</v>
      </c>
      <c r="C58" s="15">
        <v>96771</v>
      </c>
      <c r="D58" s="15">
        <v>260</v>
      </c>
      <c r="E58" s="15">
        <v>96641</v>
      </c>
      <c r="F58" s="15">
        <v>3060164</v>
      </c>
      <c r="G58" s="25">
        <v>31.6</v>
      </c>
    </row>
    <row r="59" spans="1:7" x14ac:dyDescent="0.25">
      <c r="A59" s="27" t="s">
        <v>113</v>
      </c>
      <c r="B59" s="24">
        <v>3.0100000000000001E-3</v>
      </c>
      <c r="C59" s="15">
        <v>96511</v>
      </c>
      <c r="D59" s="15">
        <v>290</v>
      </c>
      <c r="E59" s="15">
        <v>96366</v>
      </c>
      <c r="F59" s="15">
        <v>2963523</v>
      </c>
      <c r="G59" s="25">
        <v>30.7</v>
      </c>
    </row>
    <row r="60" spans="1:7" x14ac:dyDescent="0.25">
      <c r="A60" s="27" t="s">
        <v>114</v>
      </c>
      <c r="B60" s="24">
        <v>3.3400000000000001E-3</v>
      </c>
      <c r="C60" s="15">
        <v>96221</v>
      </c>
      <c r="D60" s="15">
        <v>321</v>
      </c>
      <c r="E60" s="15">
        <v>96061</v>
      </c>
      <c r="F60" s="15">
        <v>2867157</v>
      </c>
      <c r="G60" s="25">
        <v>29.8</v>
      </c>
    </row>
    <row r="61" spans="1:7" x14ac:dyDescent="0.25">
      <c r="A61" s="27" t="s">
        <v>115</v>
      </c>
      <c r="B61" s="24">
        <v>3.6900000000000001E-3</v>
      </c>
      <c r="C61" s="15">
        <v>95900</v>
      </c>
      <c r="D61" s="15">
        <v>354</v>
      </c>
      <c r="E61" s="15">
        <v>95723</v>
      </c>
      <c r="F61" s="15">
        <v>2771097</v>
      </c>
      <c r="G61" s="25">
        <v>28.9</v>
      </c>
    </row>
    <row r="62" spans="1:7" x14ac:dyDescent="0.25">
      <c r="A62" s="27" t="s">
        <v>116</v>
      </c>
      <c r="B62" s="24">
        <v>4.0800000000000003E-3</v>
      </c>
      <c r="C62" s="15">
        <v>95546</v>
      </c>
      <c r="D62" s="15">
        <v>389</v>
      </c>
      <c r="E62" s="15">
        <v>95352</v>
      </c>
      <c r="F62" s="15">
        <v>2675374</v>
      </c>
      <c r="G62" s="25">
        <v>28</v>
      </c>
    </row>
    <row r="63" spans="1:7" x14ac:dyDescent="0.25">
      <c r="A63" s="27" t="s">
        <v>117</v>
      </c>
      <c r="B63" s="24">
        <v>4.5300000000000002E-3</v>
      </c>
      <c r="C63" s="15">
        <v>95157</v>
      </c>
      <c r="D63" s="15">
        <v>431</v>
      </c>
      <c r="E63" s="15">
        <v>94942</v>
      </c>
      <c r="F63" s="15">
        <v>2580022</v>
      </c>
      <c r="G63" s="25">
        <v>27.1</v>
      </c>
    </row>
    <row r="64" spans="1:7" x14ac:dyDescent="0.25">
      <c r="A64" s="26" t="s">
        <v>118</v>
      </c>
      <c r="B64" s="24">
        <v>5.0200000000000002E-3</v>
      </c>
      <c r="C64" s="15">
        <v>94726</v>
      </c>
      <c r="D64" s="15">
        <v>475</v>
      </c>
      <c r="E64" s="15">
        <v>94489</v>
      </c>
      <c r="F64" s="15">
        <v>2485081</v>
      </c>
      <c r="G64" s="25">
        <v>26.2</v>
      </c>
    </row>
    <row r="65" spans="1:7" x14ac:dyDescent="0.25">
      <c r="A65" s="26" t="s">
        <v>119</v>
      </c>
      <c r="B65" s="24">
        <v>5.5100000000000001E-3</v>
      </c>
      <c r="C65" s="15">
        <v>94251</v>
      </c>
      <c r="D65" s="15">
        <v>520</v>
      </c>
      <c r="E65" s="15">
        <v>93991</v>
      </c>
      <c r="F65" s="15">
        <v>2390592</v>
      </c>
      <c r="G65" s="25">
        <v>25.4</v>
      </c>
    </row>
    <row r="66" spans="1:7" x14ac:dyDescent="0.25">
      <c r="A66" s="26" t="s">
        <v>120</v>
      </c>
      <c r="B66" s="24">
        <v>6.0400000000000002E-3</v>
      </c>
      <c r="C66" s="15">
        <v>93731</v>
      </c>
      <c r="D66" s="15">
        <v>566</v>
      </c>
      <c r="E66" s="15">
        <v>93448</v>
      </c>
      <c r="F66" s="15">
        <v>2296601</v>
      </c>
      <c r="G66" s="25">
        <v>24.5</v>
      </c>
    </row>
    <row r="67" spans="1:7" x14ac:dyDescent="0.25">
      <c r="A67" s="26" t="s">
        <v>121</v>
      </c>
      <c r="B67" s="24">
        <v>6.6600000000000001E-3</v>
      </c>
      <c r="C67" s="15">
        <v>93165</v>
      </c>
      <c r="D67" s="15">
        <v>621</v>
      </c>
      <c r="E67" s="15">
        <v>92855</v>
      </c>
      <c r="F67" s="15">
        <v>2203153</v>
      </c>
      <c r="G67" s="25">
        <v>23.6</v>
      </c>
    </row>
    <row r="68" spans="1:7" x14ac:dyDescent="0.25">
      <c r="A68" s="26" t="s">
        <v>122</v>
      </c>
      <c r="B68" s="24">
        <v>7.4400000000000004E-3</v>
      </c>
      <c r="C68" s="15">
        <v>92544</v>
      </c>
      <c r="D68" s="15">
        <v>688</v>
      </c>
      <c r="E68" s="15">
        <v>92200</v>
      </c>
      <c r="F68" s="15">
        <v>2110299</v>
      </c>
      <c r="G68" s="25">
        <v>22.8</v>
      </c>
    </row>
    <row r="69" spans="1:7" x14ac:dyDescent="0.25">
      <c r="A69" s="26" t="s">
        <v>123</v>
      </c>
      <c r="B69" s="24">
        <v>8.3000000000000001E-3</v>
      </c>
      <c r="C69" s="15">
        <v>91856</v>
      </c>
      <c r="D69" s="15">
        <v>762</v>
      </c>
      <c r="E69" s="15">
        <v>91475</v>
      </c>
      <c r="F69" s="15">
        <v>2018099</v>
      </c>
      <c r="G69" s="25">
        <v>22</v>
      </c>
    </row>
    <row r="70" spans="1:7" x14ac:dyDescent="0.25">
      <c r="A70" s="26" t="s">
        <v>124</v>
      </c>
      <c r="B70" s="24">
        <v>9.1800000000000007E-3</v>
      </c>
      <c r="C70" s="15">
        <v>91094</v>
      </c>
      <c r="D70" s="15">
        <v>836</v>
      </c>
      <c r="E70" s="15">
        <v>90676</v>
      </c>
      <c r="F70" s="15">
        <v>1926624</v>
      </c>
      <c r="G70" s="25">
        <v>21.1</v>
      </c>
    </row>
    <row r="71" spans="1:7" x14ac:dyDescent="0.25">
      <c r="A71" s="26" t="s">
        <v>125</v>
      </c>
      <c r="B71" s="24">
        <v>1.01E-2</v>
      </c>
      <c r="C71" s="15">
        <v>90258</v>
      </c>
      <c r="D71" s="15">
        <v>912</v>
      </c>
      <c r="E71" s="15">
        <v>89802</v>
      </c>
      <c r="F71" s="15">
        <v>1835948</v>
      </c>
      <c r="G71" s="25">
        <v>20.3</v>
      </c>
    </row>
    <row r="72" spans="1:7" x14ac:dyDescent="0.25">
      <c r="A72" s="26" t="s">
        <v>126</v>
      </c>
      <c r="B72" s="24">
        <v>1.1169999999999999E-2</v>
      </c>
      <c r="C72" s="15">
        <v>89346</v>
      </c>
      <c r="D72" s="15">
        <v>998</v>
      </c>
      <c r="E72" s="15">
        <v>88847</v>
      </c>
      <c r="F72" s="15">
        <v>1746146</v>
      </c>
      <c r="G72" s="25">
        <v>19.5</v>
      </c>
    </row>
    <row r="73" spans="1:7" x14ac:dyDescent="0.25">
      <c r="A73" s="26" t="s">
        <v>127</v>
      </c>
      <c r="B73" s="24">
        <v>1.2449999999999999E-2</v>
      </c>
      <c r="C73" s="15">
        <v>88348</v>
      </c>
      <c r="D73" s="15">
        <v>1100</v>
      </c>
      <c r="E73" s="15">
        <v>87798</v>
      </c>
      <c r="F73" s="15">
        <v>1657299</v>
      </c>
      <c r="G73" s="25">
        <v>18.8</v>
      </c>
    </row>
    <row r="74" spans="1:7" x14ac:dyDescent="0.25">
      <c r="A74" s="26" t="s">
        <v>128</v>
      </c>
      <c r="B74" s="24">
        <v>1.3849999999999999E-2</v>
      </c>
      <c r="C74" s="15">
        <v>87248</v>
      </c>
      <c r="D74" s="15">
        <v>1208</v>
      </c>
      <c r="E74" s="15">
        <v>86644</v>
      </c>
      <c r="F74" s="15">
        <v>1569501</v>
      </c>
      <c r="G74" s="25">
        <v>18</v>
      </c>
    </row>
    <row r="75" spans="1:7" x14ac:dyDescent="0.25">
      <c r="A75" s="26" t="s">
        <v>129</v>
      </c>
      <c r="B75" s="24">
        <v>1.528E-2</v>
      </c>
      <c r="C75" s="15">
        <v>86040</v>
      </c>
      <c r="D75" s="15">
        <v>1315</v>
      </c>
      <c r="E75" s="15">
        <v>85383</v>
      </c>
      <c r="F75" s="15">
        <v>1482857</v>
      </c>
      <c r="G75" s="25">
        <v>17.2</v>
      </c>
    </row>
    <row r="76" spans="1:7" x14ac:dyDescent="0.25">
      <c r="A76" s="26" t="s">
        <v>130</v>
      </c>
      <c r="B76" s="24">
        <v>1.678E-2</v>
      </c>
      <c r="C76" s="15">
        <v>84725</v>
      </c>
      <c r="D76" s="15">
        <v>1422</v>
      </c>
      <c r="E76" s="15">
        <v>84014</v>
      </c>
      <c r="F76" s="15">
        <v>1397474</v>
      </c>
      <c r="G76" s="25">
        <v>16.5</v>
      </c>
    </row>
    <row r="77" spans="1:7" x14ac:dyDescent="0.25">
      <c r="A77" s="26" t="s">
        <v>131</v>
      </c>
      <c r="B77" s="24">
        <v>1.857E-2</v>
      </c>
      <c r="C77" s="15">
        <v>83303</v>
      </c>
      <c r="D77" s="15">
        <v>1547</v>
      </c>
      <c r="E77" s="15">
        <v>82530</v>
      </c>
      <c r="F77" s="15">
        <v>1313460</v>
      </c>
      <c r="G77" s="25">
        <v>15.8</v>
      </c>
    </row>
    <row r="78" spans="1:7" x14ac:dyDescent="0.25">
      <c r="A78" s="26" t="s">
        <v>132</v>
      </c>
      <c r="B78" s="24">
        <v>2.077E-2</v>
      </c>
      <c r="C78" s="15">
        <v>81756</v>
      </c>
      <c r="D78" s="15">
        <v>1698</v>
      </c>
      <c r="E78" s="15">
        <v>80907</v>
      </c>
      <c r="F78" s="15">
        <v>1230931</v>
      </c>
      <c r="G78" s="25">
        <v>15.1</v>
      </c>
    </row>
    <row r="79" spans="1:7" x14ac:dyDescent="0.25">
      <c r="A79" s="26" t="s">
        <v>133</v>
      </c>
      <c r="B79" s="24">
        <v>2.3220000000000001E-2</v>
      </c>
      <c r="C79" s="15">
        <v>80058</v>
      </c>
      <c r="D79" s="15">
        <v>1859</v>
      </c>
      <c r="E79" s="15">
        <v>79129</v>
      </c>
      <c r="F79" s="15">
        <v>1150024</v>
      </c>
      <c r="G79" s="25">
        <v>14.4</v>
      </c>
    </row>
    <row r="80" spans="1:7" x14ac:dyDescent="0.25">
      <c r="A80" s="26" t="s">
        <v>134</v>
      </c>
      <c r="B80" s="24">
        <v>2.5729999999999999E-2</v>
      </c>
      <c r="C80" s="15">
        <v>78199</v>
      </c>
      <c r="D80" s="15">
        <v>2012</v>
      </c>
      <c r="E80" s="15">
        <v>77193</v>
      </c>
      <c r="F80" s="15">
        <v>1070895</v>
      </c>
      <c r="G80" s="25">
        <v>13.7</v>
      </c>
    </row>
    <row r="81" spans="1:7" x14ac:dyDescent="0.25">
      <c r="A81" s="26" t="s">
        <v>135</v>
      </c>
      <c r="B81" s="24">
        <v>2.8330000000000001E-2</v>
      </c>
      <c r="C81" s="15">
        <v>76187</v>
      </c>
      <c r="D81" s="15">
        <v>2158</v>
      </c>
      <c r="E81" s="15">
        <v>75108</v>
      </c>
      <c r="F81" s="15">
        <v>993702</v>
      </c>
      <c r="G81" s="25">
        <v>13</v>
      </c>
    </row>
    <row r="82" spans="1:7" x14ac:dyDescent="0.25">
      <c r="A82" s="26" t="s">
        <v>136</v>
      </c>
      <c r="B82" s="24">
        <v>3.1260000000000003E-2</v>
      </c>
      <c r="C82" s="15">
        <v>74029</v>
      </c>
      <c r="D82" s="15">
        <v>2314</v>
      </c>
      <c r="E82" s="15">
        <v>72872</v>
      </c>
      <c r="F82" s="15">
        <v>918594</v>
      </c>
      <c r="G82" s="25">
        <v>12.4</v>
      </c>
    </row>
    <row r="83" spans="1:7" x14ac:dyDescent="0.25">
      <c r="A83" s="26" t="s">
        <v>137</v>
      </c>
      <c r="B83" s="24">
        <v>3.4709999999999998E-2</v>
      </c>
      <c r="C83" s="15">
        <v>71715</v>
      </c>
      <c r="D83" s="15">
        <v>2489</v>
      </c>
      <c r="E83" s="15">
        <v>70471</v>
      </c>
      <c r="F83" s="15">
        <v>845722</v>
      </c>
      <c r="G83" s="25">
        <v>11.8</v>
      </c>
    </row>
    <row r="84" spans="1:7" x14ac:dyDescent="0.25">
      <c r="A84" s="26" t="s">
        <v>138</v>
      </c>
      <c r="B84" s="24">
        <v>3.8440000000000002E-2</v>
      </c>
      <c r="C84" s="15">
        <v>69226</v>
      </c>
      <c r="D84" s="15">
        <v>2661</v>
      </c>
      <c r="E84" s="15">
        <v>67896</v>
      </c>
      <c r="F84" s="15">
        <v>775252</v>
      </c>
      <c r="G84" s="25">
        <v>11.2</v>
      </c>
    </row>
    <row r="85" spans="1:7" x14ac:dyDescent="0.25">
      <c r="A85" s="26" t="s">
        <v>139</v>
      </c>
      <c r="B85" s="24">
        <v>4.2220000000000001E-2</v>
      </c>
      <c r="C85" s="15">
        <v>66565</v>
      </c>
      <c r="D85" s="15">
        <v>2810</v>
      </c>
      <c r="E85" s="15">
        <v>65160</v>
      </c>
      <c r="F85" s="15">
        <v>707356</v>
      </c>
      <c r="G85" s="25">
        <v>10.6</v>
      </c>
    </row>
    <row r="86" spans="1:7" x14ac:dyDescent="0.25">
      <c r="A86" s="26" t="s">
        <v>140</v>
      </c>
      <c r="B86" s="24">
        <v>4.616E-2</v>
      </c>
      <c r="C86" s="15">
        <v>63755</v>
      </c>
      <c r="D86" s="15">
        <v>2943</v>
      </c>
      <c r="E86" s="15">
        <v>62284</v>
      </c>
      <c r="F86" s="15">
        <v>642196</v>
      </c>
      <c r="G86" s="25">
        <v>10.1</v>
      </c>
    </row>
    <row r="87" spans="1:7" x14ac:dyDescent="0.25">
      <c r="A87" s="26" t="s">
        <v>141</v>
      </c>
      <c r="B87" s="24">
        <v>5.0680000000000003E-2</v>
      </c>
      <c r="C87" s="15">
        <v>60812</v>
      </c>
      <c r="D87" s="15">
        <v>3082</v>
      </c>
      <c r="E87" s="15">
        <v>59271</v>
      </c>
      <c r="F87" s="15">
        <v>579913</v>
      </c>
      <c r="G87" s="25">
        <v>9.5</v>
      </c>
    </row>
    <row r="88" spans="1:7" x14ac:dyDescent="0.25">
      <c r="A88" s="26" t="s">
        <v>142</v>
      </c>
      <c r="B88" s="24">
        <v>5.6129999999999999E-2</v>
      </c>
      <c r="C88" s="15">
        <v>57730</v>
      </c>
      <c r="D88" s="15">
        <v>3240</v>
      </c>
      <c r="E88" s="15">
        <v>56110</v>
      </c>
      <c r="F88" s="15">
        <v>520642</v>
      </c>
      <c r="G88" s="25">
        <v>9</v>
      </c>
    </row>
    <row r="89" spans="1:7" x14ac:dyDescent="0.25">
      <c r="A89" s="26" t="s">
        <v>143</v>
      </c>
      <c r="B89" s="24">
        <v>6.2129999999999998E-2</v>
      </c>
      <c r="C89" s="15">
        <v>54490</v>
      </c>
      <c r="D89" s="15">
        <v>3386</v>
      </c>
      <c r="E89" s="15">
        <v>52797</v>
      </c>
      <c r="F89" s="15">
        <v>464532</v>
      </c>
      <c r="G89" s="25">
        <v>8.5</v>
      </c>
    </row>
    <row r="90" spans="1:7" x14ac:dyDescent="0.25">
      <c r="A90" s="26" t="s">
        <v>144</v>
      </c>
      <c r="B90" s="24">
        <v>6.8229999999999999E-2</v>
      </c>
      <c r="C90" s="15">
        <v>51104</v>
      </c>
      <c r="D90" s="15">
        <v>3487</v>
      </c>
      <c r="E90" s="15">
        <v>49361</v>
      </c>
      <c r="F90" s="15">
        <v>411735</v>
      </c>
      <c r="G90" s="25">
        <v>8.1</v>
      </c>
    </row>
    <row r="91" spans="1:7" x14ac:dyDescent="0.25">
      <c r="A91" s="26" t="s">
        <v>145</v>
      </c>
      <c r="B91" s="24">
        <v>7.4340000000000003E-2</v>
      </c>
      <c r="C91" s="15">
        <v>47617</v>
      </c>
      <c r="D91" s="15">
        <v>3540</v>
      </c>
      <c r="E91" s="15">
        <v>45847</v>
      </c>
      <c r="F91" s="15">
        <v>362374</v>
      </c>
      <c r="G91" s="25">
        <v>7.6</v>
      </c>
    </row>
    <row r="92" spans="1:7" x14ac:dyDescent="0.25">
      <c r="A92" s="26" t="s">
        <v>146</v>
      </c>
      <c r="B92" s="24">
        <v>8.0759999999999998E-2</v>
      </c>
      <c r="C92" s="15">
        <v>44077</v>
      </c>
      <c r="D92" s="15">
        <v>3560</v>
      </c>
      <c r="E92" s="15">
        <v>42297</v>
      </c>
      <c r="F92" s="15">
        <v>316527</v>
      </c>
      <c r="G92" s="25">
        <v>7.2</v>
      </c>
    </row>
    <row r="93" spans="1:7" x14ac:dyDescent="0.25">
      <c r="A93" s="26" t="s">
        <v>147</v>
      </c>
      <c r="B93" s="24">
        <v>8.7840000000000001E-2</v>
      </c>
      <c r="C93" s="15">
        <v>40517</v>
      </c>
      <c r="D93" s="15">
        <v>3559</v>
      </c>
      <c r="E93" s="15">
        <v>38738</v>
      </c>
      <c r="F93" s="15">
        <v>274230</v>
      </c>
      <c r="G93" s="25">
        <v>6.8</v>
      </c>
    </row>
    <row r="94" spans="1:7" x14ac:dyDescent="0.25">
      <c r="A94" s="26" t="s">
        <v>148</v>
      </c>
      <c r="B94" s="24">
        <v>9.5640000000000003E-2</v>
      </c>
      <c r="C94" s="15">
        <v>36958</v>
      </c>
      <c r="D94" s="15">
        <v>3535</v>
      </c>
      <c r="E94" s="15">
        <v>35191</v>
      </c>
      <c r="F94" s="15">
        <v>235493</v>
      </c>
      <c r="G94" s="25">
        <v>6.4</v>
      </c>
    </row>
    <row r="95" spans="1:7" x14ac:dyDescent="0.25">
      <c r="A95" s="26" t="s">
        <v>149</v>
      </c>
      <c r="B95" s="24">
        <v>0.10402</v>
      </c>
      <c r="C95" s="15">
        <v>33423</v>
      </c>
      <c r="D95" s="15">
        <v>3477</v>
      </c>
      <c r="E95" s="15">
        <v>31685</v>
      </c>
      <c r="F95" s="15">
        <v>200302</v>
      </c>
      <c r="G95" s="25">
        <v>6</v>
      </c>
    </row>
    <row r="96" spans="1:7" x14ac:dyDescent="0.25">
      <c r="A96" s="26" t="s">
        <v>150</v>
      </c>
      <c r="B96" s="24">
        <v>0.11308</v>
      </c>
      <c r="C96" s="15">
        <v>29946</v>
      </c>
      <c r="D96" s="15">
        <v>3386</v>
      </c>
      <c r="E96" s="15">
        <v>28253</v>
      </c>
      <c r="F96" s="15">
        <v>168618</v>
      </c>
      <c r="G96" s="25">
        <v>5.6</v>
      </c>
    </row>
    <row r="97" spans="1:7" x14ac:dyDescent="0.25">
      <c r="A97" s="26" t="s">
        <v>151</v>
      </c>
      <c r="B97" s="24">
        <v>0.12286999999999999</v>
      </c>
      <c r="C97" s="15">
        <v>26560</v>
      </c>
      <c r="D97" s="15">
        <v>3264</v>
      </c>
      <c r="E97" s="15">
        <v>24928</v>
      </c>
      <c r="F97" s="15">
        <v>140365</v>
      </c>
      <c r="G97" s="25">
        <v>5.3</v>
      </c>
    </row>
    <row r="98" spans="1:7" x14ac:dyDescent="0.25">
      <c r="A98" s="26" t="s">
        <v>152</v>
      </c>
      <c r="B98" s="24">
        <v>0.13346</v>
      </c>
      <c r="C98" s="15">
        <v>23296</v>
      </c>
      <c r="D98" s="15">
        <v>3109</v>
      </c>
      <c r="E98" s="15">
        <v>21742</v>
      </c>
      <c r="F98" s="15">
        <v>115437</v>
      </c>
      <c r="G98" s="25">
        <v>5</v>
      </c>
    </row>
    <row r="99" spans="1:7" x14ac:dyDescent="0.25">
      <c r="A99" s="26" t="s">
        <v>153</v>
      </c>
      <c r="B99" s="24">
        <v>0.14488999999999999</v>
      </c>
      <c r="C99" s="15">
        <v>20187</v>
      </c>
      <c r="D99" s="15">
        <v>2925</v>
      </c>
      <c r="E99" s="15">
        <v>18725</v>
      </c>
      <c r="F99" s="15">
        <v>93695</v>
      </c>
      <c r="G99" s="25">
        <v>4.5999999999999996</v>
      </c>
    </row>
    <row r="100" spans="1:7" x14ac:dyDescent="0.25">
      <c r="A100" s="26" t="s">
        <v>154</v>
      </c>
      <c r="B100" s="24">
        <v>0.15720999999999999</v>
      </c>
      <c r="C100" s="15">
        <v>17262</v>
      </c>
      <c r="D100" s="15">
        <v>2714</v>
      </c>
      <c r="E100" s="15">
        <v>15905</v>
      </c>
      <c r="F100" s="15">
        <v>74971</v>
      </c>
      <c r="G100" s="25">
        <v>4.3</v>
      </c>
    </row>
    <row r="101" spans="1:7" x14ac:dyDescent="0.25">
      <c r="A101" s="26" t="s">
        <v>155</v>
      </c>
      <c r="B101" s="24">
        <v>0.17049</v>
      </c>
      <c r="C101" s="15">
        <v>14548</v>
      </c>
      <c r="D101" s="15">
        <v>2480</v>
      </c>
      <c r="E101" s="15">
        <v>13308</v>
      </c>
      <c r="F101" s="15">
        <v>59066</v>
      </c>
      <c r="G101" s="25">
        <v>4.0999999999999996</v>
      </c>
    </row>
    <row r="102" spans="1:7" x14ac:dyDescent="0.25">
      <c r="A102" s="26" t="s">
        <v>156</v>
      </c>
      <c r="B102" s="24">
        <v>0.18478</v>
      </c>
      <c r="C102" s="15">
        <v>12068</v>
      </c>
      <c r="D102" s="15">
        <v>2230</v>
      </c>
      <c r="E102" s="15">
        <v>10953</v>
      </c>
      <c r="F102" s="15">
        <v>45758</v>
      </c>
      <c r="G102" s="25">
        <v>3.8</v>
      </c>
    </row>
    <row r="103" spans="1:7" x14ac:dyDescent="0.25">
      <c r="A103" s="26" t="s">
        <v>157</v>
      </c>
      <c r="B103" s="24">
        <v>0.20013</v>
      </c>
      <c r="C103" s="15">
        <v>9838</v>
      </c>
      <c r="D103" s="15">
        <v>1969</v>
      </c>
      <c r="E103" s="15">
        <v>8854</v>
      </c>
      <c r="F103" s="15">
        <v>34805</v>
      </c>
      <c r="G103" s="25">
        <v>3.5</v>
      </c>
    </row>
    <row r="104" spans="1:7" x14ac:dyDescent="0.25">
      <c r="A104" s="26" t="s">
        <v>158</v>
      </c>
      <c r="B104" s="24">
        <v>0.21659999999999999</v>
      </c>
      <c r="C104" s="15">
        <v>7869</v>
      </c>
      <c r="D104" s="15">
        <v>1704</v>
      </c>
      <c r="E104" s="15">
        <v>7017</v>
      </c>
      <c r="F104" s="15">
        <v>25951</v>
      </c>
      <c r="G104" s="25">
        <v>3.3</v>
      </c>
    </row>
    <row r="105" spans="1:7" x14ac:dyDescent="0.25">
      <c r="A105" s="26" t="s">
        <v>159</v>
      </c>
      <c r="B105" s="24">
        <v>0.23426</v>
      </c>
      <c r="C105" s="15">
        <v>6165</v>
      </c>
      <c r="D105" s="15">
        <v>1444</v>
      </c>
      <c r="E105" s="15">
        <v>5443</v>
      </c>
      <c r="F105" s="15">
        <v>18934</v>
      </c>
      <c r="G105" s="25">
        <v>3.1</v>
      </c>
    </row>
    <row r="106" spans="1:7" x14ac:dyDescent="0.25">
      <c r="A106" s="26" t="s">
        <v>160</v>
      </c>
      <c r="B106" s="24">
        <v>0.25314999999999999</v>
      </c>
      <c r="C106" s="15">
        <v>4721</v>
      </c>
      <c r="D106" s="15">
        <v>1195</v>
      </c>
      <c r="E106" s="15">
        <v>4124</v>
      </c>
      <c r="F106" s="15">
        <v>13491</v>
      </c>
      <c r="G106" s="25">
        <v>2.9</v>
      </c>
    </row>
    <row r="107" spans="1:7" x14ac:dyDescent="0.25">
      <c r="A107" s="26" t="s">
        <v>161</v>
      </c>
      <c r="B107" s="24">
        <v>0.27333000000000002</v>
      </c>
      <c r="C107" s="15">
        <v>3526</v>
      </c>
      <c r="D107" s="15">
        <v>964</v>
      </c>
      <c r="E107" s="15">
        <v>3044</v>
      </c>
      <c r="F107" s="15">
        <v>9368</v>
      </c>
      <c r="G107" s="25">
        <v>2.7</v>
      </c>
    </row>
    <row r="108" spans="1:7" x14ac:dyDescent="0.25">
      <c r="A108" s="26" t="s">
        <v>162</v>
      </c>
      <c r="B108" s="24">
        <v>0.29483999999999999</v>
      </c>
      <c r="C108" s="15">
        <v>2562</v>
      </c>
      <c r="D108" s="15">
        <v>755</v>
      </c>
      <c r="E108" s="15">
        <v>2185</v>
      </c>
      <c r="F108" s="15">
        <v>6324</v>
      </c>
      <c r="G108" s="25">
        <v>2.5</v>
      </c>
    </row>
    <row r="109" spans="1:7" x14ac:dyDescent="0.25">
      <c r="A109" s="26" t="s">
        <v>163</v>
      </c>
      <c r="B109" s="24">
        <v>0.31773000000000001</v>
      </c>
      <c r="C109" s="15">
        <v>1807</v>
      </c>
      <c r="D109" s="15">
        <v>574</v>
      </c>
      <c r="E109" s="15">
        <v>1520</v>
      </c>
      <c r="F109" s="15">
        <v>4139</v>
      </c>
      <c r="G109" s="25">
        <v>2.2999999999999998</v>
      </c>
    </row>
    <row r="110" spans="1:7" x14ac:dyDescent="0.25">
      <c r="A110" s="28" t="s">
        <v>164</v>
      </c>
      <c r="B110" s="29">
        <v>1</v>
      </c>
      <c r="C110" s="30">
        <v>1233</v>
      </c>
      <c r="D110" s="30">
        <v>1233</v>
      </c>
      <c r="E110" s="30">
        <v>2619</v>
      </c>
      <c r="F110" s="30">
        <v>2619</v>
      </c>
      <c r="G110" s="31">
        <v>2.1</v>
      </c>
    </row>
    <row r="111" spans="1:7" x14ac:dyDescent="0.25">
      <c r="A111" s="15"/>
      <c r="B111" s="24"/>
      <c r="C111" s="15"/>
      <c r="D111" s="15"/>
      <c r="E111" s="15"/>
      <c r="F111" s="15"/>
      <c r="G111" s="67"/>
    </row>
    <row r="113" spans="1:1" x14ac:dyDescent="0.25">
      <c r="A113" s="32" t="s">
        <v>284</v>
      </c>
    </row>
    <row r="114" spans="1:1" x14ac:dyDescent="0.25">
      <c r="A114" s="33" t="s">
        <v>165</v>
      </c>
    </row>
  </sheetData>
  <pageMargins left="0.75" right="0.75" top="1" bottom="1" header="0.5" footer="0.5"/>
  <pageSetup paperSize="9"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9"/>
  <dimension ref="A1:H114"/>
  <sheetViews>
    <sheetView zoomScaleNormal="100" workbookViewId="0"/>
  </sheetViews>
  <sheetFormatPr defaultRowHeight="12.5" x14ac:dyDescent="0.25"/>
  <cols>
    <col min="1" max="1" width="12.59765625" style="4" customWidth="1"/>
    <col min="2" max="2" width="17.3984375" style="4" customWidth="1"/>
    <col min="3" max="3" width="10.59765625" style="4" customWidth="1"/>
    <col min="4" max="5" width="17.3984375" style="4" customWidth="1"/>
    <col min="6" max="7" width="15.09765625" style="4" customWidth="1"/>
    <col min="8" max="8" width="11" style="4" customWidth="1"/>
    <col min="9" max="256" width="9.09765625" style="4"/>
    <col min="257" max="257" width="12.59765625" style="4" customWidth="1"/>
    <col min="258" max="258" width="17.3984375" style="4" customWidth="1"/>
    <col min="259" max="259" width="10.59765625" style="4" customWidth="1"/>
    <col min="260" max="261" width="17.3984375" style="4" customWidth="1"/>
    <col min="262" max="263" width="15.09765625" style="4" customWidth="1"/>
    <col min="264" max="264" width="11" style="4" customWidth="1"/>
    <col min="265" max="512" width="9.09765625" style="4"/>
    <col min="513" max="513" width="12.59765625" style="4" customWidth="1"/>
    <col min="514" max="514" width="17.3984375" style="4" customWidth="1"/>
    <col min="515" max="515" width="10.59765625" style="4" customWidth="1"/>
    <col min="516" max="517" width="17.3984375" style="4" customWidth="1"/>
    <col min="518" max="519" width="15.09765625" style="4" customWidth="1"/>
    <col min="520" max="520" width="11" style="4" customWidth="1"/>
    <col min="521" max="768" width="9.09765625" style="4"/>
    <col min="769" max="769" width="12.59765625" style="4" customWidth="1"/>
    <col min="770" max="770" width="17.3984375" style="4" customWidth="1"/>
    <col min="771" max="771" width="10.59765625" style="4" customWidth="1"/>
    <col min="772" max="773" width="17.3984375" style="4" customWidth="1"/>
    <col min="774" max="775" width="15.09765625" style="4" customWidth="1"/>
    <col min="776" max="776" width="11" style="4" customWidth="1"/>
    <col min="777" max="1024" width="9.09765625" style="4"/>
    <col min="1025" max="1025" width="12.59765625" style="4" customWidth="1"/>
    <col min="1026" max="1026" width="17.3984375" style="4" customWidth="1"/>
    <col min="1027" max="1027" width="10.59765625" style="4" customWidth="1"/>
    <col min="1028" max="1029" width="17.3984375" style="4" customWidth="1"/>
    <col min="1030" max="1031" width="15.09765625" style="4" customWidth="1"/>
    <col min="1032" max="1032" width="11" style="4" customWidth="1"/>
    <col min="1033" max="1280" width="9.09765625" style="4"/>
    <col min="1281" max="1281" width="12.59765625" style="4" customWidth="1"/>
    <col min="1282" max="1282" width="17.3984375" style="4" customWidth="1"/>
    <col min="1283" max="1283" width="10.59765625" style="4" customWidth="1"/>
    <col min="1284" max="1285" width="17.3984375" style="4" customWidth="1"/>
    <col min="1286" max="1287" width="15.09765625" style="4" customWidth="1"/>
    <col min="1288" max="1288" width="11" style="4" customWidth="1"/>
    <col min="1289" max="1536" width="9.09765625" style="4"/>
    <col min="1537" max="1537" width="12.59765625" style="4" customWidth="1"/>
    <col min="1538" max="1538" width="17.3984375" style="4" customWidth="1"/>
    <col min="1539" max="1539" width="10.59765625" style="4" customWidth="1"/>
    <col min="1540" max="1541" width="17.3984375" style="4" customWidth="1"/>
    <col min="1542" max="1543" width="15.09765625" style="4" customWidth="1"/>
    <col min="1544" max="1544" width="11" style="4" customWidth="1"/>
    <col min="1545" max="1792" width="9.09765625" style="4"/>
    <col min="1793" max="1793" width="12.59765625" style="4" customWidth="1"/>
    <col min="1794" max="1794" width="17.3984375" style="4" customWidth="1"/>
    <col min="1795" max="1795" width="10.59765625" style="4" customWidth="1"/>
    <col min="1796" max="1797" width="17.3984375" style="4" customWidth="1"/>
    <col min="1798" max="1799" width="15.09765625" style="4" customWidth="1"/>
    <col min="1800" max="1800" width="11" style="4" customWidth="1"/>
    <col min="1801" max="2048" width="9.09765625" style="4"/>
    <col min="2049" max="2049" width="12.59765625" style="4" customWidth="1"/>
    <col min="2050" max="2050" width="17.3984375" style="4" customWidth="1"/>
    <col min="2051" max="2051" width="10.59765625" style="4" customWidth="1"/>
    <col min="2052" max="2053" width="17.3984375" style="4" customWidth="1"/>
    <col min="2054" max="2055" width="15.09765625" style="4" customWidth="1"/>
    <col min="2056" max="2056" width="11" style="4" customWidth="1"/>
    <col min="2057" max="2304" width="9.09765625" style="4"/>
    <col min="2305" max="2305" width="12.59765625" style="4" customWidth="1"/>
    <col min="2306" max="2306" width="17.3984375" style="4" customWidth="1"/>
    <col min="2307" max="2307" width="10.59765625" style="4" customWidth="1"/>
    <col min="2308" max="2309" width="17.3984375" style="4" customWidth="1"/>
    <col min="2310" max="2311" width="15.09765625" style="4" customWidth="1"/>
    <col min="2312" max="2312" width="11" style="4" customWidth="1"/>
    <col min="2313" max="2560" width="9.09765625" style="4"/>
    <col min="2561" max="2561" width="12.59765625" style="4" customWidth="1"/>
    <col min="2562" max="2562" width="17.3984375" style="4" customWidth="1"/>
    <col min="2563" max="2563" width="10.59765625" style="4" customWidth="1"/>
    <col min="2564" max="2565" width="17.3984375" style="4" customWidth="1"/>
    <col min="2566" max="2567" width="15.09765625" style="4" customWidth="1"/>
    <col min="2568" max="2568" width="11" style="4" customWidth="1"/>
    <col min="2569" max="2816" width="9.09765625" style="4"/>
    <col min="2817" max="2817" width="12.59765625" style="4" customWidth="1"/>
    <col min="2818" max="2818" width="17.3984375" style="4" customWidth="1"/>
    <col min="2819" max="2819" width="10.59765625" style="4" customWidth="1"/>
    <col min="2820" max="2821" width="17.3984375" style="4" customWidth="1"/>
    <col min="2822" max="2823" width="15.09765625" style="4" customWidth="1"/>
    <col min="2824" max="2824" width="11" style="4" customWidth="1"/>
    <col min="2825" max="3072" width="9.09765625" style="4"/>
    <col min="3073" max="3073" width="12.59765625" style="4" customWidth="1"/>
    <col min="3074" max="3074" width="17.3984375" style="4" customWidth="1"/>
    <col min="3075" max="3075" width="10.59765625" style="4" customWidth="1"/>
    <col min="3076" max="3077" width="17.3984375" style="4" customWidth="1"/>
    <col min="3078" max="3079" width="15.09765625" style="4" customWidth="1"/>
    <col min="3080" max="3080" width="11" style="4" customWidth="1"/>
    <col min="3081" max="3328" width="9.09765625" style="4"/>
    <col min="3329" max="3329" width="12.59765625" style="4" customWidth="1"/>
    <col min="3330" max="3330" width="17.3984375" style="4" customWidth="1"/>
    <col min="3331" max="3331" width="10.59765625" style="4" customWidth="1"/>
    <col min="3332" max="3333" width="17.3984375" style="4" customWidth="1"/>
    <col min="3334" max="3335" width="15.09765625" style="4" customWidth="1"/>
    <col min="3336" max="3336" width="11" style="4" customWidth="1"/>
    <col min="3337" max="3584" width="9.09765625" style="4"/>
    <col min="3585" max="3585" width="12.59765625" style="4" customWidth="1"/>
    <col min="3586" max="3586" width="17.3984375" style="4" customWidth="1"/>
    <col min="3587" max="3587" width="10.59765625" style="4" customWidth="1"/>
    <col min="3588" max="3589" width="17.3984375" style="4" customWidth="1"/>
    <col min="3590" max="3591" width="15.09765625" style="4" customWidth="1"/>
    <col min="3592" max="3592" width="11" style="4" customWidth="1"/>
    <col min="3593" max="3840" width="9.09765625" style="4"/>
    <col min="3841" max="3841" width="12.59765625" style="4" customWidth="1"/>
    <col min="3842" max="3842" width="17.3984375" style="4" customWidth="1"/>
    <col min="3843" max="3843" width="10.59765625" style="4" customWidth="1"/>
    <col min="3844" max="3845" width="17.3984375" style="4" customWidth="1"/>
    <col min="3846" max="3847" width="15.09765625" style="4" customWidth="1"/>
    <col min="3848" max="3848" width="11" style="4" customWidth="1"/>
    <col min="3849" max="4096" width="9.09765625" style="4"/>
    <col min="4097" max="4097" width="12.59765625" style="4" customWidth="1"/>
    <col min="4098" max="4098" width="17.3984375" style="4" customWidth="1"/>
    <col min="4099" max="4099" width="10.59765625" style="4" customWidth="1"/>
    <col min="4100" max="4101" width="17.3984375" style="4" customWidth="1"/>
    <col min="4102" max="4103" width="15.09765625" style="4" customWidth="1"/>
    <col min="4104" max="4104" width="11" style="4" customWidth="1"/>
    <col min="4105" max="4352" width="9.09765625" style="4"/>
    <col min="4353" max="4353" width="12.59765625" style="4" customWidth="1"/>
    <col min="4354" max="4354" width="17.3984375" style="4" customWidth="1"/>
    <col min="4355" max="4355" width="10.59765625" style="4" customWidth="1"/>
    <col min="4356" max="4357" width="17.3984375" style="4" customWidth="1"/>
    <col min="4358" max="4359" width="15.09765625" style="4" customWidth="1"/>
    <col min="4360" max="4360" width="11" style="4" customWidth="1"/>
    <col min="4361" max="4608" width="9.09765625" style="4"/>
    <col min="4609" max="4609" width="12.59765625" style="4" customWidth="1"/>
    <col min="4610" max="4610" width="17.3984375" style="4" customWidth="1"/>
    <col min="4611" max="4611" width="10.59765625" style="4" customWidth="1"/>
    <col min="4612" max="4613" width="17.3984375" style="4" customWidth="1"/>
    <col min="4614" max="4615" width="15.09765625" style="4" customWidth="1"/>
    <col min="4616" max="4616" width="11" style="4" customWidth="1"/>
    <col min="4617" max="4864" width="9.09765625" style="4"/>
    <col min="4865" max="4865" width="12.59765625" style="4" customWidth="1"/>
    <col min="4866" max="4866" width="17.3984375" style="4" customWidth="1"/>
    <col min="4867" max="4867" width="10.59765625" style="4" customWidth="1"/>
    <col min="4868" max="4869" width="17.3984375" style="4" customWidth="1"/>
    <col min="4870" max="4871" width="15.09765625" style="4" customWidth="1"/>
    <col min="4872" max="4872" width="11" style="4" customWidth="1"/>
    <col min="4873" max="5120" width="9.09765625" style="4"/>
    <col min="5121" max="5121" width="12.59765625" style="4" customWidth="1"/>
    <col min="5122" max="5122" width="17.3984375" style="4" customWidth="1"/>
    <col min="5123" max="5123" width="10.59765625" style="4" customWidth="1"/>
    <col min="5124" max="5125" width="17.3984375" style="4" customWidth="1"/>
    <col min="5126" max="5127" width="15.09765625" style="4" customWidth="1"/>
    <col min="5128" max="5128" width="11" style="4" customWidth="1"/>
    <col min="5129" max="5376" width="9.09765625" style="4"/>
    <col min="5377" max="5377" width="12.59765625" style="4" customWidth="1"/>
    <col min="5378" max="5378" width="17.3984375" style="4" customWidth="1"/>
    <col min="5379" max="5379" width="10.59765625" style="4" customWidth="1"/>
    <col min="5380" max="5381" width="17.3984375" style="4" customWidth="1"/>
    <col min="5382" max="5383" width="15.09765625" style="4" customWidth="1"/>
    <col min="5384" max="5384" width="11" style="4" customWidth="1"/>
    <col min="5385" max="5632" width="9.09765625" style="4"/>
    <col min="5633" max="5633" width="12.59765625" style="4" customWidth="1"/>
    <col min="5634" max="5634" width="17.3984375" style="4" customWidth="1"/>
    <col min="5635" max="5635" width="10.59765625" style="4" customWidth="1"/>
    <col min="5636" max="5637" width="17.3984375" style="4" customWidth="1"/>
    <col min="5638" max="5639" width="15.09765625" style="4" customWidth="1"/>
    <col min="5640" max="5640" width="11" style="4" customWidth="1"/>
    <col min="5641" max="5888" width="9.09765625" style="4"/>
    <col min="5889" max="5889" width="12.59765625" style="4" customWidth="1"/>
    <col min="5890" max="5890" width="17.3984375" style="4" customWidth="1"/>
    <col min="5891" max="5891" width="10.59765625" style="4" customWidth="1"/>
    <col min="5892" max="5893" width="17.3984375" style="4" customWidth="1"/>
    <col min="5894" max="5895" width="15.09765625" style="4" customWidth="1"/>
    <col min="5896" max="5896" width="11" style="4" customWidth="1"/>
    <col min="5897" max="6144" width="9.09765625" style="4"/>
    <col min="6145" max="6145" width="12.59765625" style="4" customWidth="1"/>
    <col min="6146" max="6146" width="17.3984375" style="4" customWidth="1"/>
    <col min="6147" max="6147" width="10.59765625" style="4" customWidth="1"/>
    <col min="6148" max="6149" width="17.3984375" style="4" customWidth="1"/>
    <col min="6150" max="6151" width="15.09765625" style="4" customWidth="1"/>
    <col min="6152" max="6152" width="11" style="4" customWidth="1"/>
    <col min="6153" max="6400" width="9.09765625" style="4"/>
    <col min="6401" max="6401" width="12.59765625" style="4" customWidth="1"/>
    <col min="6402" max="6402" width="17.3984375" style="4" customWidth="1"/>
    <col min="6403" max="6403" width="10.59765625" style="4" customWidth="1"/>
    <col min="6404" max="6405" width="17.3984375" style="4" customWidth="1"/>
    <col min="6406" max="6407" width="15.09765625" style="4" customWidth="1"/>
    <col min="6408" max="6408" width="11" style="4" customWidth="1"/>
    <col min="6409" max="6656" width="9.09765625" style="4"/>
    <col min="6657" max="6657" width="12.59765625" style="4" customWidth="1"/>
    <col min="6658" max="6658" width="17.3984375" style="4" customWidth="1"/>
    <col min="6659" max="6659" width="10.59765625" style="4" customWidth="1"/>
    <col min="6660" max="6661" width="17.3984375" style="4" customWidth="1"/>
    <col min="6662" max="6663" width="15.09765625" style="4" customWidth="1"/>
    <col min="6664" max="6664" width="11" style="4" customWidth="1"/>
    <col min="6665" max="6912" width="9.09765625" style="4"/>
    <col min="6913" max="6913" width="12.59765625" style="4" customWidth="1"/>
    <col min="6914" max="6914" width="17.3984375" style="4" customWidth="1"/>
    <col min="6915" max="6915" width="10.59765625" style="4" customWidth="1"/>
    <col min="6916" max="6917" width="17.3984375" style="4" customWidth="1"/>
    <col min="6918" max="6919" width="15.09765625" style="4" customWidth="1"/>
    <col min="6920" max="6920" width="11" style="4" customWidth="1"/>
    <col min="6921" max="7168" width="9.09765625" style="4"/>
    <col min="7169" max="7169" width="12.59765625" style="4" customWidth="1"/>
    <col min="7170" max="7170" width="17.3984375" style="4" customWidth="1"/>
    <col min="7171" max="7171" width="10.59765625" style="4" customWidth="1"/>
    <col min="7172" max="7173" width="17.3984375" style="4" customWidth="1"/>
    <col min="7174" max="7175" width="15.09765625" style="4" customWidth="1"/>
    <col min="7176" max="7176" width="11" style="4" customWidth="1"/>
    <col min="7177" max="7424" width="9.09765625" style="4"/>
    <col min="7425" max="7425" width="12.59765625" style="4" customWidth="1"/>
    <col min="7426" max="7426" width="17.3984375" style="4" customWidth="1"/>
    <col min="7427" max="7427" width="10.59765625" style="4" customWidth="1"/>
    <col min="7428" max="7429" width="17.3984375" style="4" customWidth="1"/>
    <col min="7430" max="7431" width="15.09765625" style="4" customWidth="1"/>
    <col min="7432" max="7432" width="11" style="4" customWidth="1"/>
    <col min="7433" max="7680" width="9.09765625" style="4"/>
    <col min="7681" max="7681" width="12.59765625" style="4" customWidth="1"/>
    <col min="7682" max="7682" width="17.3984375" style="4" customWidth="1"/>
    <col min="7683" max="7683" width="10.59765625" style="4" customWidth="1"/>
    <col min="7684" max="7685" width="17.3984375" style="4" customWidth="1"/>
    <col min="7686" max="7687" width="15.09765625" style="4" customWidth="1"/>
    <col min="7688" max="7688" width="11" style="4" customWidth="1"/>
    <col min="7689" max="7936" width="9.09765625" style="4"/>
    <col min="7937" max="7937" width="12.59765625" style="4" customWidth="1"/>
    <col min="7938" max="7938" width="17.3984375" style="4" customWidth="1"/>
    <col min="7939" max="7939" width="10.59765625" style="4" customWidth="1"/>
    <col min="7940" max="7941" width="17.3984375" style="4" customWidth="1"/>
    <col min="7942" max="7943" width="15.09765625" style="4" customWidth="1"/>
    <col min="7944" max="7944" width="11" style="4" customWidth="1"/>
    <col min="7945" max="8192" width="9.09765625" style="4"/>
    <col min="8193" max="8193" width="12.59765625" style="4" customWidth="1"/>
    <col min="8194" max="8194" width="17.3984375" style="4" customWidth="1"/>
    <col min="8195" max="8195" width="10.59765625" style="4" customWidth="1"/>
    <col min="8196" max="8197" width="17.3984375" style="4" customWidth="1"/>
    <col min="8198" max="8199" width="15.09765625" style="4" customWidth="1"/>
    <col min="8200" max="8200" width="11" style="4" customWidth="1"/>
    <col min="8201" max="8448" width="9.09765625" style="4"/>
    <col min="8449" max="8449" width="12.59765625" style="4" customWidth="1"/>
    <col min="8450" max="8450" width="17.3984375" style="4" customWidth="1"/>
    <col min="8451" max="8451" width="10.59765625" style="4" customWidth="1"/>
    <col min="8452" max="8453" width="17.3984375" style="4" customWidth="1"/>
    <col min="8454" max="8455" width="15.09765625" style="4" customWidth="1"/>
    <col min="8456" max="8456" width="11" style="4" customWidth="1"/>
    <col min="8457" max="8704" width="9.09765625" style="4"/>
    <col min="8705" max="8705" width="12.59765625" style="4" customWidth="1"/>
    <col min="8706" max="8706" width="17.3984375" style="4" customWidth="1"/>
    <col min="8707" max="8707" width="10.59765625" style="4" customWidth="1"/>
    <col min="8708" max="8709" width="17.3984375" style="4" customWidth="1"/>
    <col min="8710" max="8711" width="15.09765625" style="4" customWidth="1"/>
    <col min="8712" max="8712" width="11" style="4" customWidth="1"/>
    <col min="8713" max="8960" width="9.09765625" style="4"/>
    <col min="8961" max="8961" width="12.59765625" style="4" customWidth="1"/>
    <col min="8962" max="8962" width="17.3984375" style="4" customWidth="1"/>
    <col min="8963" max="8963" width="10.59765625" style="4" customWidth="1"/>
    <col min="8964" max="8965" width="17.3984375" style="4" customWidth="1"/>
    <col min="8966" max="8967" width="15.09765625" style="4" customWidth="1"/>
    <col min="8968" max="8968" width="11" style="4" customWidth="1"/>
    <col min="8969" max="9216" width="9.09765625" style="4"/>
    <col min="9217" max="9217" width="12.59765625" style="4" customWidth="1"/>
    <col min="9218" max="9218" width="17.3984375" style="4" customWidth="1"/>
    <col min="9219" max="9219" width="10.59765625" style="4" customWidth="1"/>
    <col min="9220" max="9221" width="17.3984375" style="4" customWidth="1"/>
    <col min="9222" max="9223" width="15.09765625" style="4" customWidth="1"/>
    <col min="9224" max="9224" width="11" style="4" customWidth="1"/>
    <col min="9225" max="9472" width="9.09765625" style="4"/>
    <col min="9473" max="9473" width="12.59765625" style="4" customWidth="1"/>
    <col min="9474" max="9474" width="17.3984375" style="4" customWidth="1"/>
    <col min="9475" max="9475" width="10.59765625" style="4" customWidth="1"/>
    <col min="9476" max="9477" width="17.3984375" style="4" customWidth="1"/>
    <col min="9478" max="9479" width="15.09765625" style="4" customWidth="1"/>
    <col min="9480" max="9480" width="11" style="4" customWidth="1"/>
    <col min="9481" max="9728" width="9.09765625" style="4"/>
    <col min="9729" max="9729" width="12.59765625" style="4" customWidth="1"/>
    <col min="9730" max="9730" width="17.3984375" style="4" customWidth="1"/>
    <col min="9731" max="9731" width="10.59765625" style="4" customWidth="1"/>
    <col min="9732" max="9733" width="17.3984375" style="4" customWidth="1"/>
    <col min="9734" max="9735" width="15.09765625" style="4" customWidth="1"/>
    <col min="9736" max="9736" width="11" style="4" customWidth="1"/>
    <col min="9737" max="9984" width="9.09765625" style="4"/>
    <col min="9985" max="9985" width="12.59765625" style="4" customWidth="1"/>
    <col min="9986" max="9986" width="17.3984375" style="4" customWidth="1"/>
    <col min="9987" max="9987" width="10.59765625" style="4" customWidth="1"/>
    <col min="9988" max="9989" width="17.3984375" style="4" customWidth="1"/>
    <col min="9990" max="9991" width="15.09765625" style="4" customWidth="1"/>
    <col min="9992" max="9992" width="11" style="4" customWidth="1"/>
    <col min="9993" max="10240" width="9.09765625" style="4"/>
    <col min="10241" max="10241" width="12.59765625" style="4" customWidth="1"/>
    <col min="10242" max="10242" width="17.3984375" style="4" customWidth="1"/>
    <col min="10243" max="10243" width="10.59765625" style="4" customWidth="1"/>
    <col min="10244" max="10245" width="17.3984375" style="4" customWidth="1"/>
    <col min="10246" max="10247" width="15.09765625" style="4" customWidth="1"/>
    <col min="10248" max="10248" width="11" style="4" customWidth="1"/>
    <col min="10249" max="10496" width="9.09765625" style="4"/>
    <col min="10497" max="10497" width="12.59765625" style="4" customWidth="1"/>
    <col min="10498" max="10498" width="17.3984375" style="4" customWidth="1"/>
    <col min="10499" max="10499" width="10.59765625" style="4" customWidth="1"/>
    <col min="10500" max="10501" width="17.3984375" style="4" customWidth="1"/>
    <col min="10502" max="10503" width="15.09765625" style="4" customWidth="1"/>
    <col min="10504" max="10504" width="11" style="4" customWidth="1"/>
    <col min="10505" max="10752" width="9.09765625" style="4"/>
    <col min="10753" max="10753" width="12.59765625" style="4" customWidth="1"/>
    <col min="10754" max="10754" width="17.3984375" style="4" customWidth="1"/>
    <col min="10755" max="10755" width="10.59765625" style="4" customWidth="1"/>
    <col min="10756" max="10757" width="17.3984375" style="4" customWidth="1"/>
    <col min="10758" max="10759" width="15.09765625" style="4" customWidth="1"/>
    <col min="10760" max="10760" width="11" style="4" customWidth="1"/>
    <col min="10761" max="11008" width="9.09765625" style="4"/>
    <col min="11009" max="11009" width="12.59765625" style="4" customWidth="1"/>
    <col min="11010" max="11010" width="17.3984375" style="4" customWidth="1"/>
    <col min="11011" max="11011" width="10.59765625" style="4" customWidth="1"/>
    <col min="11012" max="11013" width="17.3984375" style="4" customWidth="1"/>
    <col min="11014" max="11015" width="15.09765625" style="4" customWidth="1"/>
    <col min="11016" max="11016" width="11" style="4" customWidth="1"/>
    <col min="11017" max="11264" width="9.09765625" style="4"/>
    <col min="11265" max="11265" width="12.59765625" style="4" customWidth="1"/>
    <col min="11266" max="11266" width="17.3984375" style="4" customWidth="1"/>
    <col min="11267" max="11267" width="10.59765625" style="4" customWidth="1"/>
    <col min="11268" max="11269" width="17.3984375" style="4" customWidth="1"/>
    <col min="11270" max="11271" width="15.09765625" style="4" customWidth="1"/>
    <col min="11272" max="11272" width="11" style="4" customWidth="1"/>
    <col min="11273" max="11520" width="9.09765625" style="4"/>
    <col min="11521" max="11521" width="12.59765625" style="4" customWidth="1"/>
    <col min="11522" max="11522" width="17.3984375" style="4" customWidth="1"/>
    <col min="11523" max="11523" width="10.59765625" style="4" customWidth="1"/>
    <col min="11524" max="11525" width="17.3984375" style="4" customWidth="1"/>
    <col min="11526" max="11527" width="15.09765625" style="4" customWidth="1"/>
    <col min="11528" max="11528" width="11" style="4" customWidth="1"/>
    <col min="11529" max="11776" width="9.09765625" style="4"/>
    <col min="11777" max="11777" width="12.59765625" style="4" customWidth="1"/>
    <col min="11778" max="11778" width="17.3984375" style="4" customWidth="1"/>
    <col min="11779" max="11779" width="10.59765625" style="4" customWidth="1"/>
    <col min="11780" max="11781" width="17.3984375" style="4" customWidth="1"/>
    <col min="11782" max="11783" width="15.09765625" style="4" customWidth="1"/>
    <col min="11784" max="11784" width="11" style="4" customWidth="1"/>
    <col min="11785" max="12032" width="9.09765625" style="4"/>
    <col min="12033" max="12033" width="12.59765625" style="4" customWidth="1"/>
    <col min="12034" max="12034" width="17.3984375" style="4" customWidth="1"/>
    <col min="12035" max="12035" width="10.59765625" style="4" customWidth="1"/>
    <col min="12036" max="12037" width="17.3984375" style="4" customWidth="1"/>
    <col min="12038" max="12039" width="15.09765625" style="4" customWidth="1"/>
    <col min="12040" max="12040" width="11" style="4" customWidth="1"/>
    <col min="12041" max="12288" width="9.09765625" style="4"/>
    <col min="12289" max="12289" width="12.59765625" style="4" customWidth="1"/>
    <col min="12290" max="12290" width="17.3984375" style="4" customWidth="1"/>
    <col min="12291" max="12291" width="10.59765625" style="4" customWidth="1"/>
    <col min="12292" max="12293" width="17.3984375" style="4" customWidth="1"/>
    <col min="12294" max="12295" width="15.09765625" style="4" customWidth="1"/>
    <col min="12296" max="12296" width="11" style="4" customWidth="1"/>
    <col min="12297" max="12544" width="9.09765625" style="4"/>
    <col min="12545" max="12545" width="12.59765625" style="4" customWidth="1"/>
    <col min="12546" max="12546" width="17.3984375" style="4" customWidth="1"/>
    <col min="12547" max="12547" width="10.59765625" style="4" customWidth="1"/>
    <col min="12548" max="12549" width="17.3984375" style="4" customWidth="1"/>
    <col min="12550" max="12551" width="15.09765625" style="4" customWidth="1"/>
    <col min="12552" max="12552" width="11" style="4" customWidth="1"/>
    <col min="12553" max="12800" width="9.09765625" style="4"/>
    <col min="12801" max="12801" width="12.59765625" style="4" customWidth="1"/>
    <col min="12802" max="12802" width="17.3984375" style="4" customWidth="1"/>
    <col min="12803" max="12803" width="10.59765625" style="4" customWidth="1"/>
    <col min="12804" max="12805" width="17.3984375" style="4" customWidth="1"/>
    <col min="12806" max="12807" width="15.09765625" style="4" customWidth="1"/>
    <col min="12808" max="12808" width="11" style="4" customWidth="1"/>
    <col min="12809" max="13056" width="9.09765625" style="4"/>
    <col min="13057" max="13057" width="12.59765625" style="4" customWidth="1"/>
    <col min="13058" max="13058" width="17.3984375" style="4" customWidth="1"/>
    <col min="13059" max="13059" width="10.59765625" style="4" customWidth="1"/>
    <col min="13060" max="13061" width="17.3984375" style="4" customWidth="1"/>
    <col min="13062" max="13063" width="15.09765625" style="4" customWidth="1"/>
    <col min="13064" max="13064" width="11" style="4" customWidth="1"/>
    <col min="13065" max="13312" width="9.09765625" style="4"/>
    <col min="13313" max="13313" width="12.59765625" style="4" customWidth="1"/>
    <col min="13314" max="13314" width="17.3984375" style="4" customWidth="1"/>
    <col min="13315" max="13315" width="10.59765625" style="4" customWidth="1"/>
    <col min="13316" max="13317" width="17.3984375" style="4" customWidth="1"/>
    <col min="13318" max="13319" width="15.09765625" style="4" customWidth="1"/>
    <col min="13320" max="13320" width="11" style="4" customWidth="1"/>
    <col min="13321" max="13568" width="9.09765625" style="4"/>
    <col min="13569" max="13569" width="12.59765625" style="4" customWidth="1"/>
    <col min="13570" max="13570" width="17.3984375" style="4" customWidth="1"/>
    <col min="13571" max="13571" width="10.59765625" style="4" customWidth="1"/>
    <col min="13572" max="13573" width="17.3984375" style="4" customWidth="1"/>
    <col min="13574" max="13575" width="15.09765625" style="4" customWidth="1"/>
    <col min="13576" max="13576" width="11" style="4" customWidth="1"/>
    <col min="13577" max="13824" width="9.09765625" style="4"/>
    <col min="13825" max="13825" width="12.59765625" style="4" customWidth="1"/>
    <col min="13826" max="13826" width="17.3984375" style="4" customWidth="1"/>
    <col min="13827" max="13827" width="10.59765625" style="4" customWidth="1"/>
    <col min="13828" max="13829" width="17.3984375" style="4" customWidth="1"/>
    <col min="13830" max="13831" width="15.09765625" style="4" customWidth="1"/>
    <col min="13832" max="13832" width="11" style="4" customWidth="1"/>
    <col min="13833" max="14080" width="9.09765625" style="4"/>
    <col min="14081" max="14081" width="12.59765625" style="4" customWidth="1"/>
    <col min="14082" max="14082" width="17.3984375" style="4" customWidth="1"/>
    <col min="14083" max="14083" width="10.59765625" style="4" customWidth="1"/>
    <col min="14084" max="14085" width="17.3984375" style="4" customWidth="1"/>
    <col min="14086" max="14087" width="15.09765625" style="4" customWidth="1"/>
    <col min="14088" max="14088" width="11" style="4" customWidth="1"/>
    <col min="14089" max="14336" width="9.09765625" style="4"/>
    <col min="14337" max="14337" width="12.59765625" style="4" customWidth="1"/>
    <col min="14338" max="14338" width="17.3984375" style="4" customWidth="1"/>
    <col min="14339" max="14339" width="10.59765625" style="4" customWidth="1"/>
    <col min="14340" max="14341" width="17.3984375" style="4" customWidth="1"/>
    <col min="14342" max="14343" width="15.09765625" style="4" customWidth="1"/>
    <col min="14344" max="14344" width="11" style="4" customWidth="1"/>
    <col min="14345" max="14592" width="9.09765625" style="4"/>
    <col min="14593" max="14593" width="12.59765625" style="4" customWidth="1"/>
    <col min="14594" max="14594" width="17.3984375" style="4" customWidth="1"/>
    <col min="14595" max="14595" width="10.59765625" style="4" customWidth="1"/>
    <col min="14596" max="14597" width="17.3984375" style="4" customWidth="1"/>
    <col min="14598" max="14599" width="15.09765625" style="4" customWidth="1"/>
    <col min="14600" max="14600" width="11" style="4" customWidth="1"/>
    <col min="14601" max="14848" width="9.09765625" style="4"/>
    <col min="14849" max="14849" width="12.59765625" style="4" customWidth="1"/>
    <col min="14850" max="14850" width="17.3984375" style="4" customWidth="1"/>
    <col min="14851" max="14851" width="10.59765625" style="4" customWidth="1"/>
    <col min="14852" max="14853" width="17.3984375" style="4" customWidth="1"/>
    <col min="14854" max="14855" width="15.09765625" style="4" customWidth="1"/>
    <col min="14856" max="14856" width="11" style="4" customWidth="1"/>
    <col min="14857" max="15104" width="9.09765625" style="4"/>
    <col min="15105" max="15105" width="12.59765625" style="4" customWidth="1"/>
    <col min="15106" max="15106" width="17.3984375" style="4" customWidth="1"/>
    <col min="15107" max="15107" width="10.59765625" style="4" customWidth="1"/>
    <col min="15108" max="15109" width="17.3984375" style="4" customWidth="1"/>
    <col min="15110" max="15111" width="15.09765625" style="4" customWidth="1"/>
    <col min="15112" max="15112" width="11" style="4" customWidth="1"/>
    <col min="15113" max="15360" width="9.09765625" style="4"/>
    <col min="15361" max="15361" width="12.59765625" style="4" customWidth="1"/>
    <col min="15362" max="15362" width="17.3984375" style="4" customWidth="1"/>
    <col min="15363" max="15363" width="10.59765625" style="4" customWidth="1"/>
    <col min="15364" max="15365" width="17.3984375" style="4" customWidth="1"/>
    <col min="15366" max="15367" width="15.09765625" style="4" customWidth="1"/>
    <col min="15368" max="15368" width="11" style="4" customWidth="1"/>
    <col min="15369" max="15616" width="9.09765625" style="4"/>
    <col min="15617" max="15617" width="12.59765625" style="4" customWidth="1"/>
    <col min="15618" max="15618" width="17.3984375" style="4" customWidth="1"/>
    <col min="15619" max="15619" width="10.59765625" style="4" customWidth="1"/>
    <col min="15620" max="15621" width="17.3984375" style="4" customWidth="1"/>
    <col min="15622" max="15623" width="15.09765625" style="4" customWidth="1"/>
    <col min="15624" max="15624" width="11" style="4" customWidth="1"/>
    <col min="15625" max="15872" width="9.09765625" style="4"/>
    <col min="15873" max="15873" width="12.59765625" style="4" customWidth="1"/>
    <col min="15874" max="15874" width="17.3984375" style="4" customWidth="1"/>
    <col min="15875" max="15875" width="10.59765625" style="4" customWidth="1"/>
    <col min="15876" max="15877" width="17.3984375" style="4" customWidth="1"/>
    <col min="15878" max="15879" width="15.09765625" style="4" customWidth="1"/>
    <col min="15880" max="15880" width="11" style="4" customWidth="1"/>
    <col min="15881" max="16128" width="9.09765625" style="4"/>
    <col min="16129" max="16129" width="12.59765625" style="4" customWidth="1"/>
    <col min="16130" max="16130" width="17.3984375" style="4" customWidth="1"/>
    <col min="16131" max="16131" width="10.59765625" style="4" customWidth="1"/>
    <col min="16132" max="16133" width="17.3984375" style="4" customWidth="1"/>
    <col min="16134" max="16135" width="15.09765625" style="4" customWidth="1"/>
    <col min="16136" max="16136" width="11" style="4" customWidth="1"/>
    <col min="16137" max="16384" width="9.09765625" style="4"/>
  </cols>
  <sheetData>
    <row r="1" spans="1:8" x14ac:dyDescent="0.25">
      <c r="A1" s="6"/>
      <c r="B1" s="6"/>
      <c r="C1" s="6"/>
      <c r="D1" s="6"/>
      <c r="E1" s="6"/>
      <c r="F1" s="6"/>
      <c r="G1" s="7"/>
    </row>
    <row r="2" spans="1:8" ht="13" x14ac:dyDescent="0.3">
      <c r="A2" s="8" t="s">
        <v>179</v>
      </c>
      <c r="B2" s="6"/>
      <c r="C2" s="6"/>
      <c r="D2" s="6"/>
      <c r="E2" s="6"/>
      <c r="F2" s="6"/>
      <c r="G2" s="7"/>
    </row>
    <row r="3" spans="1:8" x14ac:dyDescent="0.25">
      <c r="A3" s="9"/>
      <c r="B3" s="9"/>
      <c r="C3" s="9"/>
      <c r="D3" s="9"/>
      <c r="E3" s="9"/>
      <c r="F3" s="9"/>
      <c r="G3" s="10"/>
    </row>
    <row r="4" spans="1:8" x14ac:dyDescent="0.25">
      <c r="A4" s="11" t="s">
        <v>42</v>
      </c>
      <c r="B4" s="12" t="s">
        <v>43</v>
      </c>
      <c r="C4" s="12" t="s">
        <v>44</v>
      </c>
      <c r="D4" s="12" t="s">
        <v>44</v>
      </c>
      <c r="E4" s="12" t="s">
        <v>45</v>
      </c>
      <c r="F4" s="12" t="s">
        <v>46</v>
      </c>
      <c r="G4" s="13" t="s">
        <v>47</v>
      </c>
    </row>
    <row r="5" spans="1:8" x14ac:dyDescent="0.25">
      <c r="A5" s="14" t="s">
        <v>48</v>
      </c>
      <c r="B5" s="15" t="s">
        <v>49</v>
      </c>
      <c r="C5" s="15" t="s">
        <v>50</v>
      </c>
      <c r="D5" s="15" t="s">
        <v>51</v>
      </c>
      <c r="E5" s="15" t="s">
        <v>52</v>
      </c>
      <c r="F5" s="15" t="s">
        <v>53</v>
      </c>
      <c r="G5" s="16" t="s">
        <v>54</v>
      </c>
    </row>
    <row r="6" spans="1:8" x14ac:dyDescent="0.25">
      <c r="A6" s="17"/>
      <c r="B6" s="15" t="s">
        <v>55</v>
      </c>
      <c r="C6" s="15" t="s">
        <v>56</v>
      </c>
      <c r="D6" s="15" t="s">
        <v>55</v>
      </c>
      <c r="E6" s="15" t="s">
        <v>55</v>
      </c>
      <c r="F6" s="15" t="s">
        <v>57</v>
      </c>
      <c r="G6" s="16" t="s">
        <v>56</v>
      </c>
    </row>
    <row r="7" spans="1:8" x14ac:dyDescent="0.25">
      <c r="A7" s="18"/>
      <c r="B7" s="6"/>
      <c r="C7" s="15"/>
      <c r="D7" s="6"/>
      <c r="E7" s="6"/>
      <c r="F7" s="15"/>
      <c r="G7" s="16"/>
    </row>
    <row r="8" spans="1:8" ht="13.5" x14ac:dyDescent="0.35">
      <c r="A8" s="19"/>
      <c r="B8" s="20" t="s">
        <v>58</v>
      </c>
      <c r="C8" s="12" t="s">
        <v>59</v>
      </c>
      <c r="D8" s="12" t="s">
        <v>60</v>
      </c>
      <c r="E8" s="12" t="s">
        <v>61</v>
      </c>
      <c r="F8" s="20" t="s">
        <v>62</v>
      </c>
      <c r="G8" s="21" t="s">
        <v>63</v>
      </c>
    </row>
    <row r="9" spans="1:8" x14ac:dyDescent="0.25">
      <c r="A9" s="18"/>
      <c r="B9" s="22"/>
      <c r="C9" s="22"/>
      <c r="D9" s="22"/>
      <c r="E9" s="22"/>
      <c r="F9" s="22"/>
      <c r="G9" s="23"/>
    </row>
    <row r="10" spans="1:8" x14ac:dyDescent="0.25">
      <c r="A10" s="14" t="s">
        <v>64</v>
      </c>
      <c r="B10" s="24">
        <v>1.9400000000000001E-3</v>
      </c>
      <c r="C10" s="15">
        <v>100000</v>
      </c>
      <c r="D10" s="15">
        <v>194</v>
      </c>
      <c r="E10" s="15">
        <v>99839</v>
      </c>
      <c r="F10" s="15">
        <v>8289216</v>
      </c>
      <c r="G10" s="25">
        <v>82.9</v>
      </c>
      <c r="H10" s="39"/>
    </row>
    <row r="11" spans="1:8" x14ac:dyDescent="0.25">
      <c r="A11" s="14" t="s">
        <v>65</v>
      </c>
      <c r="B11" s="24">
        <v>1.3999999999999999E-4</v>
      </c>
      <c r="C11" s="15">
        <v>99806</v>
      </c>
      <c r="D11" s="15">
        <v>14</v>
      </c>
      <c r="E11" s="15">
        <v>99799</v>
      </c>
      <c r="F11" s="15">
        <v>8189377</v>
      </c>
      <c r="G11" s="25">
        <v>82.1</v>
      </c>
      <c r="H11" s="39"/>
    </row>
    <row r="12" spans="1:8" x14ac:dyDescent="0.25">
      <c r="A12" s="14" t="s">
        <v>66</v>
      </c>
      <c r="B12" s="24">
        <v>1.3999999999999999E-4</v>
      </c>
      <c r="C12" s="15">
        <v>99792</v>
      </c>
      <c r="D12" s="15">
        <v>14</v>
      </c>
      <c r="E12" s="15">
        <v>99785</v>
      </c>
      <c r="F12" s="15">
        <v>8089578</v>
      </c>
      <c r="G12" s="25">
        <v>81.099999999999994</v>
      </c>
      <c r="H12" s="39"/>
    </row>
    <row r="13" spans="1:8" x14ac:dyDescent="0.25">
      <c r="A13" s="14" t="s">
        <v>67</v>
      </c>
      <c r="B13" s="24">
        <v>1.2999999999999999E-4</v>
      </c>
      <c r="C13" s="15">
        <v>99778</v>
      </c>
      <c r="D13" s="15">
        <v>13</v>
      </c>
      <c r="E13" s="15">
        <v>99772</v>
      </c>
      <c r="F13" s="15">
        <v>7989793</v>
      </c>
      <c r="G13" s="25">
        <v>80.099999999999994</v>
      </c>
      <c r="H13" s="39"/>
    </row>
    <row r="14" spans="1:8" x14ac:dyDescent="0.25">
      <c r="A14" s="14" t="s">
        <v>68</v>
      </c>
      <c r="B14" s="24">
        <v>1.1E-4</v>
      </c>
      <c r="C14" s="15">
        <v>99765</v>
      </c>
      <c r="D14" s="15">
        <v>11</v>
      </c>
      <c r="E14" s="15">
        <v>99760</v>
      </c>
      <c r="F14" s="15">
        <v>7890021</v>
      </c>
      <c r="G14" s="25">
        <v>79.099999999999994</v>
      </c>
      <c r="H14" s="39"/>
    </row>
    <row r="15" spans="1:8" x14ac:dyDescent="0.25">
      <c r="A15" s="14" t="s">
        <v>69</v>
      </c>
      <c r="B15" s="24">
        <v>1E-4</v>
      </c>
      <c r="C15" s="15">
        <v>99754</v>
      </c>
      <c r="D15" s="15">
        <v>10</v>
      </c>
      <c r="E15" s="15">
        <v>99749</v>
      </c>
      <c r="F15" s="15">
        <v>7790262</v>
      </c>
      <c r="G15" s="25">
        <v>78.099999999999994</v>
      </c>
      <c r="H15" s="39"/>
    </row>
    <row r="16" spans="1:8" x14ac:dyDescent="0.25">
      <c r="A16" s="14" t="s">
        <v>70</v>
      </c>
      <c r="B16" s="24">
        <v>8.0000000000000007E-5</v>
      </c>
      <c r="C16" s="15">
        <v>99744</v>
      </c>
      <c r="D16" s="15">
        <v>8</v>
      </c>
      <c r="E16" s="15">
        <v>99740</v>
      </c>
      <c r="F16" s="15">
        <v>7690513</v>
      </c>
      <c r="G16" s="25">
        <v>77.099999999999994</v>
      </c>
      <c r="H16" s="39"/>
    </row>
    <row r="17" spans="1:8" x14ac:dyDescent="0.25">
      <c r="A17" s="14" t="s">
        <v>71</v>
      </c>
      <c r="B17" s="24">
        <v>8.0000000000000007E-5</v>
      </c>
      <c r="C17" s="15">
        <v>99736</v>
      </c>
      <c r="D17" s="15">
        <v>8</v>
      </c>
      <c r="E17" s="15">
        <v>99732</v>
      </c>
      <c r="F17" s="15">
        <v>7590773</v>
      </c>
      <c r="G17" s="25">
        <v>76.099999999999994</v>
      </c>
      <c r="H17" s="39"/>
    </row>
    <row r="18" spans="1:8" x14ac:dyDescent="0.25">
      <c r="A18" s="14" t="s">
        <v>72</v>
      </c>
      <c r="B18" s="24">
        <v>6.9999999999999994E-5</v>
      </c>
      <c r="C18" s="15">
        <v>99728</v>
      </c>
      <c r="D18" s="15">
        <v>7</v>
      </c>
      <c r="E18" s="15">
        <v>99725</v>
      </c>
      <c r="F18" s="15">
        <v>7491041</v>
      </c>
      <c r="G18" s="25">
        <v>75.099999999999994</v>
      </c>
      <c r="H18" s="39"/>
    </row>
    <row r="19" spans="1:8" x14ac:dyDescent="0.25">
      <c r="A19" s="14" t="s">
        <v>73</v>
      </c>
      <c r="B19" s="24">
        <v>8.0000000000000007E-5</v>
      </c>
      <c r="C19" s="15">
        <v>99721</v>
      </c>
      <c r="D19" s="15">
        <v>8</v>
      </c>
      <c r="E19" s="15">
        <v>99717</v>
      </c>
      <c r="F19" s="15">
        <v>7391316</v>
      </c>
      <c r="G19" s="25">
        <v>74.099999999999994</v>
      </c>
      <c r="H19" s="39"/>
    </row>
    <row r="20" spans="1:8" x14ac:dyDescent="0.25">
      <c r="A20" s="14" t="s">
        <v>74</v>
      </c>
      <c r="B20" s="24">
        <v>8.0000000000000007E-5</v>
      </c>
      <c r="C20" s="15">
        <v>99713</v>
      </c>
      <c r="D20" s="15">
        <v>8</v>
      </c>
      <c r="E20" s="15">
        <v>99709</v>
      </c>
      <c r="F20" s="15">
        <v>7291599</v>
      </c>
      <c r="G20" s="25">
        <v>73.099999999999994</v>
      </c>
      <c r="H20" s="39"/>
    </row>
    <row r="21" spans="1:8" x14ac:dyDescent="0.25">
      <c r="A21" s="14" t="s">
        <v>75</v>
      </c>
      <c r="B21" s="24">
        <v>8.0000000000000007E-5</v>
      </c>
      <c r="C21" s="15">
        <v>99705</v>
      </c>
      <c r="D21" s="15">
        <v>8</v>
      </c>
      <c r="E21" s="15">
        <v>99701</v>
      </c>
      <c r="F21" s="15">
        <v>7191890</v>
      </c>
      <c r="G21" s="25">
        <v>72.099999999999994</v>
      </c>
      <c r="H21" s="39"/>
    </row>
    <row r="22" spans="1:8" x14ac:dyDescent="0.25">
      <c r="A22" s="14" t="s">
        <v>76</v>
      </c>
      <c r="B22" s="24">
        <v>9.0000000000000006E-5</v>
      </c>
      <c r="C22" s="15">
        <v>99697</v>
      </c>
      <c r="D22" s="15">
        <v>9</v>
      </c>
      <c r="E22" s="15">
        <v>99693</v>
      </c>
      <c r="F22" s="15">
        <v>7092189</v>
      </c>
      <c r="G22" s="25">
        <v>71.099999999999994</v>
      </c>
      <c r="H22" s="39"/>
    </row>
    <row r="23" spans="1:8" x14ac:dyDescent="0.25">
      <c r="A23" s="14" t="s">
        <v>77</v>
      </c>
      <c r="B23" s="24">
        <v>1E-4</v>
      </c>
      <c r="C23" s="15">
        <v>99688</v>
      </c>
      <c r="D23" s="15">
        <v>10</v>
      </c>
      <c r="E23" s="15">
        <v>99683</v>
      </c>
      <c r="F23" s="15">
        <v>6992497</v>
      </c>
      <c r="G23" s="25">
        <v>70.099999999999994</v>
      </c>
      <c r="H23" s="39"/>
    </row>
    <row r="24" spans="1:8" x14ac:dyDescent="0.25">
      <c r="A24" s="14" t="s">
        <v>78</v>
      </c>
      <c r="B24" s="24">
        <v>1.1E-4</v>
      </c>
      <c r="C24" s="15">
        <v>99678</v>
      </c>
      <c r="D24" s="15">
        <v>11</v>
      </c>
      <c r="E24" s="15">
        <v>99673</v>
      </c>
      <c r="F24" s="15">
        <v>6892814</v>
      </c>
      <c r="G24" s="25">
        <v>69.2</v>
      </c>
      <c r="H24" s="39"/>
    </row>
    <row r="25" spans="1:8" x14ac:dyDescent="0.25">
      <c r="A25" s="14" t="s">
        <v>79</v>
      </c>
      <c r="B25" s="24">
        <v>1.2999999999999999E-4</v>
      </c>
      <c r="C25" s="15">
        <v>99667</v>
      </c>
      <c r="D25" s="15">
        <v>13</v>
      </c>
      <c r="E25" s="15">
        <v>99661</v>
      </c>
      <c r="F25" s="15">
        <v>6793141</v>
      </c>
      <c r="G25" s="25">
        <v>68.2</v>
      </c>
      <c r="H25" s="39"/>
    </row>
    <row r="26" spans="1:8" x14ac:dyDescent="0.25">
      <c r="A26" s="26" t="s">
        <v>80</v>
      </c>
      <c r="B26" s="24">
        <v>1.3999999999999999E-4</v>
      </c>
      <c r="C26" s="15">
        <v>99654</v>
      </c>
      <c r="D26" s="15">
        <v>14</v>
      </c>
      <c r="E26" s="15">
        <v>99647</v>
      </c>
      <c r="F26" s="15">
        <v>6693481</v>
      </c>
      <c r="G26" s="25">
        <v>67.2</v>
      </c>
      <c r="H26" s="39"/>
    </row>
    <row r="27" spans="1:8" x14ac:dyDescent="0.25">
      <c r="A27" s="26" t="s">
        <v>81</v>
      </c>
      <c r="B27" s="24">
        <v>1.4999999999999999E-4</v>
      </c>
      <c r="C27" s="15">
        <v>99640</v>
      </c>
      <c r="D27" s="15">
        <v>15</v>
      </c>
      <c r="E27" s="15">
        <v>99633</v>
      </c>
      <c r="F27" s="15">
        <v>6593834</v>
      </c>
      <c r="G27" s="25">
        <v>66.2</v>
      </c>
      <c r="H27" s="39"/>
    </row>
    <row r="28" spans="1:8" x14ac:dyDescent="0.25">
      <c r="A28" s="26" t="s">
        <v>82</v>
      </c>
      <c r="B28" s="24">
        <v>1.7000000000000001E-4</v>
      </c>
      <c r="C28" s="15">
        <v>99625</v>
      </c>
      <c r="D28" s="15">
        <v>17</v>
      </c>
      <c r="E28" s="15">
        <v>99617</v>
      </c>
      <c r="F28" s="15">
        <v>6494201</v>
      </c>
      <c r="G28" s="25">
        <v>65.2</v>
      </c>
      <c r="H28" s="39"/>
    </row>
    <row r="29" spans="1:8" x14ac:dyDescent="0.25">
      <c r="A29" s="26" t="s">
        <v>83</v>
      </c>
      <c r="B29" s="24">
        <v>1.8000000000000001E-4</v>
      </c>
      <c r="C29" s="15">
        <v>99608</v>
      </c>
      <c r="D29" s="15">
        <v>18</v>
      </c>
      <c r="E29" s="15">
        <v>99599</v>
      </c>
      <c r="F29" s="15">
        <v>6394585</v>
      </c>
      <c r="G29" s="25">
        <v>64.2</v>
      </c>
      <c r="H29" s="39"/>
    </row>
    <row r="30" spans="1:8" x14ac:dyDescent="0.25">
      <c r="A30" s="26" t="s">
        <v>84</v>
      </c>
      <c r="B30" s="24">
        <v>1.9000000000000001E-4</v>
      </c>
      <c r="C30" s="15">
        <v>99590</v>
      </c>
      <c r="D30" s="15">
        <v>19</v>
      </c>
      <c r="E30" s="15">
        <v>99581</v>
      </c>
      <c r="F30" s="15">
        <v>6294986</v>
      </c>
      <c r="G30" s="25">
        <v>63.2</v>
      </c>
      <c r="H30" s="39"/>
    </row>
    <row r="31" spans="1:8" x14ac:dyDescent="0.25">
      <c r="A31" s="26" t="s">
        <v>85</v>
      </c>
      <c r="B31" s="24">
        <v>2.1000000000000001E-4</v>
      </c>
      <c r="C31" s="15">
        <v>99571</v>
      </c>
      <c r="D31" s="15">
        <v>21</v>
      </c>
      <c r="E31" s="15">
        <v>99561</v>
      </c>
      <c r="F31" s="15">
        <v>6195405</v>
      </c>
      <c r="G31" s="25">
        <v>62.2</v>
      </c>
      <c r="H31" s="39"/>
    </row>
    <row r="32" spans="1:8" x14ac:dyDescent="0.25">
      <c r="A32" s="26" t="s">
        <v>86</v>
      </c>
      <c r="B32" s="24">
        <v>2.2000000000000001E-4</v>
      </c>
      <c r="C32" s="15">
        <v>99550</v>
      </c>
      <c r="D32" s="15">
        <v>22</v>
      </c>
      <c r="E32" s="15">
        <v>99539</v>
      </c>
      <c r="F32" s="15">
        <v>6095845</v>
      </c>
      <c r="G32" s="25">
        <v>61.2</v>
      </c>
      <c r="H32" s="39"/>
    </row>
    <row r="33" spans="1:8" x14ac:dyDescent="0.25">
      <c r="A33" s="26" t="s">
        <v>87</v>
      </c>
      <c r="B33" s="24">
        <v>2.3000000000000001E-4</v>
      </c>
      <c r="C33" s="15">
        <v>99528</v>
      </c>
      <c r="D33" s="15">
        <v>23</v>
      </c>
      <c r="E33" s="15">
        <v>99517</v>
      </c>
      <c r="F33" s="15">
        <v>5996306</v>
      </c>
      <c r="G33" s="25">
        <v>60.2</v>
      </c>
      <c r="H33" s="39"/>
    </row>
    <row r="34" spans="1:8" x14ac:dyDescent="0.25">
      <c r="A34" s="26" t="s">
        <v>88</v>
      </c>
      <c r="B34" s="24">
        <v>2.4000000000000001E-4</v>
      </c>
      <c r="C34" s="15">
        <v>99505</v>
      </c>
      <c r="D34" s="15">
        <v>24</v>
      </c>
      <c r="E34" s="15">
        <v>99493</v>
      </c>
      <c r="F34" s="15">
        <v>5896789</v>
      </c>
      <c r="G34" s="25">
        <v>59.3</v>
      </c>
      <c r="H34" s="39"/>
    </row>
    <row r="35" spans="1:8" x14ac:dyDescent="0.25">
      <c r="A35" s="26" t="s">
        <v>89</v>
      </c>
      <c r="B35" s="24">
        <v>2.5000000000000001E-4</v>
      </c>
      <c r="C35" s="15">
        <v>99481</v>
      </c>
      <c r="D35" s="15">
        <v>25</v>
      </c>
      <c r="E35" s="15">
        <v>99469</v>
      </c>
      <c r="F35" s="15">
        <v>5797296</v>
      </c>
      <c r="G35" s="25">
        <v>58.3</v>
      </c>
      <c r="H35" s="39"/>
    </row>
    <row r="36" spans="1:8" x14ac:dyDescent="0.25">
      <c r="A36" s="26" t="s">
        <v>90</v>
      </c>
      <c r="B36" s="24">
        <v>2.5999999999999998E-4</v>
      </c>
      <c r="C36" s="15">
        <v>99456</v>
      </c>
      <c r="D36" s="15">
        <v>26</v>
      </c>
      <c r="E36" s="15">
        <v>99443</v>
      </c>
      <c r="F36" s="15">
        <v>5697828</v>
      </c>
      <c r="G36" s="25">
        <v>57.3</v>
      </c>
      <c r="H36" s="39"/>
    </row>
    <row r="37" spans="1:8" x14ac:dyDescent="0.25">
      <c r="A37" s="26" t="s">
        <v>91</v>
      </c>
      <c r="B37" s="24">
        <v>2.7E-4</v>
      </c>
      <c r="C37" s="15">
        <v>99430</v>
      </c>
      <c r="D37" s="15">
        <v>27</v>
      </c>
      <c r="E37" s="15">
        <v>99417</v>
      </c>
      <c r="F37" s="15">
        <v>5598385</v>
      </c>
      <c r="G37" s="25">
        <v>56.3</v>
      </c>
      <c r="H37" s="39"/>
    </row>
    <row r="38" spans="1:8" x14ac:dyDescent="0.25">
      <c r="A38" s="26" t="s">
        <v>92</v>
      </c>
      <c r="B38" s="24">
        <v>2.9E-4</v>
      </c>
      <c r="C38" s="15">
        <v>99403</v>
      </c>
      <c r="D38" s="15">
        <v>29</v>
      </c>
      <c r="E38" s="15">
        <v>99389</v>
      </c>
      <c r="F38" s="15">
        <v>5498968</v>
      </c>
      <c r="G38" s="25">
        <v>55.3</v>
      </c>
      <c r="H38" s="39"/>
    </row>
    <row r="39" spans="1:8" x14ac:dyDescent="0.25">
      <c r="A39" s="26" t="s">
        <v>93</v>
      </c>
      <c r="B39" s="24">
        <v>3.1E-4</v>
      </c>
      <c r="C39" s="15">
        <v>99374</v>
      </c>
      <c r="D39" s="15">
        <v>30</v>
      </c>
      <c r="E39" s="15">
        <v>99359</v>
      </c>
      <c r="F39" s="15">
        <v>5399580</v>
      </c>
      <c r="G39" s="25">
        <v>54.3</v>
      </c>
      <c r="H39" s="39"/>
    </row>
    <row r="40" spans="1:8" x14ac:dyDescent="0.25">
      <c r="A40" s="26" t="s">
        <v>94</v>
      </c>
      <c r="B40" s="24">
        <v>3.3E-4</v>
      </c>
      <c r="C40" s="15">
        <v>99344</v>
      </c>
      <c r="D40" s="15">
        <v>32</v>
      </c>
      <c r="E40" s="15">
        <v>99328</v>
      </c>
      <c r="F40" s="15">
        <v>5300221</v>
      </c>
      <c r="G40" s="25">
        <v>53.4</v>
      </c>
      <c r="H40" s="39"/>
    </row>
    <row r="41" spans="1:8" x14ac:dyDescent="0.25">
      <c r="A41" s="26" t="s">
        <v>95</v>
      </c>
      <c r="B41" s="24">
        <v>3.4000000000000002E-4</v>
      </c>
      <c r="C41" s="15">
        <v>99312</v>
      </c>
      <c r="D41" s="15">
        <v>34</v>
      </c>
      <c r="E41" s="15">
        <v>99295</v>
      </c>
      <c r="F41" s="15">
        <v>5200893</v>
      </c>
      <c r="G41" s="25">
        <v>52.4</v>
      </c>
      <c r="H41" s="39"/>
    </row>
    <row r="42" spans="1:8" x14ac:dyDescent="0.25">
      <c r="A42" s="26" t="s">
        <v>96</v>
      </c>
      <c r="B42" s="24">
        <v>3.6000000000000002E-4</v>
      </c>
      <c r="C42" s="15">
        <v>99278</v>
      </c>
      <c r="D42" s="15">
        <v>36</v>
      </c>
      <c r="E42" s="15">
        <v>99260</v>
      </c>
      <c r="F42" s="15">
        <v>5101598</v>
      </c>
      <c r="G42" s="25">
        <v>51.4</v>
      </c>
      <c r="H42" s="39"/>
    </row>
    <row r="43" spans="1:8" x14ac:dyDescent="0.25">
      <c r="A43" s="26" t="s">
        <v>97</v>
      </c>
      <c r="B43" s="24">
        <v>3.8000000000000002E-4</v>
      </c>
      <c r="C43" s="15">
        <v>99242</v>
      </c>
      <c r="D43" s="15">
        <v>38</v>
      </c>
      <c r="E43" s="15">
        <v>99223</v>
      </c>
      <c r="F43" s="15">
        <v>5002338</v>
      </c>
      <c r="G43" s="25">
        <v>50.4</v>
      </c>
      <c r="H43" s="39"/>
    </row>
    <row r="44" spans="1:8" x14ac:dyDescent="0.25">
      <c r="A44" s="26" t="s">
        <v>98</v>
      </c>
      <c r="B44" s="24">
        <v>4.0000000000000002E-4</v>
      </c>
      <c r="C44" s="15">
        <v>99204</v>
      </c>
      <c r="D44" s="15">
        <v>40</v>
      </c>
      <c r="E44" s="15">
        <v>99184</v>
      </c>
      <c r="F44" s="15">
        <v>4903115</v>
      </c>
      <c r="G44" s="25">
        <v>49.4</v>
      </c>
      <c r="H44" s="39"/>
    </row>
    <row r="45" spans="1:8" x14ac:dyDescent="0.25">
      <c r="A45" s="26" t="s">
        <v>99</v>
      </c>
      <c r="B45" s="24">
        <v>4.0999999999999999E-4</v>
      </c>
      <c r="C45" s="15">
        <v>99164</v>
      </c>
      <c r="D45" s="15">
        <v>41</v>
      </c>
      <c r="E45" s="15">
        <v>99144</v>
      </c>
      <c r="F45" s="15">
        <v>4803931</v>
      </c>
      <c r="G45" s="25">
        <v>48.4</v>
      </c>
      <c r="H45" s="39"/>
    </row>
    <row r="46" spans="1:8" x14ac:dyDescent="0.25">
      <c r="A46" s="26" t="s">
        <v>100</v>
      </c>
      <c r="B46" s="24">
        <v>4.2999999999999999E-4</v>
      </c>
      <c r="C46" s="15">
        <v>99123</v>
      </c>
      <c r="D46" s="15">
        <v>43</v>
      </c>
      <c r="E46" s="15">
        <v>99102</v>
      </c>
      <c r="F46" s="15">
        <v>4704787</v>
      </c>
      <c r="G46" s="25">
        <v>47.5</v>
      </c>
      <c r="H46" s="39"/>
    </row>
    <row r="47" spans="1:8" x14ac:dyDescent="0.25">
      <c r="A47" s="26" t="s">
        <v>101</v>
      </c>
      <c r="B47" s="24">
        <v>4.6999999999999999E-4</v>
      </c>
      <c r="C47" s="15">
        <v>99080</v>
      </c>
      <c r="D47" s="15">
        <v>47</v>
      </c>
      <c r="E47" s="15">
        <v>99057</v>
      </c>
      <c r="F47" s="15">
        <v>4605686</v>
      </c>
      <c r="G47" s="25">
        <v>46.5</v>
      </c>
      <c r="H47" s="39"/>
    </row>
    <row r="48" spans="1:8" x14ac:dyDescent="0.25">
      <c r="A48" s="26" t="s">
        <v>102</v>
      </c>
      <c r="B48" s="24">
        <v>5.4000000000000001E-4</v>
      </c>
      <c r="C48" s="15">
        <v>99033</v>
      </c>
      <c r="D48" s="15">
        <v>54</v>
      </c>
      <c r="E48" s="15">
        <v>99006</v>
      </c>
      <c r="F48" s="15">
        <v>4506629</v>
      </c>
      <c r="G48" s="25">
        <v>45.5</v>
      </c>
      <c r="H48" s="39"/>
    </row>
    <row r="49" spans="1:8" x14ac:dyDescent="0.25">
      <c r="A49" s="26" t="s">
        <v>103</v>
      </c>
      <c r="B49" s="24">
        <v>6.3000000000000003E-4</v>
      </c>
      <c r="C49" s="15">
        <v>98979</v>
      </c>
      <c r="D49" s="15">
        <v>62</v>
      </c>
      <c r="E49" s="15">
        <v>98948</v>
      </c>
      <c r="F49" s="15">
        <v>4407623</v>
      </c>
      <c r="G49" s="25">
        <v>44.5</v>
      </c>
      <c r="H49" s="39"/>
    </row>
    <row r="50" spans="1:8" x14ac:dyDescent="0.25">
      <c r="A50" s="26" t="s">
        <v>104</v>
      </c>
      <c r="B50" s="24">
        <v>7.2000000000000005E-4</v>
      </c>
      <c r="C50" s="15">
        <v>98917</v>
      </c>
      <c r="D50" s="15">
        <v>71</v>
      </c>
      <c r="E50" s="15">
        <v>98882</v>
      </c>
      <c r="F50" s="15">
        <v>4308675</v>
      </c>
      <c r="G50" s="25">
        <v>43.6</v>
      </c>
      <c r="H50" s="39"/>
    </row>
    <row r="51" spans="1:8" x14ac:dyDescent="0.25">
      <c r="A51" s="26" t="s">
        <v>105</v>
      </c>
      <c r="B51" s="24">
        <v>8.0999999999999996E-4</v>
      </c>
      <c r="C51" s="15">
        <v>98846</v>
      </c>
      <c r="D51" s="15">
        <v>80</v>
      </c>
      <c r="E51" s="15">
        <v>98806</v>
      </c>
      <c r="F51" s="15">
        <v>4209794</v>
      </c>
      <c r="G51" s="25">
        <v>42.6</v>
      </c>
      <c r="H51" s="39"/>
    </row>
    <row r="52" spans="1:8" x14ac:dyDescent="0.25">
      <c r="A52" s="26" t="s">
        <v>106</v>
      </c>
      <c r="B52" s="24">
        <v>8.9999999999999998E-4</v>
      </c>
      <c r="C52" s="15">
        <v>98766</v>
      </c>
      <c r="D52" s="15">
        <v>89</v>
      </c>
      <c r="E52" s="15">
        <v>98722</v>
      </c>
      <c r="F52" s="15">
        <v>4110988</v>
      </c>
      <c r="G52" s="25">
        <v>41.6</v>
      </c>
      <c r="H52" s="39"/>
    </row>
    <row r="53" spans="1:8" x14ac:dyDescent="0.25">
      <c r="A53" s="26" t="s">
        <v>107</v>
      </c>
      <c r="B53" s="24">
        <v>9.8999999999999999E-4</v>
      </c>
      <c r="C53" s="15">
        <v>98677</v>
      </c>
      <c r="D53" s="15">
        <v>98</v>
      </c>
      <c r="E53" s="15">
        <v>98628</v>
      </c>
      <c r="F53" s="15">
        <v>4012266</v>
      </c>
      <c r="G53" s="25">
        <v>40.700000000000003</v>
      </c>
      <c r="H53" s="39"/>
    </row>
    <row r="54" spans="1:8" x14ac:dyDescent="0.25">
      <c r="A54" s="26" t="s">
        <v>108</v>
      </c>
      <c r="B54" s="24">
        <v>1.08E-3</v>
      </c>
      <c r="C54" s="15">
        <v>98579</v>
      </c>
      <c r="D54" s="15">
        <v>106</v>
      </c>
      <c r="E54" s="15">
        <v>98526</v>
      </c>
      <c r="F54" s="15">
        <v>3913638</v>
      </c>
      <c r="G54" s="25">
        <v>39.700000000000003</v>
      </c>
      <c r="H54" s="39"/>
    </row>
    <row r="55" spans="1:8" x14ac:dyDescent="0.25">
      <c r="A55" s="26" t="s">
        <v>109</v>
      </c>
      <c r="B55" s="24">
        <v>1.16E-3</v>
      </c>
      <c r="C55" s="15">
        <v>98473</v>
      </c>
      <c r="D55" s="15">
        <v>114</v>
      </c>
      <c r="E55" s="15">
        <v>98416</v>
      </c>
      <c r="F55" s="15">
        <v>3815112</v>
      </c>
      <c r="G55" s="25">
        <v>38.700000000000003</v>
      </c>
      <c r="H55" s="39"/>
    </row>
    <row r="56" spans="1:8" x14ac:dyDescent="0.25">
      <c r="A56" s="26" t="s">
        <v>110</v>
      </c>
      <c r="B56" s="24">
        <v>1.2600000000000001E-3</v>
      </c>
      <c r="C56" s="15">
        <v>98359</v>
      </c>
      <c r="D56" s="15">
        <v>123</v>
      </c>
      <c r="E56" s="15">
        <v>98298</v>
      </c>
      <c r="F56" s="15">
        <v>3716696</v>
      </c>
      <c r="G56" s="25">
        <v>37.799999999999997</v>
      </c>
      <c r="H56" s="39"/>
    </row>
    <row r="57" spans="1:8" x14ac:dyDescent="0.25">
      <c r="A57" s="26" t="s">
        <v>111</v>
      </c>
      <c r="B57" s="24">
        <v>1.3699999999999999E-3</v>
      </c>
      <c r="C57" s="15">
        <v>98236</v>
      </c>
      <c r="D57" s="15">
        <v>135</v>
      </c>
      <c r="E57" s="15">
        <v>98169</v>
      </c>
      <c r="F57" s="15">
        <v>3618399</v>
      </c>
      <c r="G57" s="25">
        <v>36.799999999999997</v>
      </c>
      <c r="H57" s="39"/>
    </row>
    <row r="58" spans="1:8" x14ac:dyDescent="0.25">
      <c r="A58" s="26" t="s">
        <v>112</v>
      </c>
      <c r="B58" s="24">
        <v>1.5299999999999999E-3</v>
      </c>
      <c r="C58" s="15">
        <v>98101</v>
      </c>
      <c r="D58" s="15">
        <v>150</v>
      </c>
      <c r="E58" s="15">
        <v>98026</v>
      </c>
      <c r="F58" s="15">
        <v>3520230</v>
      </c>
      <c r="G58" s="25">
        <v>35.9</v>
      </c>
      <c r="H58" s="39"/>
    </row>
    <row r="59" spans="1:8" x14ac:dyDescent="0.25">
      <c r="A59" s="27" t="s">
        <v>113</v>
      </c>
      <c r="B59" s="24">
        <v>1.6999999999999999E-3</v>
      </c>
      <c r="C59" s="15">
        <v>97951</v>
      </c>
      <c r="D59" s="15">
        <v>166</v>
      </c>
      <c r="E59" s="15">
        <v>97868</v>
      </c>
      <c r="F59" s="15">
        <v>3422204</v>
      </c>
      <c r="G59" s="25">
        <v>34.9</v>
      </c>
      <c r="H59" s="39"/>
    </row>
    <row r="60" spans="1:8" x14ac:dyDescent="0.25">
      <c r="A60" s="27" t="s">
        <v>114</v>
      </c>
      <c r="B60" s="24">
        <v>1.8799999999999999E-3</v>
      </c>
      <c r="C60" s="15">
        <v>97785</v>
      </c>
      <c r="D60" s="15">
        <v>184</v>
      </c>
      <c r="E60" s="15">
        <v>97693</v>
      </c>
      <c r="F60" s="15">
        <v>3324336</v>
      </c>
      <c r="G60" s="25">
        <v>34</v>
      </c>
      <c r="H60" s="39"/>
    </row>
    <row r="61" spans="1:8" x14ac:dyDescent="0.25">
      <c r="A61" s="27" t="s">
        <v>115</v>
      </c>
      <c r="B61" s="24">
        <v>2.0600000000000002E-3</v>
      </c>
      <c r="C61" s="15">
        <v>97601</v>
      </c>
      <c r="D61" s="15">
        <v>201</v>
      </c>
      <c r="E61" s="15">
        <v>97501</v>
      </c>
      <c r="F61" s="15">
        <v>3226643</v>
      </c>
      <c r="G61" s="25">
        <v>33.1</v>
      </c>
      <c r="H61" s="39"/>
    </row>
    <row r="62" spans="1:8" x14ac:dyDescent="0.25">
      <c r="A62" s="27" t="s">
        <v>116</v>
      </c>
      <c r="B62" s="24">
        <v>2.2799999999999999E-3</v>
      </c>
      <c r="C62" s="15">
        <v>97400</v>
      </c>
      <c r="D62" s="15">
        <v>222</v>
      </c>
      <c r="E62" s="15">
        <v>97289</v>
      </c>
      <c r="F62" s="15">
        <v>3129143</v>
      </c>
      <c r="G62" s="25">
        <v>32.1</v>
      </c>
      <c r="H62" s="39"/>
    </row>
    <row r="63" spans="1:8" x14ac:dyDescent="0.25">
      <c r="A63" s="26" t="s">
        <v>117</v>
      </c>
      <c r="B63" s="24">
        <v>2.5400000000000002E-3</v>
      </c>
      <c r="C63" s="15">
        <v>97178</v>
      </c>
      <c r="D63" s="15">
        <v>247</v>
      </c>
      <c r="E63" s="15">
        <v>97055</v>
      </c>
      <c r="F63" s="15">
        <v>3031854</v>
      </c>
      <c r="G63" s="25">
        <v>31.2</v>
      </c>
      <c r="H63" s="39"/>
    </row>
    <row r="64" spans="1:8" x14ac:dyDescent="0.25">
      <c r="A64" s="26" t="s">
        <v>118</v>
      </c>
      <c r="B64" s="24">
        <v>2.8400000000000001E-3</v>
      </c>
      <c r="C64" s="15">
        <v>96931</v>
      </c>
      <c r="D64" s="15">
        <v>275</v>
      </c>
      <c r="E64" s="15">
        <v>96794</v>
      </c>
      <c r="F64" s="15">
        <v>2934799</v>
      </c>
      <c r="G64" s="25">
        <v>30.3</v>
      </c>
      <c r="H64" s="39"/>
    </row>
    <row r="65" spans="1:8" x14ac:dyDescent="0.25">
      <c r="A65" s="26" t="s">
        <v>119</v>
      </c>
      <c r="B65" s="24">
        <v>3.14E-3</v>
      </c>
      <c r="C65" s="15">
        <v>96656</v>
      </c>
      <c r="D65" s="15">
        <v>303</v>
      </c>
      <c r="E65" s="15">
        <v>96505</v>
      </c>
      <c r="F65" s="15">
        <v>2838006</v>
      </c>
      <c r="G65" s="25">
        <v>29.4</v>
      </c>
      <c r="H65" s="39"/>
    </row>
    <row r="66" spans="1:8" x14ac:dyDescent="0.25">
      <c r="A66" s="26" t="s">
        <v>120</v>
      </c>
      <c r="B66" s="24">
        <v>3.4499999999999999E-3</v>
      </c>
      <c r="C66" s="15">
        <v>96353</v>
      </c>
      <c r="D66" s="15">
        <v>332</v>
      </c>
      <c r="E66" s="15">
        <v>96187</v>
      </c>
      <c r="F66" s="15">
        <v>2741501</v>
      </c>
      <c r="G66" s="25">
        <v>28.5</v>
      </c>
      <c r="H66" s="39"/>
    </row>
    <row r="67" spans="1:8" x14ac:dyDescent="0.25">
      <c r="A67" s="26" t="s">
        <v>121</v>
      </c>
      <c r="B67" s="24">
        <v>3.79E-3</v>
      </c>
      <c r="C67" s="15">
        <v>96021</v>
      </c>
      <c r="D67" s="15">
        <v>364</v>
      </c>
      <c r="E67" s="15">
        <v>95839</v>
      </c>
      <c r="F67" s="15">
        <v>2645314</v>
      </c>
      <c r="G67" s="25">
        <v>27.5</v>
      </c>
      <c r="H67" s="39"/>
    </row>
    <row r="68" spans="1:8" x14ac:dyDescent="0.25">
      <c r="A68" s="26" t="s">
        <v>122</v>
      </c>
      <c r="B68" s="24">
        <v>4.1900000000000001E-3</v>
      </c>
      <c r="C68" s="15">
        <v>95657</v>
      </c>
      <c r="D68" s="15">
        <v>400</v>
      </c>
      <c r="E68" s="15">
        <v>95457</v>
      </c>
      <c r="F68" s="15">
        <v>2549475</v>
      </c>
      <c r="G68" s="25">
        <v>26.7</v>
      </c>
      <c r="H68" s="39"/>
    </row>
    <row r="69" spans="1:8" x14ac:dyDescent="0.25">
      <c r="A69" s="26" t="s">
        <v>123</v>
      </c>
      <c r="B69" s="24">
        <v>4.6100000000000004E-3</v>
      </c>
      <c r="C69" s="15">
        <v>95257</v>
      </c>
      <c r="D69" s="15">
        <v>439</v>
      </c>
      <c r="E69" s="15">
        <v>95038</v>
      </c>
      <c r="F69" s="15">
        <v>2454018</v>
      </c>
      <c r="G69" s="25">
        <v>25.8</v>
      </c>
      <c r="H69" s="39"/>
    </row>
    <row r="70" spans="1:8" x14ac:dyDescent="0.25">
      <c r="A70" s="26" t="s">
        <v>124</v>
      </c>
      <c r="B70" s="24">
        <v>5.0400000000000002E-3</v>
      </c>
      <c r="C70" s="15">
        <v>94818</v>
      </c>
      <c r="D70" s="15">
        <v>478</v>
      </c>
      <c r="E70" s="15">
        <v>94579</v>
      </c>
      <c r="F70" s="15">
        <v>2358981</v>
      </c>
      <c r="G70" s="25">
        <v>24.9</v>
      </c>
      <c r="H70" s="39"/>
    </row>
    <row r="71" spans="1:8" x14ac:dyDescent="0.25">
      <c r="A71" s="26" t="s">
        <v>125</v>
      </c>
      <c r="B71" s="24">
        <v>5.4900000000000001E-3</v>
      </c>
      <c r="C71" s="15">
        <v>94340</v>
      </c>
      <c r="D71" s="15">
        <v>518</v>
      </c>
      <c r="E71" s="15">
        <v>94081</v>
      </c>
      <c r="F71" s="15">
        <v>2264402</v>
      </c>
      <c r="G71" s="25">
        <v>24</v>
      </c>
      <c r="H71" s="39"/>
    </row>
    <row r="72" spans="1:8" x14ac:dyDescent="0.25">
      <c r="A72" s="26" t="s">
        <v>126</v>
      </c>
      <c r="B72" s="24">
        <v>6.0400000000000002E-3</v>
      </c>
      <c r="C72" s="15">
        <v>93822</v>
      </c>
      <c r="D72" s="15">
        <v>566</v>
      </c>
      <c r="E72" s="15">
        <v>93539</v>
      </c>
      <c r="F72" s="15">
        <v>2170321</v>
      </c>
      <c r="G72" s="25">
        <v>23.1</v>
      </c>
      <c r="H72" s="39"/>
    </row>
    <row r="73" spans="1:8" x14ac:dyDescent="0.25">
      <c r="A73" s="26" t="s">
        <v>127</v>
      </c>
      <c r="B73" s="24">
        <v>6.6899999999999998E-3</v>
      </c>
      <c r="C73" s="15">
        <v>93256</v>
      </c>
      <c r="D73" s="15">
        <v>624</v>
      </c>
      <c r="E73" s="15">
        <v>92944</v>
      </c>
      <c r="F73" s="15">
        <v>2076782</v>
      </c>
      <c r="G73" s="25">
        <v>22.3</v>
      </c>
      <c r="H73" s="39"/>
    </row>
    <row r="74" spans="1:8" x14ac:dyDescent="0.25">
      <c r="A74" s="26" t="s">
        <v>128</v>
      </c>
      <c r="B74" s="24">
        <v>7.4099999999999999E-3</v>
      </c>
      <c r="C74" s="15">
        <v>92632</v>
      </c>
      <c r="D74" s="15">
        <v>686</v>
      </c>
      <c r="E74" s="15">
        <v>92289</v>
      </c>
      <c r="F74" s="15">
        <v>1983838</v>
      </c>
      <c r="G74" s="25">
        <v>21.4</v>
      </c>
      <c r="H74" s="39"/>
    </row>
    <row r="75" spans="1:8" x14ac:dyDescent="0.25">
      <c r="A75" s="26" t="s">
        <v>129</v>
      </c>
      <c r="B75" s="24">
        <v>8.1300000000000001E-3</v>
      </c>
      <c r="C75" s="15">
        <v>91946</v>
      </c>
      <c r="D75" s="15">
        <v>747</v>
      </c>
      <c r="E75" s="15">
        <v>91573</v>
      </c>
      <c r="F75" s="15">
        <v>1891549</v>
      </c>
      <c r="G75" s="25">
        <v>20.6</v>
      </c>
      <c r="H75" s="39"/>
    </row>
    <row r="76" spans="1:8" x14ac:dyDescent="0.25">
      <c r="A76" s="26" t="s">
        <v>130</v>
      </c>
      <c r="B76" s="24">
        <v>8.9300000000000004E-3</v>
      </c>
      <c r="C76" s="15">
        <v>91199</v>
      </c>
      <c r="D76" s="15">
        <v>814</v>
      </c>
      <c r="E76" s="15">
        <v>90792</v>
      </c>
      <c r="F76" s="15">
        <v>1799976</v>
      </c>
      <c r="G76" s="25">
        <v>19.7</v>
      </c>
      <c r="H76" s="39"/>
    </row>
    <row r="77" spans="1:8" x14ac:dyDescent="0.25">
      <c r="A77" s="26" t="s">
        <v>131</v>
      </c>
      <c r="B77" s="24">
        <v>1.001E-2</v>
      </c>
      <c r="C77" s="15">
        <v>90385</v>
      </c>
      <c r="D77" s="15">
        <v>905</v>
      </c>
      <c r="E77" s="15">
        <v>89933</v>
      </c>
      <c r="F77" s="15">
        <v>1709184</v>
      </c>
      <c r="G77" s="25">
        <v>18.899999999999999</v>
      </c>
      <c r="H77" s="39"/>
    </row>
    <row r="78" spans="1:8" x14ac:dyDescent="0.25">
      <c r="A78" s="26" t="s">
        <v>132</v>
      </c>
      <c r="B78" s="24">
        <v>1.153E-2</v>
      </c>
      <c r="C78" s="15">
        <v>89480</v>
      </c>
      <c r="D78" s="15">
        <v>1032</v>
      </c>
      <c r="E78" s="15">
        <v>88964</v>
      </c>
      <c r="F78" s="15">
        <v>1619252</v>
      </c>
      <c r="G78" s="25">
        <v>18.100000000000001</v>
      </c>
      <c r="H78" s="39"/>
    </row>
    <row r="79" spans="1:8" x14ac:dyDescent="0.25">
      <c r="A79" s="26" t="s">
        <v>133</v>
      </c>
      <c r="B79" s="24">
        <v>1.332E-2</v>
      </c>
      <c r="C79" s="15">
        <v>88448</v>
      </c>
      <c r="D79" s="15">
        <v>1178</v>
      </c>
      <c r="E79" s="15">
        <v>87859</v>
      </c>
      <c r="F79" s="15">
        <v>1530288</v>
      </c>
      <c r="G79" s="25">
        <v>17.3</v>
      </c>
      <c r="H79" s="39"/>
    </row>
    <row r="80" spans="1:8" x14ac:dyDescent="0.25">
      <c r="A80" s="26" t="s">
        <v>134</v>
      </c>
      <c r="B80" s="24">
        <v>1.5169999999999999E-2</v>
      </c>
      <c r="C80" s="15">
        <v>87270</v>
      </c>
      <c r="D80" s="15">
        <v>1324</v>
      </c>
      <c r="E80" s="15">
        <v>86608</v>
      </c>
      <c r="F80" s="15">
        <v>1442429</v>
      </c>
      <c r="G80" s="25">
        <v>16.5</v>
      </c>
      <c r="H80" s="39"/>
    </row>
    <row r="81" spans="1:8" x14ac:dyDescent="0.25">
      <c r="A81" s="26" t="s">
        <v>135</v>
      </c>
      <c r="B81" s="24">
        <v>1.7080000000000001E-2</v>
      </c>
      <c r="C81" s="15">
        <v>85946</v>
      </c>
      <c r="D81" s="15">
        <v>1468</v>
      </c>
      <c r="E81" s="15">
        <v>85212</v>
      </c>
      <c r="F81" s="15">
        <v>1355821</v>
      </c>
      <c r="G81" s="25">
        <v>15.8</v>
      </c>
      <c r="H81" s="39"/>
    </row>
    <row r="82" spans="1:8" x14ac:dyDescent="0.25">
      <c r="A82" s="26" t="s">
        <v>136</v>
      </c>
      <c r="B82" s="24">
        <v>1.9179999999999999E-2</v>
      </c>
      <c r="C82" s="15">
        <v>84478</v>
      </c>
      <c r="D82" s="15">
        <v>1620</v>
      </c>
      <c r="E82" s="15">
        <v>83668</v>
      </c>
      <c r="F82" s="15">
        <v>1270609</v>
      </c>
      <c r="G82" s="25">
        <v>15</v>
      </c>
      <c r="H82" s="39"/>
    </row>
    <row r="83" spans="1:8" x14ac:dyDescent="0.25">
      <c r="A83" s="26" t="s">
        <v>137</v>
      </c>
      <c r="B83" s="24">
        <v>2.1610000000000001E-2</v>
      </c>
      <c r="C83" s="15">
        <v>82858</v>
      </c>
      <c r="D83" s="15">
        <v>1790</v>
      </c>
      <c r="E83" s="15">
        <v>81963</v>
      </c>
      <c r="F83" s="15">
        <v>1186941</v>
      </c>
      <c r="G83" s="25">
        <v>14.3</v>
      </c>
      <c r="H83" s="39"/>
    </row>
    <row r="84" spans="1:8" x14ac:dyDescent="0.25">
      <c r="A84" s="26" t="s">
        <v>138</v>
      </c>
      <c r="B84" s="24">
        <v>2.4209999999999999E-2</v>
      </c>
      <c r="C84" s="15">
        <v>81068</v>
      </c>
      <c r="D84" s="15">
        <v>1963</v>
      </c>
      <c r="E84" s="15">
        <v>80087</v>
      </c>
      <c r="F84" s="15">
        <v>1104978</v>
      </c>
      <c r="G84" s="25">
        <v>13.6</v>
      </c>
      <c r="H84" s="39"/>
    </row>
    <row r="85" spans="1:8" x14ac:dyDescent="0.25">
      <c r="A85" s="26" t="s">
        <v>139</v>
      </c>
      <c r="B85" s="24">
        <v>2.6859999999999998E-2</v>
      </c>
      <c r="C85" s="15">
        <v>79105</v>
      </c>
      <c r="D85" s="15">
        <v>2125</v>
      </c>
      <c r="E85" s="15">
        <v>78043</v>
      </c>
      <c r="F85" s="15">
        <v>1024891</v>
      </c>
      <c r="G85" s="25">
        <v>13</v>
      </c>
      <c r="H85" s="39"/>
    </row>
    <row r="86" spans="1:8" x14ac:dyDescent="0.25">
      <c r="A86" s="26" t="s">
        <v>140</v>
      </c>
      <c r="B86" s="24">
        <v>2.962E-2</v>
      </c>
      <c r="C86" s="15">
        <v>76980</v>
      </c>
      <c r="D86" s="15">
        <v>2280</v>
      </c>
      <c r="E86" s="15">
        <v>75840</v>
      </c>
      <c r="F86" s="15">
        <v>946849</v>
      </c>
      <c r="G86" s="25">
        <v>12.3</v>
      </c>
      <c r="H86" s="39"/>
    </row>
    <row r="87" spans="1:8" x14ac:dyDescent="0.25">
      <c r="A87" s="26" t="s">
        <v>141</v>
      </c>
      <c r="B87" s="24">
        <v>3.2759999999999997E-2</v>
      </c>
      <c r="C87" s="15">
        <v>74700</v>
      </c>
      <c r="D87" s="15">
        <v>2447</v>
      </c>
      <c r="E87" s="15">
        <v>73477</v>
      </c>
      <c r="F87" s="15">
        <v>871009</v>
      </c>
      <c r="G87" s="25">
        <v>11.7</v>
      </c>
      <c r="H87" s="39"/>
    </row>
    <row r="88" spans="1:8" x14ac:dyDescent="0.25">
      <c r="A88" s="26" t="s">
        <v>142</v>
      </c>
      <c r="B88" s="24">
        <v>3.6479999999999999E-2</v>
      </c>
      <c r="C88" s="15">
        <v>72253</v>
      </c>
      <c r="D88" s="15">
        <v>2636</v>
      </c>
      <c r="E88" s="15">
        <v>70935</v>
      </c>
      <c r="F88" s="15">
        <v>797532</v>
      </c>
      <c r="G88" s="25">
        <v>11</v>
      </c>
      <c r="H88" s="39"/>
    </row>
    <row r="89" spans="1:8" x14ac:dyDescent="0.25">
      <c r="A89" s="26" t="s">
        <v>143</v>
      </c>
      <c r="B89" s="24">
        <v>4.0509999999999997E-2</v>
      </c>
      <c r="C89" s="15">
        <v>69617</v>
      </c>
      <c r="D89" s="15">
        <v>2820</v>
      </c>
      <c r="E89" s="15">
        <v>68207</v>
      </c>
      <c r="F89" s="15">
        <v>726597</v>
      </c>
      <c r="G89" s="25">
        <v>10.4</v>
      </c>
      <c r="H89" s="39"/>
    </row>
    <row r="90" spans="1:8" x14ac:dyDescent="0.25">
      <c r="A90" s="26" t="s">
        <v>144</v>
      </c>
      <c r="B90" s="24">
        <v>4.4580000000000002E-2</v>
      </c>
      <c r="C90" s="15">
        <v>66797</v>
      </c>
      <c r="D90" s="15">
        <v>2978</v>
      </c>
      <c r="E90" s="15">
        <v>65308</v>
      </c>
      <c r="F90" s="15">
        <v>658390</v>
      </c>
      <c r="G90" s="25">
        <v>9.9</v>
      </c>
      <c r="H90" s="39"/>
    </row>
    <row r="91" spans="1:8" x14ac:dyDescent="0.25">
      <c r="A91" s="26" t="s">
        <v>145</v>
      </c>
      <c r="B91" s="24">
        <v>4.8779999999999997E-2</v>
      </c>
      <c r="C91" s="15">
        <v>63819</v>
      </c>
      <c r="D91" s="15">
        <v>3113</v>
      </c>
      <c r="E91" s="15">
        <v>62263</v>
      </c>
      <c r="F91" s="15">
        <v>593082</v>
      </c>
      <c r="G91" s="25">
        <v>9.3000000000000007</v>
      </c>
      <c r="H91" s="39"/>
    </row>
    <row r="92" spans="1:8" x14ac:dyDescent="0.25">
      <c r="A92" s="26" t="s">
        <v>146</v>
      </c>
      <c r="B92" s="24">
        <v>5.3620000000000001E-2</v>
      </c>
      <c r="C92" s="15">
        <v>60706</v>
      </c>
      <c r="D92" s="15">
        <v>3255</v>
      </c>
      <c r="E92" s="15">
        <v>59079</v>
      </c>
      <c r="F92" s="15">
        <v>530820</v>
      </c>
      <c r="G92" s="25">
        <v>8.6999999999999993</v>
      </c>
      <c r="H92" s="39"/>
    </row>
    <row r="93" spans="1:8" x14ac:dyDescent="0.25">
      <c r="A93" s="26" t="s">
        <v>147</v>
      </c>
      <c r="B93" s="24">
        <v>5.9639999999999999E-2</v>
      </c>
      <c r="C93" s="15">
        <v>57451</v>
      </c>
      <c r="D93" s="15">
        <v>3426</v>
      </c>
      <c r="E93" s="15">
        <v>55738</v>
      </c>
      <c r="F93" s="15">
        <v>471741</v>
      </c>
      <c r="G93" s="25">
        <v>8.1999999999999993</v>
      </c>
      <c r="H93" s="39"/>
    </row>
    <row r="94" spans="1:8" x14ac:dyDescent="0.25">
      <c r="A94" s="26" t="s">
        <v>148</v>
      </c>
      <c r="B94" s="24">
        <v>6.6809999999999994E-2</v>
      </c>
      <c r="C94" s="15">
        <v>54025</v>
      </c>
      <c r="D94" s="15">
        <v>3609</v>
      </c>
      <c r="E94" s="15">
        <v>52221</v>
      </c>
      <c r="F94" s="15">
        <v>416003</v>
      </c>
      <c r="G94" s="25">
        <v>7.7</v>
      </c>
      <c r="H94" s="39"/>
    </row>
    <row r="95" spans="1:8" x14ac:dyDescent="0.25">
      <c r="A95" s="26" t="s">
        <v>149</v>
      </c>
      <c r="B95" s="24">
        <v>7.4270000000000003E-2</v>
      </c>
      <c r="C95" s="15">
        <v>50416</v>
      </c>
      <c r="D95" s="15">
        <v>3744</v>
      </c>
      <c r="E95" s="15">
        <v>48544</v>
      </c>
      <c r="F95" s="15">
        <v>363783</v>
      </c>
      <c r="G95" s="25">
        <v>7.2</v>
      </c>
      <c r="H95" s="39"/>
    </row>
    <row r="96" spans="1:8" x14ac:dyDescent="0.25">
      <c r="A96" s="26" t="s">
        <v>150</v>
      </c>
      <c r="B96" s="24">
        <v>8.2419999999999993E-2</v>
      </c>
      <c r="C96" s="15">
        <v>46672</v>
      </c>
      <c r="D96" s="15">
        <v>3847</v>
      </c>
      <c r="E96" s="15">
        <v>44749</v>
      </c>
      <c r="F96" s="15">
        <v>315239</v>
      </c>
      <c r="G96" s="25">
        <v>6.8</v>
      </c>
      <c r="H96" s="39"/>
    </row>
    <row r="97" spans="1:8" x14ac:dyDescent="0.25">
      <c r="A97" s="26" t="s">
        <v>151</v>
      </c>
      <c r="B97" s="24">
        <v>9.1319999999999998E-2</v>
      </c>
      <c r="C97" s="15">
        <v>42825</v>
      </c>
      <c r="D97" s="15">
        <v>3911</v>
      </c>
      <c r="E97" s="15">
        <v>40870</v>
      </c>
      <c r="F97" s="15">
        <v>270490</v>
      </c>
      <c r="G97" s="25">
        <v>6.3</v>
      </c>
      <c r="H97" s="39"/>
    </row>
    <row r="98" spans="1:8" x14ac:dyDescent="0.25">
      <c r="A98" s="26" t="s">
        <v>152</v>
      </c>
      <c r="B98" s="24">
        <v>0.10101</v>
      </c>
      <c r="C98" s="15">
        <v>38914</v>
      </c>
      <c r="D98" s="15">
        <v>3931</v>
      </c>
      <c r="E98" s="15">
        <v>36949</v>
      </c>
      <c r="F98" s="15">
        <v>229621</v>
      </c>
      <c r="G98" s="25">
        <v>5.9</v>
      </c>
      <c r="H98" s="39"/>
    </row>
    <row r="99" spans="1:8" x14ac:dyDescent="0.25">
      <c r="A99" s="26" t="s">
        <v>153</v>
      </c>
      <c r="B99" s="24">
        <v>0.11154</v>
      </c>
      <c r="C99" s="15">
        <v>34983</v>
      </c>
      <c r="D99" s="15">
        <v>3902</v>
      </c>
      <c r="E99" s="15">
        <v>33032</v>
      </c>
      <c r="F99" s="15">
        <v>192672</v>
      </c>
      <c r="G99" s="25">
        <v>5.5</v>
      </c>
      <c r="H99" s="39"/>
    </row>
    <row r="100" spans="1:8" x14ac:dyDescent="0.25">
      <c r="A100" s="26" t="s">
        <v>154</v>
      </c>
      <c r="B100" s="24">
        <v>0.12295</v>
      </c>
      <c r="C100" s="15">
        <v>31081</v>
      </c>
      <c r="D100" s="15">
        <v>3821</v>
      </c>
      <c r="E100" s="15">
        <v>29171</v>
      </c>
      <c r="F100" s="15">
        <v>159640</v>
      </c>
      <c r="G100" s="25">
        <v>5.0999999999999996</v>
      </c>
      <c r="H100" s="39"/>
    </row>
    <row r="101" spans="1:8" x14ac:dyDescent="0.25">
      <c r="A101" s="26" t="s">
        <v>155</v>
      </c>
      <c r="B101" s="24">
        <v>0.13528999999999999</v>
      </c>
      <c r="C101" s="15">
        <v>27260</v>
      </c>
      <c r="D101" s="15">
        <v>3688</v>
      </c>
      <c r="E101" s="15">
        <v>25416</v>
      </c>
      <c r="F101" s="15">
        <v>130470</v>
      </c>
      <c r="G101" s="25">
        <v>4.8</v>
      </c>
      <c r="H101" s="39"/>
    </row>
    <row r="102" spans="1:8" x14ac:dyDescent="0.25">
      <c r="A102" s="26" t="s">
        <v>156</v>
      </c>
      <c r="B102" s="24">
        <v>0.14860000000000001</v>
      </c>
      <c r="C102" s="15">
        <v>23572</v>
      </c>
      <c r="D102" s="15">
        <v>3503</v>
      </c>
      <c r="E102" s="15">
        <v>21821</v>
      </c>
      <c r="F102" s="15">
        <v>105054</v>
      </c>
      <c r="G102" s="25">
        <v>4.5</v>
      </c>
      <c r="H102" s="39"/>
    </row>
    <row r="103" spans="1:8" x14ac:dyDescent="0.25">
      <c r="A103" s="26" t="s">
        <v>157</v>
      </c>
      <c r="B103" s="24">
        <v>0.16291</v>
      </c>
      <c r="C103" s="15">
        <v>20069</v>
      </c>
      <c r="D103" s="15">
        <v>3270</v>
      </c>
      <c r="E103" s="15">
        <v>18434</v>
      </c>
      <c r="F103" s="15">
        <v>83233</v>
      </c>
      <c r="G103" s="25">
        <v>4.0999999999999996</v>
      </c>
      <c r="H103" s="39"/>
    </row>
    <row r="104" spans="1:8" x14ac:dyDescent="0.25">
      <c r="A104" s="26" t="s">
        <v>158</v>
      </c>
      <c r="B104" s="24">
        <v>0.17827999999999999</v>
      </c>
      <c r="C104" s="15">
        <v>16799</v>
      </c>
      <c r="D104" s="15">
        <v>2995</v>
      </c>
      <c r="E104" s="15">
        <v>15302</v>
      </c>
      <c r="F104" s="15">
        <v>64799</v>
      </c>
      <c r="G104" s="25">
        <v>3.9</v>
      </c>
      <c r="H104" s="39"/>
    </row>
    <row r="105" spans="1:8" x14ac:dyDescent="0.25">
      <c r="A105" s="26" t="s">
        <v>159</v>
      </c>
      <c r="B105" s="24">
        <v>0.19470999999999999</v>
      </c>
      <c r="C105" s="15">
        <v>13804</v>
      </c>
      <c r="D105" s="15">
        <v>2688</v>
      </c>
      <c r="E105" s="15">
        <v>12460</v>
      </c>
      <c r="F105" s="15">
        <v>49498</v>
      </c>
      <c r="G105" s="25">
        <v>3.6</v>
      </c>
      <c r="H105" s="39"/>
    </row>
    <row r="106" spans="1:8" x14ac:dyDescent="0.25">
      <c r="A106" s="26" t="s">
        <v>160</v>
      </c>
      <c r="B106" s="24">
        <v>0.21226</v>
      </c>
      <c r="C106" s="15">
        <v>11116</v>
      </c>
      <c r="D106" s="15">
        <v>2359</v>
      </c>
      <c r="E106" s="15">
        <v>9937</v>
      </c>
      <c r="F106" s="15">
        <v>37038</v>
      </c>
      <c r="G106" s="25">
        <v>3.3</v>
      </c>
      <c r="H106" s="39"/>
    </row>
    <row r="107" spans="1:8" x14ac:dyDescent="0.25">
      <c r="A107" s="26" t="s">
        <v>161</v>
      </c>
      <c r="B107" s="24">
        <v>0.23091999999999999</v>
      </c>
      <c r="C107" s="15">
        <v>8757</v>
      </c>
      <c r="D107" s="15">
        <v>2022</v>
      </c>
      <c r="E107" s="15">
        <v>7746</v>
      </c>
      <c r="F107" s="15">
        <v>27101</v>
      </c>
      <c r="G107" s="25">
        <v>3.1</v>
      </c>
      <c r="H107" s="39"/>
    </row>
    <row r="108" spans="1:8" x14ac:dyDescent="0.25">
      <c r="A108" s="26" t="s">
        <v>162</v>
      </c>
      <c r="B108" s="24">
        <v>0.25073000000000001</v>
      </c>
      <c r="C108" s="15">
        <v>6735</v>
      </c>
      <c r="D108" s="15">
        <v>1689</v>
      </c>
      <c r="E108" s="15">
        <v>5891</v>
      </c>
      <c r="F108" s="15">
        <v>19355</v>
      </c>
      <c r="G108" s="25">
        <v>2.9</v>
      </c>
      <c r="H108" s="39"/>
    </row>
    <row r="109" spans="1:8" x14ac:dyDescent="0.25">
      <c r="A109" s="26" t="s">
        <v>163</v>
      </c>
      <c r="B109" s="24">
        <v>0.27167999999999998</v>
      </c>
      <c r="C109" s="15">
        <v>5046</v>
      </c>
      <c r="D109" s="15">
        <v>1371</v>
      </c>
      <c r="E109" s="15">
        <v>4361</v>
      </c>
      <c r="F109" s="15">
        <v>13465</v>
      </c>
      <c r="G109" s="25">
        <v>2.7</v>
      </c>
      <c r="H109" s="39"/>
    </row>
    <row r="110" spans="1:8" x14ac:dyDescent="0.25">
      <c r="A110" s="28" t="s">
        <v>164</v>
      </c>
      <c r="B110" s="29">
        <v>1</v>
      </c>
      <c r="C110" s="30">
        <v>3675</v>
      </c>
      <c r="D110" s="30">
        <v>3675</v>
      </c>
      <c r="E110" s="30">
        <v>9104</v>
      </c>
      <c r="F110" s="30">
        <v>9104</v>
      </c>
      <c r="G110" s="31">
        <v>2.5</v>
      </c>
      <c r="H110" s="39"/>
    </row>
    <row r="111" spans="1:8" x14ac:dyDescent="0.25">
      <c r="A111" s="15"/>
      <c r="B111" s="24"/>
      <c r="C111" s="15"/>
      <c r="D111" s="15"/>
      <c r="E111" s="15"/>
      <c r="F111" s="15"/>
      <c r="G111" s="67"/>
      <c r="H111" s="39"/>
    </row>
    <row r="113" spans="1:1" x14ac:dyDescent="0.25">
      <c r="A113" s="32" t="s">
        <v>284</v>
      </c>
    </row>
    <row r="114" spans="1:1" x14ac:dyDescent="0.25">
      <c r="A114" s="33" t="s">
        <v>165</v>
      </c>
    </row>
  </sheetData>
  <pageMargins left="0.75" right="0.75" top="1" bottom="1" header="0.5" footer="0.5"/>
  <pageSetup paperSize="9"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0"/>
  <dimension ref="A1:G114"/>
  <sheetViews>
    <sheetView zoomScaleNormal="100" workbookViewId="0"/>
  </sheetViews>
  <sheetFormatPr defaultRowHeight="12.5" x14ac:dyDescent="0.25"/>
  <cols>
    <col min="1" max="1" width="12.59765625" style="4" customWidth="1"/>
    <col min="2" max="2" width="17.3984375" style="4" customWidth="1"/>
    <col min="3" max="3" width="10.59765625" style="4" customWidth="1"/>
    <col min="4" max="5" width="17.3984375" style="4" customWidth="1"/>
    <col min="6" max="7" width="15.09765625" style="4" customWidth="1"/>
    <col min="8" max="256" width="9.09765625" style="4"/>
    <col min="257" max="257" width="12.59765625" style="4" customWidth="1"/>
    <col min="258" max="258" width="17.3984375" style="4" customWidth="1"/>
    <col min="259" max="259" width="10.59765625" style="4" customWidth="1"/>
    <col min="260" max="261" width="17.3984375" style="4" customWidth="1"/>
    <col min="262" max="263" width="15.09765625" style="4" customWidth="1"/>
    <col min="264" max="512" width="9.09765625" style="4"/>
    <col min="513" max="513" width="12.59765625" style="4" customWidth="1"/>
    <col min="514" max="514" width="17.3984375" style="4" customWidth="1"/>
    <col min="515" max="515" width="10.59765625" style="4" customWidth="1"/>
    <col min="516" max="517" width="17.3984375" style="4" customWidth="1"/>
    <col min="518" max="519" width="15.09765625" style="4" customWidth="1"/>
    <col min="520" max="768" width="9.09765625" style="4"/>
    <col min="769" max="769" width="12.59765625" style="4" customWidth="1"/>
    <col min="770" max="770" width="17.3984375" style="4" customWidth="1"/>
    <col min="771" max="771" width="10.59765625" style="4" customWidth="1"/>
    <col min="772" max="773" width="17.3984375" style="4" customWidth="1"/>
    <col min="774" max="775" width="15.09765625" style="4" customWidth="1"/>
    <col min="776" max="1024" width="9.09765625" style="4"/>
    <col min="1025" max="1025" width="12.59765625" style="4" customWidth="1"/>
    <col min="1026" max="1026" width="17.3984375" style="4" customWidth="1"/>
    <col min="1027" max="1027" width="10.59765625" style="4" customWidth="1"/>
    <col min="1028" max="1029" width="17.3984375" style="4" customWidth="1"/>
    <col min="1030" max="1031" width="15.09765625" style="4" customWidth="1"/>
    <col min="1032" max="1280" width="9.09765625" style="4"/>
    <col min="1281" max="1281" width="12.59765625" style="4" customWidth="1"/>
    <col min="1282" max="1282" width="17.3984375" style="4" customWidth="1"/>
    <col min="1283" max="1283" width="10.59765625" style="4" customWidth="1"/>
    <col min="1284" max="1285" width="17.3984375" style="4" customWidth="1"/>
    <col min="1286" max="1287" width="15.09765625" style="4" customWidth="1"/>
    <col min="1288" max="1536" width="9.09765625" style="4"/>
    <col min="1537" max="1537" width="12.59765625" style="4" customWidth="1"/>
    <col min="1538" max="1538" width="17.3984375" style="4" customWidth="1"/>
    <col min="1539" max="1539" width="10.59765625" style="4" customWidth="1"/>
    <col min="1540" max="1541" width="17.3984375" style="4" customWidth="1"/>
    <col min="1542" max="1543" width="15.09765625" style="4" customWidth="1"/>
    <col min="1544" max="1792" width="9.09765625" style="4"/>
    <col min="1793" max="1793" width="12.59765625" style="4" customWidth="1"/>
    <col min="1794" max="1794" width="17.3984375" style="4" customWidth="1"/>
    <col min="1795" max="1795" width="10.59765625" style="4" customWidth="1"/>
    <col min="1796" max="1797" width="17.3984375" style="4" customWidth="1"/>
    <col min="1798" max="1799" width="15.09765625" style="4" customWidth="1"/>
    <col min="1800" max="2048" width="9.09765625" style="4"/>
    <col min="2049" max="2049" width="12.59765625" style="4" customWidth="1"/>
    <col min="2050" max="2050" width="17.3984375" style="4" customWidth="1"/>
    <col min="2051" max="2051" width="10.59765625" style="4" customWidth="1"/>
    <col min="2052" max="2053" width="17.3984375" style="4" customWidth="1"/>
    <col min="2054" max="2055" width="15.09765625" style="4" customWidth="1"/>
    <col min="2056" max="2304" width="9.09765625" style="4"/>
    <col min="2305" max="2305" width="12.59765625" style="4" customWidth="1"/>
    <col min="2306" max="2306" width="17.3984375" style="4" customWidth="1"/>
    <col min="2307" max="2307" width="10.59765625" style="4" customWidth="1"/>
    <col min="2308" max="2309" width="17.3984375" style="4" customWidth="1"/>
    <col min="2310" max="2311" width="15.09765625" style="4" customWidth="1"/>
    <col min="2312" max="2560" width="9.09765625" style="4"/>
    <col min="2561" max="2561" width="12.59765625" style="4" customWidth="1"/>
    <col min="2562" max="2562" width="17.3984375" style="4" customWidth="1"/>
    <col min="2563" max="2563" width="10.59765625" style="4" customWidth="1"/>
    <col min="2564" max="2565" width="17.3984375" style="4" customWidth="1"/>
    <col min="2566" max="2567" width="15.09765625" style="4" customWidth="1"/>
    <col min="2568" max="2816" width="9.09765625" style="4"/>
    <col min="2817" max="2817" width="12.59765625" style="4" customWidth="1"/>
    <col min="2818" max="2818" width="17.3984375" style="4" customWidth="1"/>
    <col min="2819" max="2819" width="10.59765625" style="4" customWidth="1"/>
    <col min="2820" max="2821" width="17.3984375" style="4" customWidth="1"/>
    <col min="2822" max="2823" width="15.09765625" style="4" customWidth="1"/>
    <col min="2824" max="3072" width="9.09765625" style="4"/>
    <col min="3073" max="3073" width="12.59765625" style="4" customWidth="1"/>
    <col min="3074" max="3074" width="17.3984375" style="4" customWidth="1"/>
    <col min="3075" max="3075" width="10.59765625" style="4" customWidth="1"/>
    <col min="3076" max="3077" width="17.3984375" style="4" customWidth="1"/>
    <col min="3078" max="3079" width="15.09765625" style="4" customWidth="1"/>
    <col min="3080" max="3328" width="9.09765625" style="4"/>
    <col min="3329" max="3329" width="12.59765625" style="4" customWidth="1"/>
    <col min="3330" max="3330" width="17.3984375" style="4" customWidth="1"/>
    <col min="3331" max="3331" width="10.59765625" style="4" customWidth="1"/>
    <col min="3332" max="3333" width="17.3984375" style="4" customWidth="1"/>
    <col min="3334" max="3335" width="15.09765625" style="4" customWidth="1"/>
    <col min="3336" max="3584" width="9.09765625" style="4"/>
    <col min="3585" max="3585" width="12.59765625" style="4" customWidth="1"/>
    <col min="3586" max="3586" width="17.3984375" style="4" customWidth="1"/>
    <col min="3587" max="3587" width="10.59765625" style="4" customWidth="1"/>
    <col min="3588" max="3589" width="17.3984375" style="4" customWidth="1"/>
    <col min="3590" max="3591" width="15.09765625" style="4" customWidth="1"/>
    <col min="3592" max="3840" width="9.09765625" style="4"/>
    <col min="3841" max="3841" width="12.59765625" style="4" customWidth="1"/>
    <col min="3842" max="3842" width="17.3984375" style="4" customWidth="1"/>
    <col min="3843" max="3843" width="10.59765625" style="4" customWidth="1"/>
    <col min="3844" max="3845" width="17.3984375" style="4" customWidth="1"/>
    <col min="3846" max="3847" width="15.09765625" style="4" customWidth="1"/>
    <col min="3848" max="4096" width="9.09765625" style="4"/>
    <col min="4097" max="4097" width="12.59765625" style="4" customWidth="1"/>
    <col min="4098" max="4098" width="17.3984375" style="4" customWidth="1"/>
    <col min="4099" max="4099" width="10.59765625" style="4" customWidth="1"/>
    <col min="4100" max="4101" width="17.3984375" style="4" customWidth="1"/>
    <col min="4102" max="4103" width="15.09765625" style="4" customWidth="1"/>
    <col min="4104" max="4352" width="9.09765625" style="4"/>
    <col min="4353" max="4353" width="12.59765625" style="4" customWidth="1"/>
    <col min="4354" max="4354" width="17.3984375" style="4" customWidth="1"/>
    <col min="4355" max="4355" width="10.59765625" style="4" customWidth="1"/>
    <col min="4356" max="4357" width="17.3984375" style="4" customWidth="1"/>
    <col min="4358" max="4359" width="15.09765625" style="4" customWidth="1"/>
    <col min="4360" max="4608" width="9.09765625" style="4"/>
    <col min="4609" max="4609" width="12.59765625" style="4" customWidth="1"/>
    <col min="4610" max="4610" width="17.3984375" style="4" customWidth="1"/>
    <col min="4611" max="4611" width="10.59765625" style="4" customWidth="1"/>
    <col min="4612" max="4613" width="17.3984375" style="4" customWidth="1"/>
    <col min="4614" max="4615" width="15.09765625" style="4" customWidth="1"/>
    <col min="4616" max="4864" width="9.09765625" style="4"/>
    <col min="4865" max="4865" width="12.59765625" style="4" customWidth="1"/>
    <col min="4866" max="4866" width="17.3984375" style="4" customWidth="1"/>
    <col min="4867" max="4867" width="10.59765625" style="4" customWidth="1"/>
    <col min="4868" max="4869" width="17.3984375" style="4" customWidth="1"/>
    <col min="4870" max="4871" width="15.09765625" style="4" customWidth="1"/>
    <col min="4872" max="5120" width="9.09765625" style="4"/>
    <col min="5121" max="5121" width="12.59765625" style="4" customWidth="1"/>
    <col min="5122" max="5122" width="17.3984375" style="4" customWidth="1"/>
    <col min="5123" max="5123" width="10.59765625" style="4" customWidth="1"/>
    <col min="5124" max="5125" width="17.3984375" style="4" customWidth="1"/>
    <col min="5126" max="5127" width="15.09765625" style="4" customWidth="1"/>
    <col min="5128" max="5376" width="9.09765625" style="4"/>
    <col min="5377" max="5377" width="12.59765625" style="4" customWidth="1"/>
    <col min="5378" max="5378" width="17.3984375" style="4" customWidth="1"/>
    <col min="5379" max="5379" width="10.59765625" style="4" customWidth="1"/>
    <col min="5380" max="5381" width="17.3984375" style="4" customWidth="1"/>
    <col min="5382" max="5383" width="15.09765625" style="4" customWidth="1"/>
    <col min="5384" max="5632" width="9.09765625" style="4"/>
    <col min="5633" max="5633" width="12.59765625" style="4" customWidth="1"/>
    <col min="5634" max="5634" width="17.3984375" style="4" customWidth="1"/>
    <col min="5635" max="5635" width="10.59765625" style="4" customWidth="1"/>
    <col min="5636" max="5637" width="17.3984375" style="4" customWidth="1"/>
    <col min="5638" max="5639" width="15.09765625" style="4" customWidth="1"/>
    <col min="5640" max="5888" width="9.09765625" style="4"/>
    <col min="5889" max="5889" width="12.59765625" style="4" customWidth="1"/>
    <col min="5890" max="5890" width="17.3984375" style="4" customWidth="1"/>
    <col min="5891" max="5891" width="10.59765625" style="4" customWidth="1"/>
    <col min="5892" max="5893" width="17.3984375" style="4" customWidth="1"/>
    <col min="5894" max="5895" width="15.09765625" style="4" customWidth="1"/>
    <col min="5896" max="6144" width="9.09765625" style="4"/>
    <col min="6145" max="6145" width="12.59765625" style="4" customWidth="1"/>
    <col min="6146" max="6146" width="17.3984375" style="4" customWidth="1"/>
    <col min="6147" max="6147" width="10.59765625" style="4" customWidth="1"/>
    <col min="6148" max="6149" width="17.3984375" style="4" customWidth="1"/>
    <col min="6150" max="6151" width="15.09765625" style="4" customWidth="1"/>
    <col min="6152" max="6400" width="9.09765625" style="4"/>
    <col min="6401" max="6401" width="12.59765625" style="4" customWidth="1"/>
    <col min="6402" max="6402" width="17.3984375" style="4" customWidth="1"/>
    <col min="6403" max="6403" width="10.59765625" style="4" customWidth="1"/>
    <col min="6404" max="6405" width="17.3984375" style="4" customWidth="1"/>
    <col min="6406" max="6407" width="15.09765625" style="4" customWidth="1"/>
    <col min="6408" max="6656" width="9.09765625" style="4"/>
    <col min="6657" max="6657" width="12.59765625" style="4" customWidth="1"/>
    <col min="6658" max="6658" width="17.3984375" style="4" customWidth="1"/>
    <col min="6659" max="6659" width="10.59765625" style="4" customWidth="1"/>
    <col min="6660" max="6661" width="17.3984375" style="4" customWidth="1"/>
    <col min="6662" max="6663" width="15.09765625" style="4" customWidth="1"/>
    <col min="6664" max="6912" width="9.09765625" style="4"/>
    <col min="6913" max="6913" width="12.59765625" style="4" customWidth="1"/>
    <col min="6914" max="6914" width="17.3984375" style="4" customWidth="1"/>
    <col min="6915" max="6915" width="10.59765625" style="4" customWidth="1"/>
    <col min="6916" max="6917" width="17.3984375" style="4" customWidth="1"/>
    <col min="6918" max="6919" width="15.09765625" style="4" customWidth="1"/>
    <col min="6920" max="7168" width="9.09765625" style="4"/>
    <col min="7169" max="7169" width="12.59765625" style="4" customWidth="1"/>
    <col min="7170" max="7170" width="17.3984375" style="4" customWidth="1"/>
    <col min="7171" max="7171" width="10.59765625" style="4" customWidth="1"/>
    <col min="7172" max="7173" width="17.3984375" style="4" customWidth="1"/>
    <col min="7174" max="7175" width="15.09765625" style="4" customWidth="1"/>
    <col min="7176" max="7424" width="9.09765625" style="4"/>
    <col min="7425" max="7425" width="12.59765625" style="4" customWidth="1"/>
    <col min="7426" max="7426" width="17.3984375" style="4" customWidth="1"/>
    <col min="7427" max="7427" width="10.59765625" style="4" customWidth="1"/>
    <col min="7428" max="7429" width="17.3984375" style="4" customWidth="1"/>
    <col min="7430" max="7431" width="15.09765625" style="4" customWidth="1"/>
    <col min="7432" max="7680" width="9.09765625" style="4"/>
    <col min="7681" max="7681" width="12.59765625" style="4" customWidth="1"/>
    <col min="7682" max="7682" width="17.3984375" style="4" customWidth="1"/>
    <col min="7683" max="7683" width="10.59765625" style="4" customWidth="1"/>
    <col min="7684" max="7685" width="17.3984375" style="4" customWidth="1"/>
    <col min="7686" max="7687" width="15.09765625" style="4" customWidth="1"/>
    <col min="7688" max="7936" width="9.09765625" style="4"/>
    <col min="7937" max="7937" width="12.59765625" style="4" customWidth="1"/>
    <col min="7938" max="7938" width="17.3984375" style="4" customWidth="1"/>
    <col min="7939" max="7939" width="10.59765625" style="4" customWidth="1"/>
    <col min="7940" max="7941" width="17.3984375" style="4" customWidth="1"/>
    <col min="7942" max="7943" width="15.09765625" style="4" customWidth="1"/>
    <col min="7944" max="8192" width="9.09765625" style="4"/>
    <col min="8193" max="8193" width="12.59765625" style="4" customWidth="1"/>
    <col min="8194" max="8194" width="17.3984375" style="4" customWidth="1"/>
    <col min="8195" max="8195" width="10.59765625" style="4" customWidth="1"/>
    <col min="8196" max="8197" width="17.3984375" style="4" customWidth="1"/>
    <col min="8198" max="8199" width="15.09765625" style="4" customWidth="1"/>
    <col min="8200" max="8448" width="9.09765625" style="4"/>
    <col min="8449" max="8449" width="12.59765625" style="4" customWidth="1"/>
    <col min="8450" max="8450" width="17.3984375" style="4" customWidth="1"/>
    <col min="8451" max="8451" width="10.59765625" style="4" customWidth="1"/>
    <col min="8452" max="8453" width="17.3984375" style="4" customWidth="1"/>
    <col min="8454" max="8455" width="15.09765625" style="4" customWidth="1"/>
    <col min="8456" max="8704" width="9.09765625" style="4"/>
    <col min="8705" max="8705" width="12.59765625" style="4" customWidth="1"/>
    <col min="8706" max="8706" width="17.3984375" style="4" customWidth="1"/>
    <col min="8707" max="8707" width="10.59765625" style="4" customWidth="1"/>
    <col min="8708" max="8709" width="17.3984375" style="4" customWidth="1"/>
    <col min="8710" max="8711" width="15.09765625" style="4" customWidth="1"/>
    <col min="8712" max="8960" width="9.09765625" style="4"/>
    <col min="8961" max="8961" width="12.59765625" style="4" customWidth="1"/>
    <col min="8962" max="8962" width="17.3984375" style="4" customWidth="1"/>
    <col min="8963" max="8963" width="10.59765625" style="4" customWidth="1"/>
    <col min="8964" max="8965" width="17.3984375" style="4" customWidth="1"/>
    <col min="8966" max="8967" width="15.09765625" style="4" customWidth="1"/>
    <col min="8968" max="9216" width="9.09765625" style="4"/>
    <col min="9217" max="9217" width="12.59765625" style="4" customWidth="1"/>
    <col min="9218" max="9218" width="17.3984375" style="4" customWidth="1"/>
    <col min="9219" max="9219" width="10.59765625" style="4" customWidth="1"/>
    <col min="9220" max="9221" width="17.3984375" style="4" customWidth="1"/>
    <col min="9222" max="9223" width="15.09765625" style="4" customWidth="1"/>
    <col min="9224" max="9472" width="9.09765625" style="4"/>
    <col min="9473" max="9473" width="12.59765625" style="4" customWidth="1"/>
    <col min="9474" max="9474" width="17.3984375" style="4" customWidth="1"/>
    <col min="9475" max="9475" width="10.59765625" style="4" customWidth="1"/>
    <col min="9476" max="9477" width="17.3984375" style="4" customWidth="1"/>
    <col min="9478" max="9479" width="15.09765625" style="4" customWidth="1"/>
    <col min="9480" max="9728" width="9.09765625" style="4"/>
    <col min="9729" max="9729" width="12.59765625" style="4" customWidth="1"/>
    <col min="9730" max="9730" width="17.3984375" style="4" customWidth="1"/>
    <col min="9731" max="9731" width="10.59765625" style="4" customWidth="1"/>
    <col min="9732" max="9733" width="17.3984375" style="4" customWidth="1"/>
    <col min="9734" max="9735" width="15.09765625" style="4" customWidth="1"/>
    <col min="9736" max="9984" width="9.09765625" style="4"/>
    <col min="9985" max="9985" width="12.59765625" style="4" customWidth="1"/>
    <col min="9986" max="9986" width="17.3984375" style="4" customWidth="1"/>
    <col min="9987" max="9987" width="10.59765625" style="4" customWidth="1"/>
    <col min="9988" max="9989" width="17.3984375" style="4" customWidth="1"/>
    <col min="9990" max="9991" width="15.09765625" style="4" customWidth="1"/>
    <col min="9992" max="10240" width="9.09765625" style="4"/>
    <col min="10241" max="10241" width="12.59765625" style="4" customWidth="1"/>
    <col min="10242" max="10242" width="17.3984375" style="4" customWidth="1"/>
    <col min="10243" max="10243" width="10.59765625" style="4" customWidth="1"/>
    <col min="10244" max="10245" width="17.3984375" style="4" customWidth="1"/>
    <col min="10246" max="10247" width="15.09765625" style="4" customWidth="1"/>
    <col min="10248" max="10496" width="9.09765625" style="4"/>
    <col min="10497" max="10497" width="12.59765625" style="4" customWidth="1"/>
    <col min="10498" max="10498" width="17.3984375" style="4" customWidth="1"/>
    <col min="10499" max="10499" width="10.59765625" style="4" customWidth="1"/>
    <col min="10500" max="10501" width="17.3984375" style="4" customWidth="1"/>
    <col min="10502" max="10503" width="15.09765625" style="4" customWidth="1"/>
    <col min="10504" max="10752" width="9.09765625" style="4"/>
    <col min="10753" max="10753" width="12.59765625" style="4" customWidth="1"/>
    <col min="10754" max="10754" width="17.3984375" style="4" customWidth="1"/>
    <col min="10755" max="10755" width="10.59765625" style="4" customWidth="1"/>
    <col min="10756" max="10757" width="17.3984375" style="4" customWidth="1"/>
    <col min="10758" max="10759" width="15.09765625" style="4" customWidth="1"/>
    <col min="10760" max="11008" width="9.09765625" style="4"/>
    <col min="11009" max="11009" width="12.59765625" style="4" customWidth="1"/>
    <col min="11010" max="11010" width="17.3984375" style="4" customWidth="1"/>
    <col min="11011" max="11011" width="10.59765625" style="4" customWidth="1"/>
    <col min="11012" max="11013" width="17.3984375" style="4" customWidth="1"/>
    <col min="11014" max="11015" width="15.09765625" style="4" customWidth="1"/>
    <col min="11016" max="11264" width="9.09765625" style="4"/>
    <col min="11265" max="11265" width="12.59765625" style="4" customWidth="1"/>
    <col min="11266" max="11266" width="17.3984375" style="4" customWidth="1"/>
    <col min="11267" max="11267" width="10.59765625" style="4" customWidth="1"/>
    <col min="11268" max="11269" width="17.3984375" style="4" customWidth="1"/>
    <col min="11270" max="11271" width="15.09765625" style="4" customWidth="1"/>
    <col min="11272" max="11520" width="9.09765625" style="4"/>
    <col min="11521" max="11521" width="12.59765625" style="4" customWidth="1"/>
    <col min="11522" max="11522" width="17.3984375" style="4" customWidth="1"/>
    <col min="11523" max="11523" width="10.59765625" style="4" customWidth="1"/>
    <col min="11524" max="11525" width="17.3984375" style="4" customWidth="1"/>
    <col min="11526" max="11527" width="15.09765625" style="4" customWidth="1"/>
    <col min="11528" max="11776" width="9.09765625" style="4"/>
    <col min="11777" max="11777" width="12.59765625" style="4" customWidth="1"/>
    <col min="11778" max="11778" width="17.3984375" style="4" customWidth="1"/>
    <col min="11779" max="11779" width="10.59765625" style="4" customWidth="1"/>
    <col min="11780" max="11781" width="17.3984375" style="4" customWidth="1"/>
    <col min="11782" max="11783" width="15.09765625" style="4" customWidth="1"/>
    <col min="11784" max="12032" width="9.09765625" style="4"/>
    <col min="12033" max="12033" width="12.59765625" style="4" customWidth="1"/>
    <col min="12034" max="12034" width="17.3984375" style="4" customWidth="1"/>
    <col min="12035" max="12035" width="10.59765625" style="4" customWidth="1"/>
    <col min="12036" max="12037" width="17.3984375" style="4" customWidth="1"/>
    <col min="12038" max="12039" width="15.09765625" style="4" customWidth="1"/>
    <col min="12040" max="12288" width="9.09765625" style="4"/>
    <col min="12289" max="12289" width="12.59765625" style="4" customWidth="1"/>
    <col min="12290" max="12290" width="17.3984375" style="4" customWidth="1"/>
    <col min="12291" max="12291" width="10.59765625" style="4" customWidth="1"/>
    <col min="12292" max="12293" width="17.3984375" style="4" customWidth="1"/>
    <col min="12294" max="12295" width="15.09765625" style="4" customWidth="1"/>
    <col min="12296" max="12544" width="9.09765625" style="4"/>
    <col min="12545" max="12545" width="12.59765625" style="4" customWidth="1"/>
    <col min="12546" max="12546" width="17.3984375" style="4" customWidth="1"/>
    <col min="12547" max="12547" width="10.59765625" style="4" customWidth="1"/>
    <col min="12548" max="12549" width="17.3984375" style="4" customWidth="1"/>
    <col min="12550" max="12551" width="15.09765625" style="4" customWidth="1"/>
    <col min="12552" max="12800" width="9.09765625" style="4"/>
    <col min="12801" max="12801" width="12.59765625" style="4" customWidth="1"/>
    <col min="12802" max="12802" width="17.3984375" style="4" customWidth="1"/>
    <col min="12803" max="12803" width="10.59765625" style="4" customWidth="1"/>
    <col min="12804" max="12805" width="17.3984375" style="4" customWidth="1"/>
    <col min="12806" max="12807" width="15.09765625" style="4" customWidth="1"/>
    <col min="12808" max="13056" width="9.09765625" style="4"/>
    <col min="13057" max="13057" width="12.59765625" style="4" customWidth="1"/>
    <col min="13058" max="13058" width="17.3984375" style="4" customWidth="1"/>
    <col min="13059" max="13059" width="10.59765625" style="4" customWidth="1"/>
    <col min="13060" max="13061" width="17.3984375" style="4" customWidth="1"/>
    <col min="13062" max="13063" width="15.09765625" style="4" customWidth="1"/>
    <col min="13064" max="13312" width="9.09765625" style="4"/>
    <col min="13313" max="13313" width="12.59765625" style="4" customWidth="1"/>
    <col min="13314" max="13314" width="17.3984375" style="4" customWidth="1"/>
    <col min="13315" max="13315" width="10.59765625" style="4" customWidth="1"/>
    <col min="13316" max="13317" width="17.3984375" style="4" customWidth="1"/>
    <col min="13318" max="13319" width="15.09765625" style="4" customWidth="1"/>
    <col min="13320" max="13568" width="9.09765625" style="4"/>
    <col min="13569" max="13569" width="12.59765625" style="4" customWidth="1"/>
    <col min="13570" max="13570" width="17.3984375" style="4" customWidth="1"/>
    <col min="13571" max="13571" width="10.59765625" style="4" customWidth="1"/>
    <col min="13572" max="13573" width="17.3984375" style="4" customWidth="1"/>
    <col min="13574" max="13575" width="15.09765625" style="4" customWidth="1"/>
    <col min="13576" max="13824" width="9.09765625" style="4"/>
    <col min="13825" max="13825" width="12.59765625" style="4" customWidth="1"/>
    <col min="13826" max="13826" width="17.3984375" style="4" customWidth="1"/>
    <col min="13827" max="13827" width="10.59765625" style="4" customWidth="1"/>
    <col min="13828" max="13829" width="17.3984375" style="4" customWidth="1"/>
    <col min="13830" max="13831" width="15.09765625" style="4" customWidth="1"/>
    <col min="13832" max="14080" width="9.09765625" style="4"/>
    <col min="14081" max="14081" width="12.59765625" style="4" customWidth="1"/>
    <col min="14082" max="14082" width="17.3984375" style="4" customWidth="1"/>
    <col min="14083" max="14083" width="10.59765625" style="4" customWidth="1"/>
    <col min="14084" max="14085" width="17.3984375" style="4" customWidth="1"/>
    <col min="14086" max="14087" width="15.09765625" style="4" customWidth="1"/>
    <col min="14088" max="14336" width="9.09765625" style="4"/>
    <col min="14337" max="14337" width="12.59765625" style="4" customWidth="1"/>
    <col min="14338" max="14338" width="17.3984375" style="4" customWidth="1"/>
    <col min="14339" max="14339" width="10.59765625" style="4" customWidth="1"/>
    <col min="14340" max="14341" width="17.3984375" style="4" customWidth="1"/>
    <col min="14342" max="14343" width="15.09765625" style="4" customWidth="1"/>
    <col min="14344" max="14592" width="9.09765625" style="4"/>
    <col min="14593" max="14593" width="12.59765625" style="4" customWidth="1"/>
    <col min="14594" max="14594" width="17.3984375" style="4" customWidth="1"/>
    <col min="14595" max="14595" width="10.59765625" style="4" customWidth="1"/>
    <col min="14596" max="14597" width="17.3984375" style="4" customWidth="1"/>
    <col min="14598" max="14599" width="15.09765625" style="4" customWidth="1"/>
    <col min="14600" max="14848" width="9.09765625" style="4"/>
    <col min="14849" max="14849" width="12.59765625" style="4" customWidth="1"/>
    <col min="14850" max="14850" width="17.3984375" style="4" customWidth="1"/>
    <col min="14851" max="14851" width="10.59765625" style="4" customWidth="1"/>
    <col min="14852" max="14853" width="17.3984375" style="4" customWidth="1"/>
    <col min="14854" max="14855" width="15.09765625" style="4" customWidth="1"/>
    <col min="14856" max="15104" width="9.09765625" style="4"/>
    <col min="15105" max="15105" width="12.59765625" style="4" customWidth="1"/>
    <col min="15106" max="15106" width="17.3984375" style="4" customWidth="1"/>
    <col min="15107" max="15107" width="10.59765625" style="4" customWidth="1"/>
    <col min="15108" max="15109" width="17.3984375" style="4" customWidth="1"/>
    <col min="15110" max="15111" width="15.09765625" style="4" customWidth="1"/>
    <col min="15112" max="15360" width="9.09765625" style="4"/>
    <col min="15361" max="15361" width="12.59765625" style="4" customWidth="1"/>
    <col min="15362" max="15362" width="17.3984375" style="4" customWidth="1"/>
    <col min="15363" max="15363" width="10.59765625" style="4" customWidth="1"/>
    <col min="15364" max="15365" width="17.3984375" style="4" customWidth="1"/>
    <col min="15366" max="15367" width="15.09765625" style="4" customWidth="1"/>
    <col min="15368" max="15616" width="9.09765625" style="4"/>
    <col min="15617" max="15617" width="12.59765625" style="4" customWidth="1"/>
    <col min="15618" max="15618" width="17.3984375" style="4" customWidth="1"/>
    <col min="15619" max="15619" width="10.59765625" style="4" customWidth="1"/>
    <col min="15620" max="15621" width="17.3984375" style="4" customWidth="1"/>
    <col min="15622" max="15623" width="15.09765625" style="4" customWidth="1"/>
    <col min="15624" max="15872" width="9.09765625" style="4"/>
    <col min="15873" max="15873" width="12.59765625" style="4" customWidth="1"/>
    <col min="15874" max="15874" width="17.3984375" style="4" customWidth="1"/>
    <col min="15875" max="15875" width="10.59765625" style="4" customWidth="1"/>
    <col min="15876" max="15877" width="17.3984375" style="4" customWidth="1"/>
    <col min="15878" max="15879" width="15.09765625" style="4" customWidth="1"/>
    <col min="15880" max="16128" width="9.09765625" style="4"/>
    <col min="16129" max="16129" width="12.59765625" style="4" customWidth="1"/>
    <col min="16130" max="16130" width="17.3984375" style="4" customWidth="1"/>
    <col min="16131" max="16131" width="10.59765625" style="4" customWidth="1"/>
    <col min="16132" max="16133" width="17.3984375" style="4" customWidth="1"/>
    <col min="16134" max="16135" width="15.09765625" style="4" customWidth="1"/>
    <col min="16136" max="16384" width="9.09765625" style="4"/>
  </cols>
  <sheetData>
    <row r="1" spans="1:7" x14ac:dyDescent="0.25">
      <c r="A1" s="6"/>
      <c r="B1" s="6"/>
      <c r="C1" s="6"/>
      <c r="D1" s="6"/>
      <c r="E1" s="6"/>
      <c r="F1" s="6"/>
      <c r="G1" s="7"/>
    </row>
    <row r="2" spans="1:7" ht="13" x14ac:dyDescent="0.3">
      <c r="A2" s="8" t="s">
        <v>180</v>
      </c>
      <c r="B2" s="6"/>
      <c r="C2" s="6"/>
      <c r="D2" s="6"/>
      <c r="E2" s="6"/>
      <c r="F2" s="6"/>
      <c r="G2" s="7"/>
    </row>
    <row r="3" spans="1:7" x14ac:dyDescent="0.25">
      <c r="A3" s="9"/>
      <c r="B3" s="9"/>
      <c r="C3" s="9"/>
      <c r="D3" s="9"/>
      <c r="E3" s="9"/>
      <c r="F3" s="9"/>
      <c r="G3" s="10"/>
    </row>
    <row r="4" spans="1:7" x14ac:dyDescent="0.25">
      <c r="A4" s="11" t="s">
        <v>42</v>
      </c>
      <c r="B4" s="12" t="s">
        <v>43</v>
      </c>
      <c r="C4" s="12" t="s">
        <v>44</v>
      </c>
      <c r="D4" s="12" t="s">
        <v>44</v>
      </c>
      <c r="E4" s="12" t="s">
        <v>45</v>
      </c>
      <c r="F4" s="12" t="s">
        <v>46</v>
      </c>
      <c r="G4" s="13" t="s">
        <v>47</v>
      </c>
    </row>
    <row r="5" spans="1:7" x14ac:dyDescent="0.25">
      <c r="A5" s="14" t="s">
        <v>48</v>
      </c>
      <c r="B5" s="15" t="s">
        <v>49</v>
      </c>
      <c r="C5" s="15" t="s">
        <v>50</v>
      </c>
      <c r="D5" s="15" t="s">
        <v>51</v>
      </c>
      <c r="E5" s="15" t="s">
        <v>52</v>
      </c>
      <c r="F5" s="15" t="s">
        <v>53</v>
      </c>
      <c r="G5" s="16" t="s">
        <v>54</v>
      </c>
    </row>
    <row r="6" spans="1:7" x14ac:dyDescent="0.25">
      <c r="A6" s="17"/>
      <c r="B6" s="15" t="s">
        <v>55</v>
      </c>
      <c r="C6" s="15" t="s">
        <v>56</v>
      </c>
      <c r="D6" s="15" t="s">
        <v>55</v>
      </c>
      <c r="E6" s="15" t="s">
        <v>55</v>
      </c>
      <c r="F6" s="15" t="s">
        <v>57</v>
      </c>
      <c r="G6" s="16" t="s">
        <v>56</v>
      </c>
    </row>
    <row r="7" spans="1:7" x14ac:dyDescent="0.25">
      <c r="A7" s="18"/>
      <c r="B7" s="6"/>
      <c r="C7" s="15"/>
      <c r="D7" s="6"/>
      <c r="E7" s="6"/>
      <c r="F7" s="15"/>
      <c r="G7" s="16"/>
    </row>
    <row r="8" spans="1:7" ht="13.5" x14ac:dyDescent="0.35">
      <c r="A8" s="19"/>
      <c r="B8" s="20" t="s">
        <v>58</v>
      </c>
      <c r="C8" s="12" t="s">
        <v>59</v>
      </c>
      <c r="D8" s="12" t="s">
        <v>60</v>
      </c>
      <c r="E8" s="12" t="s">
        <v>61</v>
      </c>
      <c r="F8" s="20" t="s">
        <v>62</v>
      </c>
      <c r="G8" s="21" t="s">
        <v>63</v>
      </c>
    </row>
    <row r="9" spans="1:7" x14ac:dyDescent="0.25">
      <c r="A9" s="18"/>
      <c r="B9" s="22"/>
      <c r="C9" s="22"/>
      <c r="D9" s="22"/>
      <c r="E9" s="22"/>
      <c r="F9" s="22"/>
      <c r="G9" s="23"/>
    </row>
    <row r="10" spans="1:7" x14ac:dyDescent="0.25">
      <c r="A10" s="14" t="s">
        <v>64</v>
      </c>
      <c r="B10" s="24">
        <v>2.1199999999999999E-3</v>
      </c>
      <c r="C10" s="15">
        <v>100000</v>
      </c>
      <c r="D10" s="15">
        <v>212</v>
      </c>
      <c r="E10" s="15">
        <v>99824</v>
      </c>
      <c r="F10" s="15">
        <v>8089840</v>
      </c>
      <c r="G10" s="25">
        <v>80.900000000000006</v>
      </c>
    </row>
    <row r="11" spans="1:7" x14ac:dyDescent="0.25">
      <c r="A11" s="14" t="s">
        <v>65</v>
      </c>
      <c r="B11" s="24">
        <v>1.6000000000000001E-4</v>
      </c>
      <c r="C11" s="15">
        <v>99788</v>
      </c>
      <c r="D11" s="15">
        <v>16</v>
      </c>
      <c r="E11" s="15">
        <v>99780</v>
      </c>
      <c r="F11" s="15">
        <v>7990016</v>
      </c>
      <c r="G11" s="25">
        <v>80.099999999999994</v>
      </c>
    </row>
    <row r="12" spans="1:7" x14ac:dyDescent="0.25">
      <c r="A12" s="14" t="s">
        <v>66</v>
      </c>
      <c r="B12" s="24">
        <v>1.6000000000000001E-4</v>
      </c>
      <c r="C12" s="15">
        <v>99772</v>
      </c>
      <c r="D12" s="15">
        <v>16</v>
      </c>
      <c r="E12" s="15">
        <v>99764</v>
      </c>
      <c r="F12" s="15">
        <v>7890236</v>
      </c>
      <c r="G12" s="25">
        <v>79.099999999999994</v>
      </c>
    </row>
    <row r="13" spans="1:7" x14ac:dyDescent="0.25">
      <c r="A13" s="14" t="s">
        <v>67</v>
      </c>
      <c r="B13" s="24">
        <v>1.4999999999999999E-4</v>
      </c>
      <c r="C13" s="15">
        <v>99756</v>
      </c>
      <c r="D13" s="15">
        <v>15</v>
      </c>
      <c r="E13" s="15">
        <v>99749</v>
      </c>
      <c r="F13" s="15">
        <v>7790472</v>
      </c>
      <c r="G13" s="25">
        <v>78.099999999999994</v>
      </c>
    </row>
    <row r="14" spans="1:7" x14ac:dyDescent="0.25">
      <c r="A14" s="14" t="s">
        <v>68</v>
      </c>
      <c r="B14" s="24">
        <v>1.2999999999999999E-4</v>
      </c>
      <c r="C14" s="15">
        <v>99741</v>
      </c>
      <c r="D14" s="15">
        <v>13</v>
      </c>
      <c r="E14" s="15">
        <v>99735</v>
      </c>
      <c r="F14" s="15">
        <v>7690723</v>
      </c>
      <c r="G14" s="25">
        <v>77.099999999999994</v>
      </c>
    </row>
    <row r="15" spans="1:7" x14ac:dyDescent="0.25">
      <c r="A15" s="14" t="s">
        <v>69</v>
      </c>
      <c r="B15" s="24">
        <v>1.1E-4</v>
      </c>
      <c r="C15" s="15">
        <v>99728</v>
      </c>
      <c r="D15" s="15">
        <v>11</v>
      </c>
      <c r="E15" s="15">
        <v>99723</v>
      </c>
      <c r="F15" s="15">
        <v>7590989</v>
      </c>
      <c r="G15" s="25">
        <v>76.099999999999994</v>
      </c>
    </row>
    <row r="16" spans="1:7" x14ac:dyDescent="0.25">
      <c r="A16" s="14" t="s">
        <v>70</v>
      </c>
      <c r="B16" s="24">
        <v>1E-4</v>
      </c>
      <c r="C16" s="15">
        <v>99717</v>
      </c>
      <c r="D16" s="15">
        <v>10</v>
      </c>
      <c r="E16" s="15">
        <v>99712</v>
      </c>
      <c r="F16" s="15">
        <v>7491266</v>
      </c>
      <c r="G16" s="25">
        <v>75.099999999999994</v>
      </c>
    </row>
    <row r="17" spans="1:7" x14ac:dyDescent="0.25">
      <c r="A17" s="14" t="s">
        <v>71</v>
      </c>
      <c r="B17" s="24">
        <v>9.0000000000000006E-5</v>
      </c>
      <c r="C17" s="15">
        <v>99707</v>
      </c>
      <c r="D17" s="15">
        <v>9</v>
      </c>
      <c r="E17" s="15">
        <v>99703</v>
      </c>
      <c r="F17" s="15">
        <v>7391554</v>
      </c>
      <c r="G17" s="25">
        <v>74.099999999999994</v>
      </c>
    </row>
    <row r="18" spans="1:7" x14ac:dyDescent="0.25">
      <c r="A18" s="14" t="s">
        <v>72</v>
      </c>
      <c r="B18" s="24">
        <v>9.0000000000000006E-5</v>
      </c>
      <c r="C18" s="15">
        <v>99698</v>
      </c>
      <c r="D18" s="15">
        <v>9</v>
      </c>
      <c r="E18" s="15">
        <v>99694</v>
      </c>
      <c r="F18" s="15">
        <v>7291852</v>
      </c>
      <c r="G18" s="25">
        <v>73.099999999999994</v>
      </c>
    </row>
    <row r="19" spans="1:7" x14ac:dyDescent="0.25">
      <c r="A19" s="14" t="s">
        <v>73</v>
      </c>
      <c r="B19" s="24">
        <v>9.0000000000000006E-5</v>
      </c>
      <c r="C19" s="15">
        <v>99689</v>
      </c>
      <c r="D19" s="15">
        <v>9</v>
      </c>
      <c r="E19" s="15">
        <v>99685</v>
      </c>
      <c r="F19" s="15">
        <v>7192158</v>
      </c>
      <c r="G19" s="25">
        <v>72.099999999999994</v>
      </c>
    </row>
    <row r="20" spans="1:7" x14ac:dyDescent="0.25">
      <c r="A20" s="14" t="s">
        <v>74</v>
      </c>
      <c r="B20" s="24">
        <v>1E-4</v>
      </c>
      <c r="C20" s="15">
        <v>99680</v>
      </c>
      <c r="D20" s="15">
        <v>10</v>
      </c>
      <c r="E20" s="15">
        <v>99675</v>
      </c>
      <c r="F20" s="15">
        <v>7092474</v>
      </c>
      <c r="G20" s="25">
        <v>71.2</v>
      </c>
    </row>
    <row r="21" spans="1:7" x14ac:dyDescent="0.25">
      <c r="A21" s="14" t="s">
        <v>75</v>
      </c>
      <c r="B21" s="24">
        <v>1E-4</v>
      </c>
      <c r="C21" s="15">
        <v>99670</v>
      </c>
      <c r="D21" s="15">
        <v>10</v>
      </c>
      <c r="E21" s="15">
        <v>99665</v>
      </c>
      <c r="F21" s="15">
        <v>6992799</v>
      </c>
      <c r="G21" s="25">
        <v>70.2</v>
      </c>
    </row>
    <row r="22" spans="1:7" x14ac:dyDescent="0.25">
      <c r="A22" s="14" t="s">
        <v>76</v>
      </c>
      <c r="B22" s="24">
        <v>1.1E-4</v>
      </c>
      <c r="C22" s="15">
        <v>99660</v>
      </c>
      <c r="D22" s="15">
        <v>11</v>
      </c>
      <c r="E22" s="15">
        <v>99655</v>
      </c>
      <c r="F22" s="15">
        <v>6893134</v>
      </c>
      <c r="G22" s="25">
        <v>69.2</v>
      </c>
    </row>
    <row r="23" spans="1:7" x14ac:dyDescent="0.25">
      <c r="A23" s="14" t="s">
        <v>77</v>
      </c>
      <c r="B23" s="24">
        <v>1.2999999999999999E-4</v>
      </c>
      <c r="C23" s="15">
        <v>99649</v>
      </c>
      <c r="D23" s="15">
        <v>13</v>
      </c>
      <c r="E23" s="15">
        <v>99643</v>
      </c>
      <c r="F23" s="15">
        <v>6793479</v>
      </c>
      <c r="G23" s="25">
        <v>68.2</v>
      </c>
    </row>
    <row r="24" spans="1:7" x14ac:dyDescent="0.25">
      <c r="A24" s="14" t="s">
        <v>78</v>
      </c>
      <c r="B24" s="24">
        <v>1.4999999999999999E-4</v>
      </c>
      <c r="C24" s="15">
        <v>99636</v>
      </c>
      <c r="D24" s="15">
        <v>15</v>
      </c>
      <c r="E24" s="15">
        <v>99629</v>
      </c>
      <c r="F24" s="15">
        <v>6693837</v>
      </c>
      <c r="G24" s="25">
        <v>67.2</v>
      </c>
    </row>
    <row r="25" spans="1:7" x14ac:dyDescent="0.25">
      <c r="A25" s="14" t="s">
        <v>79</v>
      </c>
      <c r="B25" s="24">
        <v>1.8000000000000001E-4</v>
      </c>
      <c r="C25" s="15">
        <v>99621</v>
      </c>
      <c r="D25" s="15">
        <v>18</v>
      </c>
      <c r="E25" s="15">
        <v>99612</v>
      </c>
      <c r="F25" s="15">
        <v>6594208</v>
      </c>
      <c r="G25" s="25">
        <v>66.2</v>
      </c>
    </row>
    <row r="26" spans="1:7" x14ac:dyDescent="0.25">
      <c r="A26" s="26" t="s">
        <v>80</v>
      </c>
      <c r="B26" s="24">
        <v>2.0000000000000001E-4</v>
      </c>
      <c r="C26" s="15">
        <v>99603</v>
      </c>
      <c r="D26" s="15">
        <v>20</v>
      </c>
      <c r="E26" s="15">
        <v>99593</v>
      </c>
      <c r="F26" s="15">
        <v>6494596</v>
      </c>
      <c r="G26" s="25">
        <v>65.2</v>
      </c>
    </row>
    <row r="27" spans="1:7" x14ac:dyDescent="0.25">
      <c r="A27" s="26" t="s">
        <v>81</v>
      </c>
      <c r="B27" s="24">
        <v>2.3000000000000001E-4</v>
      </c>
      <c r="C27" s="15">
        <v>99583</v>
      </c>
      <c r="D27" s="15">
        <v>23</v>
      </c>
      <c r="E27" s="15">
        <v>99572</v>
      </c>
      <c r="F27" s="15">
        <v>6395003</v>
      </c>
      <c r="G27" s="25">
        <v>64.2</v>
      </c>
    </row>
    <row r="28" spans="1:7" x14ac:dyDescent="0.25">
      <c r="A28" s="26" t="s">
        <v>82</v>
      </c>
      <c r="B28" s="24">
        <v>2.5999999999999998E-4</v>
      </c>
      <c r="C28" s="15">
        <v>99560</v>
      </c>
      <c r="D28" s="15">
        <v>25</v>
      </c>
      <c r="E28" s="15">
        <v>99548</v>
      </c>
      <c r="F28" s="15">
        <v>6295432</v>
      </c>
      <c r="G28" s="25">
        <v>63.2</v>
      </c>
    </row>
    <row r="29" spans="1:7" x14ac:dyDescent="0.25">
      <c r="A29" s="26" t="s">
        <v>83</v>
      </c>
      <c r="B29" s="24">
        <v>2.9E-4</v>
      </c>
      <c r="C29" s="15">
        <v>99535</v>
      </c>
      <c r="D29" s="15">
        <v>29</v>
      </c>
      <c r="E29" s="15">
        <v>99521</v>
      </c>
      <c r="F29" s="15">
        <v>6195884</v>
      </c>
      <c r="G29" s="25">
        <v>62.2</v>
      </c>
    </row>
    <row r="30" spans="1:7" x14ac:dyDescent="0.25">
      <c r="A30" s="26" t="s">
        <v>84</v>
      </c>
      <c r="B30" s="24">
        <v>3.2000000000000003E-4</v>
      </c>
      <c r="C30" s="15">
        <v>99506</v>
      </c>
      <c r="D30" s="15">
        <v>32</v>
      </c>
      <c r="E30" s="15">
        <v>99490</v>
      </c>
      <c r="F30" s="15">
        <v>6096364</v>
      </c>
      <c r="G30" s="25">
        <v>61.3</v>
      </c>
    </row>
    <row r="31" spans="1:7" x14ac:dyDescent="0.25">
      <c r="A31" s="26" t="s">
        <v>85</v>
      </c>
      <c r="B31" s="24">
        <v>3.5E-4</v>
      </c>
      <c r="C31" s="15">
        <v>99474</v>
      </c>
      <c r="D31" s="15">
        <v>35</v>
      </c>
      <c r="E31" s="15">
        <v>99457</v>
      </c>
      <c r="F31" s="15">
        <v>5996874</v>
      </c>
      <c r="G31" s="25">
        <v>60.3</v>
      </c>
    </row>
    <row r="32" spans="1:7" x14ac:dyDescent="0.25">
      <c r="A32" s="26" t="s">
        <v>86</v>
      </c>
      <c r="B32" s="24">
        <v>3.6999999999999999E-4</v>
      </c>
      <c r="C32" s="15">
        <v>99439</v>
      </c>
      <c r="D32" s="15">
        <v>37</v>
      </c>
      <c r="E32" s="15">
        <v>99421</v>
      </c>
      <c r="F32" s="15">
        <v>5897417</v>
      </c>
      <c r="G32" s="25">
        <v>59.3</v>
      </c>
    </row>
    <row r="33" spans="1:7" x14ac:dyDescent="0.25">
      <c r="A33" s="26" t="s">
        <v>87</v>
      </c>
      <c r="B33" s="24">
        <v>3.8000000000000002E-4</v>
      </c>
      <c r="C33" s="15">
        <v>99402</v>
      </c>
      <c r="D33" s="15">
        <v>38</v>
      </c>
      <c r="E33" s="15">
        <v>99383</v>
      </c>
      <c r="F33" s="15">
        <v>5797997</v>
      </c>
      <c r="G33" s="25">
        <v>58.3</v>
      </c>
    </row>
    <row r="34" spans="1:7" x14ac:dyDescent="0.25">
      <c r="A34" s="26" t="s">
        <v>88</v>
      </c>
      <c r="B34" s="24">
        <v>3.8000000000000002E-4</v>
      </c>
      <c r="C34" s="15">
        <v>99364</v>
      </c>
      <c r="D34" s="15">
        <v>38</v>
      </c>
      <c r="E34" s="15">
        <v>99345</v>
      </c>
      <c r="F34" s="15">
        <v>5698614</v>
      </c>
      <c r="G34" s="25">
        <v>57.4</v>
      </c>
    </row>
    <row r="35" spans="1:7" x14ac:dyDescent="0.25">
      <c r="A35" s="26" t="s">
        <v>89</v>
      </c>
      <c r="B35" s="24">
        <v>3.8000000000000002E-4</v>
      </c>
      <c r="C35" s="15">
        <v>99326</v>
      </c>
      <c r="D35" s="15">
        <v>38</v>
      </c>
      <c r="E35" s="15">
        <v>99307</v>
      </c>
      <c r="F35" s="15">
        <v>5599269</v>
      </c>
      <c r="G35" s="25">
        <v>56.4</v>
      </c>
    </row>
    <row r="36" spans="1:7" x14ac:dyDescent="0.25">
      <c r="A36" s="26" t="s">
        <v>90</v>
      </c>
      <c r="B36" s="24">
        <v>3.8000000000000002E-4</v>
      </c>
      <c r="C36" s="15">
        <v>99288</v>
      </c>
      <c r="D36" s="15">
        <v>37</v>
      </c>
      <c r="E36" s="15">
        <v>99270</v>
      </c>
      <c r="F36" s="15">
        <v>5499962</v>
      </c>
      <c r="G36" s="25">
        <v>55.4</v>
      </c>
    </row>
    <row r="37" spans="1:7" x14ac:dyDescent="0.25">
      <c r="A37" s="26" t="s">
        <v>91</v>
      </c>
      <c r="B37" s="24">
        <v>3.8000000000000002E-4</v>
      </c>
      <c r="C37" s="15">
        <v>99251</v>
      </c>
      <c r="D37" s="15">
        <v>38</v>
      </c>
      <c r="E37" s="15">
        <v>99232</v>
      </c>
      <c r="F37" s="15">
        <v>5400692</v>
      </c>
      <c r="G37" s="25">
        <v>54.4</v>
      </c>
    </row>
    <row r="38" spans="1:7" x14ac:dyDescent="0.25">
      <c r="A38" s="26" t="s">
        <v>92</v>
      </c>
      <c r="B38" s="24">
        <v>3.8999999999999999E-4</v>
      </c>
      <c r="C38" s="15">
        <v>99213</v>
      </c>
      <c r="D38" s="15">
        <v>38</v>
      </c>
      <c r="E38" s="15">
        <v>99194</v>
      </c>
      <c r="F38" s="15">
        <v>5301460</v>
      </c>
      <c r="G38" s="25">
        <v>53.4</v>
      </c>
    </row>
    <row r="39" spans="1:7" x14ac:dyDescent="0.25">
      <c r="A39" s="26" t="s">
        <v>93</v>
      </c>
      <c r="B39" s="24">
        <v>3.8999999999999999E-4</v>
      </c>
      <c r="C39" s="15">
        <v>99175</v>
      </c>
      <c r="D39" s="15">
        <v>39</v>
      </c>
      <c r="E39" s="15">
        <v>99156</v>
      </c>
      <c r="F39" s="15">
        <v>5202266</v>
      </c>
      <c r="G39" s="25">
        <v>52.5</v>
      </c>
    </row>
    <row r="40" spans="1:7" x14ac:dyDescent="0.25">
      <c r="A40" s="26" t="s">
        <v>94</v>
      </c>
      <c r="B40" s="24">
        <v>4.0000000000000002E-4</v>
      </c>
      <c r="C40" s="15">
        <v>99136</v>
      </c>
      <c r="D40" s="15">
        <v>40</v>
      </c>
      <c r="E40" s="15">
        <v>99116</v>
      </c>
      <c r="F40" s="15">
        <v>5103111</v>
      </c>
      <c r="G40" s="25">
        <v>51.5</v>
      </c>
    </row>
    <row r="41" spans="1:7" x14ac:dyDescent="0.25">
      <c r="A41" s="26" t="s">
        <v>95</v>
      </c>
      <c r="B41" s="24">
        <v>4.0999999999999999E-4</v>
      </c>
      <c r="C41" s="15">
        <v>99096</v>
      </c>
      <c r="D41" s="15">
        <v>41</v>
      </c>
      <c r="E41" s="15">
        <v>99076</v>
      </c>
      <c r="F41" s="15">
        <v>5003995</v>
      </c>
      <c r="G41" s="25">
        <v>50.5</v>
      </c>
    </row>
    <row r="42" spans="1:7" x14ac:dyDescent="0.25">
      <c r="A42" s="26" t="s">
        <v>96</v>
      </c>
      <c r="B42" s="24">
        <v>4.2999999999999999E-4</v>
      </c>
      <c r="C42" s="15">
        <v>99055</v>
      </c>
      <c r="D42" s="15">
        <v>43</v>
      </c>
      <c r="E42" s="15">
        <v>99034</v>
      </c>
      <c r="F42" s="15">
        <v>4904919</v>
      </c>
      <c r="G42" s="25">
        <v>49.5</v>
      </c>
    </row>
    <row r="43" spans="1:7" x14ac:dyDescent="0.25">
      <c r="A43" s="26" t="s">
        <v>97</v>
      </c>
      <c r="B43" s="24">
        <v>4.6000000000000001E-4</v>
      </c>
      <c r="C43" s="15">
        <v>99012</v>
      </c>
      <c r="D43" s="15">
        <v>46</v>
      </c>
      <c r="E43" s="15">
        <v>98989</v>
      </c>
      <c r="F43" s="15">
        <v>4805886</v>
      </c>
      <c r="G43" s="25">
        <v>48.5</v>
      </c>
    </row>
    <row r="44" spans="1:7" x14ac:dyDescent="0.25">
      <c r="A44" s="26" t="s">
        <v>98</v>
      </c>
      <c r="B44" s="24">
        <v>5.0000000000000001E-4</v>
      </c>
      <c r="C44" s="15">
        <v>98966</v>
      </c>
      <c r="D44" s="15">
        <v>50</v>
      </c>
      <c r="E44" s="15">
        <v>98941</v>
      </c>
      <c r="F44" s="15">
        <v>4706897</v>
      </c>
      <c r="G44" s="25">
        <v>47.6</v>
      </c>
    </row>
    <row r="45" spans="1:7" x14ac:dyDescent="0.25">
      <c r="A45" s="26" t="s">
        <v>99</v>
      </c>
      <c r="B45" s="24">
        <v>5.4000000000000001E-4</v>
      </c>
      <c r="C45" s="15">
        <v>98916</v>
      </c>
      <c r="D45" s="15">
        <v>54</v>
      </c>
      <c r="E45" s="15">
        <v>98889</v>
      </c>
      <c r="F45" s="15">
        <v>4607956</v>
      </c>
      <c r="G45" s="25">
        <v>46.6</v>
      </c>
    </row>
    <row r="46" spans="1:7" x14ac:dyDescent="0.25">
      <c r="A46" s="26" t="s">
        <v>100</v>
      </c>
      <c r="B46" s="24">
        <v>5.9000000000000003E-4</v>
      </c>
      <c r="C46" s="15">
        <v>98862</v>
      </c>
      <c r="D46" s="15">
        <v>58</v>
      </c>
      <c r="E46" s="15">
        <v>98833</v>
      </c>
      <c r="F46" s="15">
        <v>4509067</v>
      </c>
      <c r="G46" s="25">
        <v>45.6</v>
      </c>
    </row>
    <row r="47" spans="1:7" x14ac:dyDescent="0.25">
      <c r="A47" s="26" t="s">
        <v>101</v>
      </c>
      <c r="B47" s="24">
        <v>6.4000000000000005E-4</v>
      </c>
      <c r="C47" s="15">
        <v>98804</v>
      </c>
      <c r="D47" s="15">
        <v>64</v>
      </c>
      <c r="E47" s="15">
        <v>98772</v>
      </c>
      <c r="F47" s="15">
        <v>4410234</v>
      </c>
      <c r="G47" s="25">
        <v>44.6</v>
      </c>
    </row>
    <row r="48" spans="1:7" x14ac:dyDescent="0.25">
      <c r="A48" s="26" t="s">
        <v>102</v>
      </c>
      <c r="B48" s="24">
        <v>7.2000000000000005E-4</v>
      </c>
      <c r="C48" s="15">
        <v>98740</v>
      </c>
      <c r="D48" s="15">
        <v>71</v>
      </c>
      <c r="E48" s="15">
        <v>98705</v>
      </c>
      <c r="F48" s="15">
        <v>4311462</v>
      </c>
      <c r="G48" s="25">
        <v>43.7</v>
      </c>
    </row>
    <row r="49" spans="1:7" x14ac:dyDescent="0.25">
      <c r="A49" s="26" t="s">
        <v>103</v>
      </c>
      <c r="B49" s="24">
        <v>8.0999999999999996E-4</v>
      </c>
      <c r="C49" s="15">
        <v>98669</v>
      </c>
      <c r="D49" s="15">
        <v>80</v>
      </c>
      <c r="E49" s="15">
        <v>98629</v>
      </c>
      <c r="F49" s="15">
        <v>4212757</v>
      </c>
      <c r="G49" s="25">
        <v>42.7</v>
      </c>
    </row>
    <row r="50" spans="1:7" x14ac:dyDescent="0.25">
      <c r="A50" s="26" t="s">
        <v>104</v>
      </c>
      <c r="B50" s="24">
        <v>8.9999999999999998E-4</v>
      </c>
      <c r="C50" s="15">
        <v>98589</v>
      </c>
      <c r="D50" s="15">
        <v>89</v>
      </c>
      <c r="E50" s="15">
        <v>98545</v>
      </c>
      <c r="F50" s="15">
        <v>4114128</v>
      </c>
      <c r="G50" s="25">
        <v>41.7</v>
      </c>
    </row>
    <row r="51" spans="1:7" x14ac:dyDescent="0.25">
      <c r="A51" s="26" t="s">
        <v>105</v>
      </c>
      <c r="B51" s="24">
        <v>1E-3</v>
      </c>
      <c r="C51" s="15">
        <v>98500</v>
      </c>
      <c r="D51" s="15">
        <v>98</v>
      </c>
      <c r="E51" s="15">
        <v>98451</v>
      </c>
      <c r="F51" s="15">
        <v>4015584</v>
      </c>
      <c r="G51" s="25">
        <v>40.799999999999997</v>
      </c>
    </row>
    <row r="52" spans="1:7" x14ac:dyDescent="0.25">
      <c r="A52" s="26" t="s">
        <v>106</v>
      </c>
      <c r="B52" s="24">
        <v>1.1000000000000001E-3</v>
      </c>
      <c r="C52" s="15">
        <v>98402</v>
      </c>
      <c r="D52" s="15">
        <v>109</v>
      </c>
      <c r="E52" s="15">
        <v>98348</v>
      </c>
      <c r="F52" s="15">
        <v>3917133</v>
      </c>
      <c r="G52" s="25">
        <v>39.799999999999997</v>
      </c>
    </row>
    <row r="53" spans="1:7" x14ac:dyDescent="0.25">
      <c r="A53" s="26" t="s">
        <v>107</v>
      </c>
      <c r="B53" s="24">
        <v>1.23E-3</v>
      </c>
      <c r="C53" s="15">
        <v>98293</v>
      </c>
      <c r="D53" s="15">
        <v>121</v>
      </c>
      <c r="E53" s="15">
        <v>98233</v>
      </c>
      <c r="F53" s="15">
        <v>3818785</v>
      </c>
      <c r="G53" s="25">
        <v>38.9</v>
      </c>
    </row>
    <row r="54" spans="1:7" x14ac:dyDescent="0.25">
      <c r="A54" s="26" t="s">
        <v>108</v>
      </c>
      <c r="B54" s="24">
        <v>1.3600000000000001E-3</v>
      </c>
      <c r="C54" s="15">
        <v>98172</v>
      </c>
      <c r="D54" s="15">
        <v>133</v>
      </c>
      <c r="E54" s="15">
        <v>98106</v>
      </c>
      <c r="F54" s="15">
        <v>3720553</v>
      </c>
      <c r="G54" s="25">
        <v>37.9</v>
      </c>
    </row>
    <row r="55" spans="1:7" x14ac:dyDescent="0.25">
      <c r="A55" s="26" t="s">
        <v>109</v>
      </c>
      <c r="B55" s="24">
        <v>1.49E-3</v>
      </c>
      <c r="C55" s="15">
        <v>98039</v>
      </c>
      <c r="D55" s="15">
        <v>146</v>
      </c>
      <c r="E55" s="15">
        <v>97966</v>
      </c>
      <c r="F55" s="15">
        <v>3622447</v>
      </c>
      <c r="G55" s="25">
        <v>36.9</v>
      </c>
    </row>
    <row r="56" spans="1:7" x14ac:dyDescent="0.25">
      <c r="A56" s="26" t="s">
        <v>110</v>
      </c>
      <c r="B56" s="24">
        <v>1.64E-3</v>
      </c>
      <c r="C56" s="15">
        <v>97893</v>
      </c>
      <c r="D56" s="15">
        <v>160</v>
      </c>
      <c r="E56" s="15">
        <v>97813</v>
      </c>
      <c r="F56" s="15">
        <v>3524481</v>
      </c>
      <c r="G56" s="25">
        <v>36</v>
      </c>
    </row>
    <row r="57" spans="1:7" x14ac:dyDescent="0.25">
      <c r="A57" s="26" t="s">
        <v>111</v>
      </c>
      <c r="B57" s="24">
        <v>1.81E-3</v>
      </c>
      <c r="C57" s="15">
        <v>97733</v>
      </c>
      <c r="D57" s="15">
        <v>177</v>
      </c>
      <c r="E57" s="15">
        <v>97645</v>
      </c>
      <c r="F57" s="15">
        <v>3426668</v>
      </c>
      <c r="G57" s="25">
        <v>35.1</v>
      </c>
    </row>
    <row r="58" spans="1:7" x14ac:dyDescent="0.25">
      <c r="A58" s="26" t="s">
        <v>112</v>
      </c>
      <c r="B58" s="24">
        <v>2.0400000000000001E-3</v>
      </c>
      <c r="C58" s="15">
        <v>97556</v>
      </c>
      <c r="D58" s="15">
        <v>199</v>
      </c>
      <c r="E58" s="15">
        <v>97457</v>
      </c>
      <c r="F58" s="15">
        <v>3329024</v>
      </c>
      <c r="G58" s="25">
        <v>34.1</v>
      </c>
    </row>
    <row r="59" spans="1:7" x14ac:dyDescent="0.25">
      <c r="A59" s="26" t="s">
        <v>113</v>
      </c>
      <c r="B59" s="24">
        <v>2.2899999999999999E-3</v>
      </c>
      <c r="C59" s="15">
        <v>97357</v>
      </c>
      <c r="D59" s="15">
        <v>223</v>
      </c>
      <c r="E59" s="15">
        <v>97246</v>
      </c>
      <c r="F59" s="15">
        <v>3231567</v>
      </c>
      <c r="G59" s="25">
        <v>33.200000000000003</v>
      </c>
    </row>
    <row r="60" spans="1:7" x14ac:dyDescent="0.25">
      <c r="A60" s="27" t="s">
        <v>114</v>
      </c>
      <c r="B60" s="24">
        <v>2.5600000000000002E-3</v>
      </c>
      <c r="C60" s="15">
        <v>97134</v>
      </c>
      <c r="D60" s="15">
        <v>249</v>
      </c>
      <c r="E60" s="15">
        <v>97010</v>
      </c>
      <c r="F60" s="15">
        <v>3134322</v>
      </c>
      <c r="G60" s="25">
        <v>32.299999999999997</v>
      </c>
    </row>
    <row r="61" spans="1:7" x14ac:dyDescent="0.25">
      <c r="A61" s="27" t="s">
        <v>115</v>
      </c>
      <c r="B61" s="24">
        <v>2.8300000000000001E-3</v>
      </c>
      <c r="C61" s="15">
        <v>96885</v>
      </c>
      <c r="D61" s="15">
        <v>274</v>
      </c>
      <c r="E61" s="15">
        <v>96748</v>
      </c>
      <c r="F61" s="15">
        <v>3037312</v>
      </c>
      <c r="G61" s="25">
        <v>31.3</v>
      </c>
    </row>
    <row r="62" spans="1:7" x14ac:dyDescent="0.25">
      <c r="A62" s="27" t="s">
        <v>116</v>
      </c>
      <c r="B62" s="24">
        <v>3.13E-3</v>
      </c>
      <c r="C62" s="15">
        <v>96611</v>
      </c>
      <c r="D62" s="15">
        <v>302</v>
      </c>
      <c r="E62" s="15">
        <v>96460</v>
      </c>
      <c r="F62" s="15">
        <v>2940564</v>
      </c>
      <c r="G62" s="25">
        <v>30.4</v>
      </c>
    </row>
    <row r="63" spans="1:7" x14ac:dyDescent="0.25">
      <c r="A63" s="26" t="s">
        <v>117</v>
      </c>
      <c r="B63" s="24">
        <v>3.47E-3</v>
      </c>
      <c r="C63" s="15">
        <v>96309</v>
      </c>
      <c r="D63" s="15">
        <v>334</v>
      </c>
      <c r="E63" s="15">
        <v>96142</v>
      </c>
      <c r="F63" s="15">
        <v>2844104</v>
      </c>
      <c r="G63" s="25">
        <v>29.5</v>
      </c>
    </row>
    <row r="64" spans="1:7" x14ac:dyDescent="0.25">
      <c r="A64" s="26" t="s">
        <v>118</v>
      </c>
      <c r="B64" s="24">
        <v>3.82E-3</v>
      </c>
      <c r="C64" s="15">
        <v>95975</v>
      </c>
      <c r="D64" s="15">
        <v>367</v>
      </c>
      <c r="E64" s="15">
        <v>95792</v>
      </c>
      <c r="F64" s="15">
        <v>2747962</v>
      </c>
      <c r="G64" s="25">
        <v>28.6</v>
      </c>
    </row>
    <row r="65" spans="1:7" x14ac:dyDescent="0.25">
      <c r="A65" s="26" t="s">
        <v>119</v>
      </c>
      <c r="B65" s="24">
        <v>4.1900000000000001E-3</v>
      </c>
      <c r="C65" s="15">
        <v>95608</v>
      </c>
      <c r="D65" s="15">
        <v>401</v>
      </c>
      <c r="E65" s="15">
        <v>95408</v>
      </c>
      <c r="F65" s="15">
        <v>2652171</v>
      </c>
      <c r="G65" s="25">
        <v>27.7</v>
      </c>
    </row>
    <row r="66" spans="1:7" x14ac:dyDescent="0.25">
      <c r="A66" s="26" t="s">
        <v>120</v>
      </c>
      <c r="B66" s="24">
        <v>4.5700000000000003E-3</v>
      </c>
      <c r="C66" s="15">
        <v>95207</v>
      </c>
      <c r="D66" s="15">
        <v>435</v>
      </c>
      <c r="E66" s="15">
        <v>94990</v>
      </c>
      <c r="F66" s="15">
        <v>2556763</v>
      </c>
      <c r="G66" s="25">
        <v>26.9</v>
      </c>
    </row>
    <row r="67" spans="1:7" x14ac:dyDescent="0.25">
      <c r="A67" s="26" t="s">
        <v>121</v>
      </c>
      <c r="B67" s="24">
        <v>5.0099999999999997E-3</v>
      </c>
      <c r="C67" s="15">
        <v>94772</v>
      </c>
      <c r="D67" s="15">
        <v>475</v>
      </c>
      <c r="E67" s="15">
        <v>94535</v>
      </c>
      <c r="F67" s="15">
        <v>2461774</v>
      </c>
      <c r="G67" s="25">
        <v>26</v>
      </c>
    </row>
    <row r="68" spans="1:7" x14ac:dyDescent="0.25">
      <c r="A68" s="26" t="s">
        <v>122</v>
      </c>
      <c r="B68" s="24">
        <v>5.5300000000000002E-3</v>
      </c>
      <c r="C68" s="15">
        <v>94297</v>
      </c>
      <c r="D68" s="15">
        <v>522</v>
      </c>
      <c r="E68" s="15">
        <v>94036</v>
      </c>
      <c r="F68" s="15">
        <v>2367239</v>
      </c>
      <c r="G68" s="25">
        <v>25.1</v>
      </c>
    </row>
    <row r="69" spans="1:7" x14ac:dyDescent="0.25">
      <c r="A69" s="26" t="s">
        <v>123</v>
      </c>
      <c r="B69" s="24">
        <v>6.1000000000000004E-3</v>
      </c>
      <c r="C69" s="15">
        <v>93775</v>
      </c>
      <c r="D69" s="15">
        <v>572</v>
      </c>
      <c r="E69" s="15">
        <v>93489</v>
      </c>
      <c r="F69" s="15">
        <v>2273203</v>
      </c>
      <c r="G69" s="25">
        <v>24.2</v>
      </c>
    </row>
    <row r="70" spans="1:7" x14ac:dyDescent="0.25">
      <c r="A70" s="26" t="s">
        <v>124</v>
      </c>
      <c r="B70" s="24">
        <v>6.6699999999999997E-3</v>
      </c>
      <c r="C70" s="15">
        <v>93203</v>
      </c>
      <c r="D70" s="15">
        <v>622</v>
      </c>
      <c r="E70" s="15">
        <v>92892</v>
      </c>
      <c r="F70" s="15">
        <v>2179714</v>
      </c>
      <c r="G70" s="25">
        <v>23.4</v>
      </c>
    </row>
    <row r="71" spans="1:7" x14ac:dyDescent="0.25">
      <c r="A71" s="26" t="s">
        <v>125</v>
      </c>
      <c r="B71" s="24">
        <v>7.2899999999999996E-3</v>
      </c>
      <c r="C71" s="15">
        <v>92581</v>
      </c>
      <c r="D71" s="15">
        <v>675</v>
      </c>
      <c r="E71" s="15">
        <v>92244</v>
      </c>
      <c r="F71" s="15">
        <v>2086822</v>
      </c>
      <c r="G71" s="25">
        <v>22.5</v>
      </c>
    </row>
    <row r="72" spans="1:7" x14ac:dyDescent="0.25">
      <c r="A72" s="26" t="s">
        <v>126</v>
      </c>
      <c r="B72" s="24">
        <v>8.0400000000000003E-3</v>
      </c>
      <c r="C72" s="15">
        <v>91906</v>
      </c>
      <c r="D72" s="15">
        <v>739</v>
      </c>
      <c r="E72" s="15">
        <v>91537</v>
      </c>
      <c r="F72" s="15">
        <v>1994579</v>
      </c>
      <c r="G72" s="25">
        <v>21.7</v>
      </c>
    </row>
    <row r="73" spans="1:7" x14ac:dyDescent="0.25">
      <c r="A73" s="26" t="s">
        <v>127</v>
      </c>
      <c r="B73" s="24">
        <v>8.9999999999999993E-3</v>
      </c>
      <c r="C73" s="15">
        <v>91167</v>
      </c>
      <c r="D73" s="15">
        <v>821</v>
      </c>
      <c r="E73" s="15">
        <v>90757</v>
      </c>
      <c r="F73" s="15">
        <v>1903042</v>
      </c>
      <c r="G73" s="25">
        <v>20.9</v>
      </c>
    </row>
    <row r="74" spans="1:7" x14ac:dyDescent="0.25">
      <c r="A74" s="26" t="s">
        <v>128</v>
      </c>
      <c r="B74" s="24">
        <v>1.008E-2</v>
      </c>
      <c r="C74" s="15">
        <v>90346</v>
      </c>
      <c r="D74" s="15">
        <v>910</v>
      </c>
      <c r="E74" s="15">
        <v>89891</v>
      </c>
      <c r="F74" s="15">
        <v>1812286</v>
      </c>
      <c r="G74" s="25">
        <v>20.100000000000001</v>
      </c>
    </row>
    <row r="75" spans="1:7" x14ac:dyDescent="0.25">
      <c r="A75" s="26" t="s">
        <v>129</v>
      </c>
      <c r="B75" s="24">
        <v>1.1169999999999999E-2</v>
      </c>
      <c r="C75" s="15">
        <v>89436</v>
      </c>
      <c r="D75" s="15">
        <v>999</v>
      </c>
      <c r="E75" s="15">
        <v>88937</v>
      </c>
      <c r="F75" s="15">
        <v>1722395</v>
      </c>
      <c r="G75" s="25">
        <v>19.3</v>
      </c>
    </row>
    <row r="76" spans="1:7" x14ac:dyDescent="0.25">
      <c r="A76" s="26" t="s">
        <v>130</v>
      </c>
      <c r="B76" s="24">
        <v>1.234E-2</v>
      </c>
      <c r="C76" s="15">
        <v>88437</v>
      </c>
      <c r="D76" s="15">
        <v>1091</v>
      </c>
      <c r="E76" s="15">
        <v>87892</v>
      </c>
      <c r="F76" s="15">
        <v>1633458</v>
      </c>
      <c r="G76" s="25">
        <v>18.5</v>
      </c>
    </row>
    <row r="77" spans="1:7" x14ac:dyDescent="0.25">
      <c r="A77" s="26" t="s">
        <v>131</v>
      </c>
      <c r="B77" s="24">
        <v>1.375E-2</v>
      </c>
      <c r="C77" s="15">
        <v>87346</v>
      </c>
      <c r="D77" s="15">
        <v>1201</v>
      </c>
      <c r="E77" s="15">
        <v>86746</v>
      </c>
      <c r="F77" s="15">
        <v>1545567</v>
      </c>
      <c r="G77" s="25">
        <v>17.7</v>
      </c>
    </row>
    <row r="78" spans="1:7" x14ac:dyDescent="0.25">
      <c r="A78" s="26" t="s">
        <v>132</v>
      </c>
      <c r="B78" s="24">
        <v>1.554E-2</v>
      </c>
      <c r="C78" s="15">
        <v>86145</v>
      </c>
      <c r="D78" s="15">
        <v>1338</v>
      </c>
      <c r="E78" s="15">
        <v>85476</v>
      </c>
      <c r="F78" s="15">
        <v>1458821</v>
      </c>
      <c r="G78" s="25">
        <v>16.899999999999999</v>
      </c>
    </row>
    <row r="79" spans="1:7" x14ac:dyDescent="0.25">
      <c r="A79" s="26" t="s">
        <v>133</v>
      </c>
      <c r="B79" s="24">
        <v>1.755E-2</v>
      </c>
      <c r="C79" s="15">
        <v>84807</v>
      </c>
      <c r="D79" s="15">
        <v>1489</v>
      </c>
      <c r="E79" s="15">
        <v>84063</v>
      </c>
      <c r="F79" s="15">
        <v>1373345</v>
      </c>
      <c r="G79" s="25">
        <v>16.2</v>
      </c>
    </row>
    <row r="80" spans="1:7" x14ac:dyDescent="0.25">
      <c r="A80" s="26" t="s">
        <v>134</v>
      </c>
      <c r="B80" s="24">
        <v>1.9640000000000001E-2</v>
      </c>
      <c r="C80" s="15">
        <v>83318</v>
      </c>
      <c r="D80" s="15">
        <v>1636</v>
      </c>
      <c r="E80" s="15">
        <v>82500</v>
      </c>
      <c r="F80" s="15">
        <v>1289283</v>
      </c>
      <c r="G80" s="25">
        <v>15.5</v>
      </c>
    </row>
    <row r="81" spans="1:7" x14ac:dyDescent="0.25">
      <c r="A81" s="26" t="s">
        <v>135</v>
      </c>
      <c r="B81" s="24">
        <v>2.1770000000000001E-2</v>
      </c>
      <c r="C81" s="15">
        <v>81682</v>
      </c>
      <c r="D81" s="15">
        <v>1778</v>
      </c>
      <c r="E81" s="15">
        <v>80793</v>
      </c>
      <c r="F81" s="15">
        <v>1206783</v>
      </c>
      <c r="G81" s="25">
        <v>14.8</v>
      </c>
    </row>
    <row r="82" spans="1:7" x14ac:dyDescent="0.25">
      <c r="A82" s="26" t="s">
        <v>136</v>
      </c>
      <c r="B82" s="24">
        <v>2.4109999999999999E-2</v>
      </c>
      <c r="C82" s="15">
        <v>79904</v>
      </c>
      <c r="D82" s="15">
        <v>1926</v>
      </c>
      <c r="E82" s="15">
        <v>78941</v>
      </c>
      <c r="F82" s="15">
        <v>1125990</v>
      </c>
      <c r="G82" s="25">
        <v>14.1</v>
      </c>
    </row>
    <row r="83" spans="1:7" x14ac:dyDescent="0.25">
      <c r="A83" s="26" t="s">
        <v>137</v>
      </c>
      <c r="B83" s="24">
        <v>2.6769999999999999E-2</v>
      </c>
      <c r="C83" s="15">
        <v>77978</v>
      </c>
      <c r="D83" s="15">
        <v>2087</v>
      </c>
      <c r="E83" s="15">
        <v>76935</v>
      </c>
      <c r="F83" s="15">
        <v>1047049</v>
      </c>
      <c r="G83" s="25">
        <v>13.4</v>
      </c>
    </row>
    <row r="84" spans="1:7" x14ac:dyDescent="0.25">
      <c r="A84" s="26" t="s">
        <v>138</v>
      </c>
      <c r="B84" s="24">
        <v>2.9590000000000002E-2</v>
      </c>
      <c r="C84" s="15">
        <v>75891</v>
      </c>
      <c r="D84" s="15">
        <v>2246</v>
      </c>
      <c r="E84" s="15">
        <v>74768</v>
      </c>
      <c r="F84" s="15">
        <v>970114</v>
      </c>
      <c r="G84" s="25">
        <v>12.8</v>
      </c>
    </row>
    <row r="85" spans="1:7" x14ac:dyDescent="0.25">
      <c r="A85" s="26" t="s">
        <v>139</v>
      </c>
      <c r="B85" s="24">
        <v>3.2460000000000003E-2</v>
      </c>
      <c r="C85" s="15">
        <v>73645</v>
      </c>
      <c r="D85" s="15">
        <v>2390</v>
      </c>
      <c r="E85" s="15">
        <v>72450</v>
      </c>
      <c r="F85" s="15">
        <v>895346</v>
      </c>
      <c r="G85" s="25">
        <v>12.2</v>
      </c>
    </row>
    <row r="86" spans="1:7" x14ac:dyDescent="0.25">
      <c r="A86" s="26" t="s">
        <v>140</v>
      </c>
      <c r="B86" s="24">
        <v>3.5450000000000002E-2</v>
      </c>
      <c r="C86" s="15">
        <v>71255</v>
      </c>
      <c r="D86" s="15">
        <v>2526</v>
      </c>
      <c r="E86" s="15">
        <v>69992</v>
      </c>
      <c r="F86" s="15">
        <v>822896</v>
      </c>
      <c r="G86" s="25">
        <v>11.5</v>
      </c>
    </row>
    <row r="87" spans="1:7" x14ac:dyDescent="0.25">
      <c r="A87" s="26" t="s">
        <v>141</v>
      </c>
      <c r="B87" s="24">
        <v>3.8879999999999998E-2</v>
      </c>
      <c r="C87" s="15">
        <v>68729</v>
      </c>
      <c r="D87" s="15">
        <v>2672</v>
      </c>
      <c r="E87" s="15">
        <v>67393</v>
      </c>
      <c r="F87" s="15">
        <v>752904</v>
      </c>
      <c r="G87" s="25">
        <v>11</v>
      </c>
    </row>
    <row r="88" spans="1:7" x14ac:dyDescent="0.25">
      <c r="A88" s="26" t="s">
        <v>142</v>
      </c>
      <c r="B88" s="24">
        <v>4.299E-2</v>
      </c>
      <c r="C88" s="15">
        <v>66057</v>
      </c>
      <c r="D88" s="15">
        <v>2840</v>
      </c>
      <c r="E88" s="15">
        <v>64637</v>
      </c>
      <c r="F88" s="15">
        <v>685511</v>
      </c>
      <c r="G88" s="25">
        <v>10.4</v>
      </c>
    </row>
    <row r="89" spans="1:7" x14ac:dyDescent="0.25">
      <c r="A89" s="26" t="s">
        <v>143</v>
      </c>
      <c r="B89" s="24">
        <v>4.7480000000000001E-2</v>
      </c>
      <c r="C89" s="15">
        <v>63217</v>
      </c>
      <c r="D89" s="15">
        <v>3002</v>
      </c>
      <c r="E89" s="15">
        <v>61716</v>
      </c>
      <c r="F89" s="15">
        <v>620874</v>
      </c>
      <c r="G89" s="25">
        <v>9.8000000000000007</v>
      </c>
    </row>
    <row r="90" spans="1:7" x14ac:dyDescent="0.25">
      <c r="A90" s="26" t="s">
        <v>144</v>
      </c>
      <c r="B90" s="24">
        <v>5.203E-2</v>
      </c>
      <c r="C90" s="15">
        <v>60215</v>
      </c>
      <c r="D90" s="15">
        <v>3133</v>
      </c>
      <c r="E90" s="15">
        <v>58649</v>
      </c>
      <c r="F90" s="15">
        <v>559158</v>
      </c>
      <c r="G90" s="25">
        <v>9.3000000000000007</v>
      </c>
    </row>
    <row r="91" spans="1:7" x14ac:dyDescent="0.25">
      <c r="A91" s="26" t="s">
        <v>145</v>
      </c>
      <c r="B91" s="24">
        <v>5.6680000000000001E-2</v>
      </c>
      <c r="C91" s="15">
        <v>57082</v>
      </c>
      <c r="D91" s="15">
        <v>3236</v>
      </c>
      <c r="E91" s="15">
        <v>55464</v>
      </c>
      <c r="F91" s="15">
        <v>500510</v>
      </c>
      <c r="G91" s="25">
        <v>8.8000000000000007</v>
      </c>
    </row>
    <row r="92" spans="1:7" x14ac:dyDescent="0.25">
      <c r="A92" s="26" t="s">
        <v>146</v>
      </c>
      <c r="B92" s="24">
        <v>6.1870000000000001E-2</v>
      </c>
      <c r="C92" s="15">
        <v>53846</v>
      </c>
      <c r="D92" s="15">
        <v>3332</v>
      </c>
      <c r="E92" s="15">
        <v>52180</v>
      </c>
      <c r="F92" s="15">
        <v>445046</v>
      </c>
      <c r="G92" s="25">
        <v>8.3000000000000007</v>
      </c>
    </row>
    <row r="93" spans="1:7" x14ac:dyDescent="0.25">
      <c r="A93" s="26" t="s">
        <v>147</v>
      </c>
      <c r="B93" s="24">
        <v>6.8089999999999998E-2</v>
      </c>
      <c r="C93" s="15">
        <v>50514</v>
      </c>
      <c r="D93" s="15">
        <v>3439</v>
      </c>
      <c r="E93" s="15">
        <v>48795</v>
      </c>
      <c r="F93" s="15">
        <v>392866</v>
      </c>
      <c r="G93" s="25">
        <v>7.8</v>
      </c>
    </row>
    <row r="94" spans="1:7" x14ac:dyDescent="0.25">
      <c r="A94" s="26" t="s">
        <v>148</v>
      </c>
      <c r="B94" s="24">
        <v>7.5300000000000006E-2</v>
      </c>
      <c r="C94" s="15">
        <v>47075</v>
      </c>
      <c r="D94" s="15">
        <v>3545</v>
      </c>
      <c r="E94" s="15">
        <v>45303</v>
      </c>
      <c r="F94" s="15">
        <v>344071</v>
      </c>
      <c r="G94" s="25">
        <v>7.3</v>
      </c>
    </row>
    <row r="95" spans="1:7" x14ac:dyDescent="0.25">
      <c r="A95" s="26" t="s">
        <v>149</v>
      </c>
      <c r="B95" s="24">
        <v>8.2849999999999993E-2</v>
      </c>
      <c r="C95" s="15">
        <v>43530</v>
      </c>
      <c r="D95" s="15">
        <v>3607</v>
      </c>
      <c r="E95" s="15">
        <v>41727</v>
      </c>
      <c r="F95" s="15">
        <v>298769</v>
      </c>
      <c r="G95" s="25">
        <v>6.9</v>
      </c>
    </row>
    <row r="96" spans="1:7" x14ac:dyDescent="0.25">
      <c r="A96" s="26" t="s">
        <v>150</v>
      </c>
      <c r="B96" s="24">
        <v>9.1069999999999998E-2</v>
      </c>
      <c r="C96" s="15">
        <v>39923</v>
      </c>
      <c r="D96" s="15">
        <v>3636</v>
      </c>
      <c r="E96" s="15">
        <v>38105</v>
      </c>
      <c r="F96" s="15">
        <v>257042</v>
      </c>
      <c r="G96" s="25">
        <v>6.4</v>
      </c>
    </row>
    <row r="97" spans="1:7" x14ac:dyDescent="0.25">
      <c r="A97" s="26" t="s">
        <v>151</v>
      </c>
      <c r="B97" s="24">
        <v>0.10001</v>
      </c>
      <c r="C97" s="15">
        <v>36287</v>
      </c>
      <c r="D97" s="15">
        <v>3629</v>
      </c>
      <c r="E97" s="15">
        <v>34473</v>
      </c>
      <c r="F97" s="15">
        <v>218937</v>
      </c>
      <c r="G97" s="25">
        <v>6</v>
      </c>
    </row>
    <row r="98" spans="1:7" x14ac:dyDescent="0.25">
      <c r="A98" s="26" t="s">
        <v>152</v>
      </c>
      <c r="B98" s="24">
        <v>0.10970000000000001</v>
      </c>
      <c r="C98" s="15">
        <v>32658</v>
      </c>
      <c r="D98" s="15">
        <v>3583</v>
      </c>
      <c r="E98" s="15">
        <v>30867</v>
      </c>
      <c r="F98" s="15">
        <v>184465</v>
      </c>
      <c r="G98" s="25">
        <v>5.6</v>
      </c>
    </row>
    <row r="99" spans="1:7" x14ac:dyDescent="0.25">
      <c r="A99" s="26" t="s">
        <v>153</v>
      </c>
      <c r="B99" s="24">
        <v>0.12021</v>
      </c>
      <c r="C99" s="15">
        <v>29075</v>
      </c>
      <c r="D99" s="15">
        <v>3495</v>
      </c>
      <c r="E99" s="15">
        <v>27328</v>
      </c>
      <c r="F99" s="15">
        <v>153598</v>
      </c>
      <c r="G99" s="25">
        <v>5.3</v>
      </c>
    </row>
    <row r="100" spans="1:7" x14ac:dyDescent="0.25">
      <c r="A100" s="26" t="s">
        <v>154</v>
      </c>
      <c r="B100" s="24">
        <v>0.13156999999999999</v>
      </c>
      <c r="C100" s="15">
        <v>25580</v>
      </c>
      <c r="D100" s="15">
        <v>3366</v>
      </c>
      <c r="E100" s="15">
        <v>23897</v>
      </c>
      <c r="F100" s="15">
        <v>126271</v>
      </c>
      <c r="G100" s="25">
        <v>4.9000000000000004</v>
      </c>
    </row>
    <row r="101" spans="1:7" x14ac:dyDescent="0.25">
      <c r="A101" s="26" t="s">
        <v>155</v>
      </c>
      <c r="B101" s="24">
        <v>0.14384</v>
      </c>
      <c r="C101" s="15">
        <v>22214</v>
      </c>
      <c r="D101" s="15">
        <v>3195</v>
      </c>
      <c r="E101" s="15">
        <v>20617</v>
      </c>
      <c r="F101" s="15">
        <v>102374</v>
      </c>
      <c r="G101" s="25">
        <v>4.5999999999999996</v>
      </c>
    </row>
    <row r="102" spans="1:7" x14ac:dyDescent="0.25">
      <c r="A102" s="26" t="s">
        <v>156</v>
      </c>
      <c r="B102" s="24">
        <v>0.15706999999999999</v>
      </c>
      <c r="C102" s="15">
        <v>19019</v>
      </c>
      <c r="D102" s="15">
        <v>2987</v>
      </c>
      <c r="E102" s="15">
        <v>17526</v>
      </c>
      <c r="F102" s="15">
        <v>81757</v>
      </c>
      <c r="G102" s="25">
        <v>4.3</v>
      </c>
    </row>
    <row r="103" spans="1:7" x14ac:dyDescent="0.25">
      <c r="A103" s="26" t="s">
        <v>157</v>
      </c>
      <c r="B103" s="24">
        <v>0.17130999999999999</v>
      </c>
      <c r="C103" s="15">
        <v>16032</v>
      </c>
      <c r="D103" s="15">
        <v>2746</v>
      </c>
      <c r="E103" s="15">
        <v>14659</v>
      </c>
      <c r="F103" s="15">
        <v>64232</v>
      </c>
      <c r="G103" s="25">
        <v>4</v>
      </c>
    </row>
    <row r="104" spans="1:7" x14ac:dyDescent="0.25">
      <c r="A104" s="26" t="s">
        <v>158</v>
      </c>
      <c r="B104" s="24">
        <v>0.18659999999999999</v>
      </c>
      <c r="C104" s="15">
        <v>13286</v>
      </c>
      <c r="D104" s="15">
        <v>2479</v>
      </c>
      <c r="E104" s="15">
        <v>12047</v>
      </c>
      <c r="F104" s="15">
        <v>49573</v>
      </c>
      <c r="G104" s="25">
        <v>3.7</v>
      </c>
    </row>
    <row r="105" spans="1:7" x14ac:dyDescent="0.25">
      <c r="A105" s="26" t="s">
        <v>159</v>
      </c>
      <c r="B105" s="24">
        <v>0.20299</v>
      </c>
      <c r="C105" s="15">
        <v>10807</v>
      </c>
      <c r="D105" s="15">
        <v>2194</v>
      </c>
      <c r="E105" s="15">
        <v>9710</v>
      </c>
      <c r="F105" s="15">
        <v>37526</v>
      </c>
      <c r="G105" s="25">
        <v>3.5</v>
      </c>
    </row>
    <row r="106" spans="1:7" x14ac:dyDescent="0.25">
      <c r="A106" s="26" t="s">
        <v>160</v>
      </c>
      <c r="B106" s="24">
        <v>0.22051999999999999</v>
      </c>
      <c r="C106" s="15">
        <v>8613</v>
      </c>
      <c r="D106" s="15">
        <v>1899</v>
      </c>
      <c r="E106" s="15">
        <v>7664</v>
      </c>
      <c r="F106" s="15">
        <v>27816</v>
      </c>
      <c r="G106" s="25">
        <v>3.2</v>
      </c>
    </row>
    <row r="107" spans="1:7" x14ac:dyDescent="0.25">
      <c r="A107" s="26" t="s">
        <v>161</v>
      </c>
      <c r="B107" s="24">
        <v>0.23923</v>
      </c>
      <c r="C107" s="15">
        <v>6714</v>
      </c>
      <c r="D107" s="15">
        <v>1606</v>
      </c>
      <c r="E107" s="15">
        <v>5911</v>
      </c>
      <c r="F107" s="15">
        <v>20153</v>
      </c>
      <c r="G107" s="25">
        <v>3</v>
      </c>
    </row>
    <row r="108" spans="1:7" x14ac:dyDescent="0.25">
      <c r="A108" s="26" t="s">
        <v>162</v>
      </c>
      <c r="B108" s="24">
        <v>0.25916</v>
      </c>
      <c r="C108" s="15">
        <v>5108</v>
      </c>
      <c r="D108" s="15">
        <v>1324</v>
      </c>
      <c r="E108" s="15">
        <v>4446</v>
      </c>
      <c r="F108" s="15">
        <v>14242</v>
      </c>
      <c r="G108" s="25">
        <v>2.8</v>
      </c>
    </row>
    <row r="109" spans="1:7" x14ac:dyDescent="0.25">
      <c r="A109" s="26" t="s">
        <v>163</v>
      </c>
      <c r="B109" s="24">
        <v>0.28033999999999998</v>
      </c>
      <c r="C109" s="15">
        <v>3784</v>
      </c>
      <c r="D109" s="15">
        <v>1061</v>
      </c>
      <c r="E109" s="15">
        <v>3254</v>
      </c>
      <c r="F109" s="15">
        <v>9796</v>
      </c>
      <c r="G109" s="25">
        <v>2.6</v>
      </c>
    </row>
    <row r="110" spans="1:7" x14ac:dyDescent="0.25">
      <c r="A110" s="28" t="s">
        <v>164</v>
      </c>
      <c r="B110" s="29">
        <v>1</v>
      </c>
      <c r="C110" s="30">
        <v>2723</v>
      </c>
      <c r="D110" s="30">
        <v>2723</v>
      </c>
      <c r="E110" s="30">
        <v>6542</v>
      </c>
      <c r="F110" s="30">
        <v>6542</v>
      </c>
      <c r="G110" s="31">
        <v>2.4</v>
      </c>
    </row>
    <row r="111" spans="1:7" x14ac:dyDescent="0.25">
      <c r="A111" s="15"/>
      <c r="B111" s="24"/>
      <c r="C111" s="15"/>
      <c r="D111" s="15"/>
      <c r="E111" s="15"/>
      <c r="F111" s="15"/>
      <c r="G111" s="67"/>
    </row>
    <row r="113" spans="1:1" x14ac:dyDescent="0.25">
      <c r="A113" s="32" t="s">
        <v>284</v>
      </c>
    </row>
    <row r="114" spans="1:1" x14ac:dyDescent="0.25">
      <c r="A114" s="33" t="s">
        <v>165</v>
      </c>
    </row>
  </sheetData>
  <pageMargins left="0.75" right="0.75" top="1" bottom="1" header="0.5" footer="0.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D109"/>
  <sheetViews>
    <sheetView zoomScaleNormal="100" workbookViewId="0"/>
  </sheetViews>
  <sheetFormatPr defaultColWidth="9.09765625" defaultRowHeight="12.5" x14ac:dyDescent="0.25"/>
  <cols>
    <col min="1" max="2" width="9.09765625" style="4"/>
    <col min="3" max="3" width="9.09765625" style="3"/>
    <col min="4" max="16384" width="9.09765625" style="4"/>
  </cols>
  <sheetData>
    <row r="1" spans="1:4" ht="15.5" x14ac:dyDescent="0.35">
      <c r="A1" s="1" t="s">
        <v>0</v>
      </c>
      <c r="B1" s="2"/>
    </row>
    <row r="2" spans="1:4" x14ac:dyDescent="0.25">
      <c r="B2" s="2"/>
    </row>
    <row r="3" spans="1:4" x14ac:dyDescent="0.25">
      <c r="A3" s="66" t="s">
        <v>279</v>
      </c>
      <c r="B3" s="2"/>
    </row>
    <row r="4" spans="1:4" x14ac:dyDescent="0.25">
      <c r="B4" s="2"/>
    </row>
    <row r="5" spans="1:4" x14ac:dyDescent="0.25">
      <c r="B5" s="2" t="s">
        <v>1</v>
      </c>
      <c r="C5" s="5">
        <v>1</v>
      </c>
      <c r="D5" s="4" t="s">
        <v>2</v>
      </c>
    </row>
    <row r="6" spans="1:4" x14ac:dyDescent="0.25">
      <c r="B6" s="2" t="s">
        <v>1</v>
      </c>
      <c r="C6" s="5">
        <v>2</v>
      </c>
      <c r="D6" s="4" t="s">
        <v>3</v>
      </c>
    </row>
    <row r="7" spans="1:4" x14ac:dyDescent="0.25">
      <c r="B7" s="2" t="s">
        <v>1</v>
      </c>
      <c r="C7" s="5">
        <v>3</v>
      </c>
      <c r="D7" s="4" t="s">
        <v>4</v>
      </c>
    </row>
    <row r="8" spans="1:4" x14ac:dyDescent="0.25">
      <c r="B8" s="2" t="s">
        <v>1</v>
      </c>
      <c r="C8" s="5">
        <v>4</v>
      </c>
      <c r="D8" s="4" t="s">
        <v>5</v>
      </c>
    </row>
    <row r="9" spans="1:4" x14ac:dyDescent="0.25">
      <c r="B9" s="2" t="s">
        <v>1</v>
      </c>
      <c r="C9" s="5">
        <v>5</v>
      </c>
      <c r="D9" s="4" t="s">
        <v>6</v>
      </c>
    </row>
    <row r="10" spans="1:4" x14ac:dyDescent="0.25">
      <c r="B10" s="2" t="s">
        <v>1</v>
      </c>
      <c r="C10" s="5">
        <v>6</v>
      </c>
      <c r="D10" s="4" t="s">
        <v>7</v>
      </c>
    </row>
    <row r="11" spans="1:4" x14ac:dyDescent="0.25">
      <c r="B11" s="2" t="s">
        <v>1</v>
      </c>
      <c r="C11" s="5">
        <v>7</v>
      </c>
      <c r="D11" s="4" t="s">
        <v>8</v>
      </c>
    </row>
    <row r="12" spans="1:4" x14ac:dyDescent="0.25">
      <c r="B12" s="2" t="s">
        <v>1</v>
      </c>
      <c r="C12" s="5">
        <v>8</v>
      </c>
      <c r="D12" s="4" t="s">
        <v>9</v>
      </c>
    </row>
    <row r="13" spans="1:4" x14ac:dyDescent="0.25">
      <c r="B13" s="2" t="s">
        <v>1</v>
      </c>
      <c r="C13" s="5">
        <v>9</v>
      </c>
      <c r="D13" s="4" t="s">
        <v>10</v>
      </c>
    </row>
    <row r="14" spans="1:4" x14ac:dyDescent="0.25">
      <c r="B14" s="2" t="s">
        <v>1</v>
      </c>
      <c r="C14" s="5">
        <v>10</v>
      </c>
      <c r="D14" s="4" t="s">
        <v>11</v>
      </c>
    </row>
    <row r="15" spans="1:4" x14ac:dyDescent="0.25">
      <c r="B15" s="2" t="s">
        <v>1</v>
      </c>
      <c r="C15" s="5">
        <v>11</v>
      </c>
      <c r="D15" s="4" t="s">
        <v>12</v>
      </c>
    </row>
    <row r="16" spans="1:4" x14ac:dyDescent="0.25">
      <c r="B16" s="2" t="s">
        <v>1</v>
      </c>
      <c r="C16" s="5">
        <v>12</v>
      </c>
      <c r="D16" s="4" t="s">
        <v>13</v>
      </c>
    </row>
    <row r="17" spans="2:4" x14ac:dyDescent="0.25">
      <c r="B17" s="2" t="s">
        <v>1</v>
      </c>
      <c r="C17" s="5">
        <v>13</v>
      </c>
      <c r="D17" s="4" t="s">
        <v>14</v>
      </c>
    </row>
    <row r="18" spans="2:4" x14ac:dyDescent="0.25">
      <c r="B18" s="2" t="s">
        <v>1</v>
      </c>
      <c r="C18" s="5">
        <v>14</v>
      </c>
      <c r="D18" s="4" t="s">
        <v>15</v>
      </c>
    </row>
    <row r="19" spans="2:4" x14ac:dyDescent="0.25">
      <c r="B19" s="2" t="s">
        <v>1</v>
      </c>
      <c r="C19" s="5">
        <v>15</v>
      </c>
      <c r="D19" s="4" t="s">
        <v>16</v>
      </c>
    </row>
    <row r="20" spans="2:4" x14ac:dyDescent="0.25">
      <c r="B20" s="2" t="s">
        <v>1</v>
      </c>
      <c r="C20" s="5">
        <v>16</v>
      </c>
      <c r="D20" s="4" t="s">
        <v>17</v>
      </c>
    </row>
    <row r="21" spans="2:4" x14ac:dyDescent="0.25">
      <c r="B21" s="2" t="s">
        <v>1</v>
      </c>
      <c r="C21" s="5">
        <v>17</v>
      </c>
      <c r="D21" s="4" t="s">
        <v>18</v>
      </c>
    </row>
    <row r="22" spans="2:4" x14ac:dyDescent="0.25">
      <c r="B22" s="2" t="s">
        <v>1</v>
      </c>
      <c r="C22" s="5">
        <v>18</v>
      </c>
      <c r="D22" s="4" t="s">
        <v>19</v>
      </c>
    </row>
    <row r="23" spans="2:4" x14ac:dyDescent="0.25">
      <c r="B23" s="2" t="s">
        <v>1</v>
      </c>
      <c r="C23" s="5">
        <v>19</v>
      </c>
      <c r="D23" s="4" t="s">
        <v>20</v>
      </c>
    </row>
    <row r="24" spans="2:4" x14ac:dyDescent="0.25">
      <c r="B24" s="2" t="s">
        <v>1</v>
      </c>
      <c r="C24" s="5">
        <v>20</v>
      </c>
      <c r="D24" s="4" t="s">
        <v>21</v>
      </c>
    </row>
    <row r="25" spans="2:4" x14ac:dyDescent="0.25">
      <c r="B25" s="2" t="s">
        <v>1</v>
      </c>
      <c r="C25" s="5">
        <v>21</v>
      </c>
      <c r="D25" s="4" t="s">
        <v>22</v>
      </c>
    </row>
    <row r="26" spans="2:4" x14ac:dyDescent="0.25">
      <c r="B26" s="2" t="s">
        <v>1</v>
      </c>
      <c r="C26" s="5">
        <v>22</v>
      </c>
      <c r="D26" s="4" t="s">
        <v>23</v>
      </c>
    </row>
    <row r="27" spans="2:4" x14ac:dyDescent="0.25">
      <c r="B27" s="2" t="s">
        <v>1</v>
      </c>
      <c r="C27" s="5">
        <v>23</v>
      </c>
      <c r="D27" s="4" t="s">
        <v>24</v>
      </c>
    </row>
    <row r="28" spans="2:4" x14ac:dyDescent="0.25">
      <c r="B28" s="2" t="s">
        <v>1</v>
      </c>
      <c r="C28" s="5">
        <v>24</v>
      </c>
      <c r="D28" s="4" t="s">
        <v>25</v>
      </c>
    </row>
    <row r="29" spans="2:4" x14ac:dyDescent="0.25">
      <c r="B29" s="2" t="s">
        <v>1</v>
      </c>
      <c r="C29" s="5">
        <v>25</v>
      </c>
      <c r="D29" s="4" t="s">
        <v>26</v>
      </c>
    </row>
    <row r="30" spans="2:4" x14ac:dyDescent="0.25">
      <c r="B30" s="2" t="s">
        <v>1</v>
      </c>
      <c r="C30" s="5">
        <v>26</v>
      </c>
      <c r="D30" s="4" t="s">
        <v>27</v>
      </c>
    </row>
    <row r="31" spans="2:4" x14ac:dyDescent="0.25">
      <c r="B31" s="2" t="s">
        <v>1</v>
      </c>
      <c r="C31" s="5">
        <v>27</v>
      </c>
      <c r="D31" s="4" t="s">
        <v>28</v>
      </c>
    </row>
    <row r="32" spans="2:4" x14ac:dyDescent="0.25">
      <c r="B32" s="2" t="s">
        <v>1</v>
      </c>
      <c r="C32" s="5">
        <v>28</v>
      </c>
      <c r="D32" s="4" t="s">
        <v>29</v>
      </c>
    </row>
    <row r="33" spans="2:4" x14ac:dyDescent="0.25">
      <c r="B33" s="2" t="s">
        <v>1</v>
      </c>
      <c r="C33" s="5">
        <v>29</v>
      </c>
      <c r="D33" s="4" t="s">
        <v>30</v>
      </c>
    </row>
    <row r="34" spans="2:4" x14ac:dyDescent="0.25">
      <c r="B34" s="2" t="s">
        <v>1</v>
      </c>
      <c r="C34" s="5">
        <v>30</v>
      </c>
      <c r="D34" s="4" t="s">
        <v>31</v>
      </c>
    </row>
    <row r="35" spans="2:4" x14ac:dyDescent="0.25">
      <c r="B35" s="2" t="s">
        <v>1</v>
      </c>
      <c r="C35" s="5">
        <v>31</v>
      </c>
      <c r="D35" s="4" t="s">
        <v>32</v>
      </c>
    </row>
    <row r="36" spans="2:4" x14ac:dyDescent="0.25">
      <c r="B36" s="2" t="s">
        <v>1</v>
      </c>
      <c r="C36" s="5">
        <v>32</v>
      </c>
      <c r="D36" s="4" t="s">
        <v>33</v>
      </c>
    </row>
    <row r="37" spans="2:4" x14ac:dyDescent="0.25">
      <c r="B37" s="2" t="s">
        <v>1</v>
      </c>
      <c r="C37" s="5">
        <v>33</v>
      </c>
      <c r="D37" s="4" t="s">
        <v>34</v>
      </c>
    </row>
    <row r="38" spans="2:4" x14ac:dyDescent="0.25">
      <c r="B38" s="2" t="s">
        <v>1</v>
      </c>
      <c r="C38" s="5">
        <v>34</v>
      </c>
      <c r="D38" s="4" t="s">
        <v>35</v>
      </c>
    </row>
    <row r="39" spans="2:4" x14ac:dyDescent="0.25">
      <c r="B39" s="2" t="s">
        <v>1</v>
      </c>
      <c r="C39" s="5">
        <v>35</v>
      </c>
      <c r="D39" s="4" t="s">
        <v>36</v>
      </c>
    </row>
    <row r="40" spans="2:4" x14ac:dyDescent="0.25">
      <c r="B40" s="2" t="s">
        <v>1</v>
      </c>
      <c r="C40" s="5">
        <v>36</v>
      </c>
      <c r="D40" s="4" t="s">
        <v>37</v>
      </c>
    </row>
    <row r="41" spans="2:4" x14ac:dyDescent="0.25">
      <c r="B41" s="2" t="s">
        <v>1</v>
      </c>
      <c r="C41" s="5">
        <v>37</v>
      </c>
      <c r="D41" s="4" t="s">
        <v>38</v>
      </c>
    </row>
    <row r="42" spans="2:4" x14ac:dyDescent="0.25">
      <c r="B42" s="2" t="s">
        <v>1</v>
      </c>
      <c r="C42" s="5">
        <v>38</v>
      </c>
      <c r="D42" s="4" t="s">
        <v>39</v>
      </c>
    </row>
    <row r="43" spans="2:4" x14ac:dyDescent="0.25">
      <c r="B43" s="2" t="s">
        <v>1</v>
      </c>
      <c r="C43" s="5">
        <v>39</v>
      </c>
      <c r="D43" s="4" t="s">
        <v>40</v>
      </c>
    </row>
    <row r="44" spans="2:4" x14ac:dyDescent="0.25">
      <c r="B44" s="2" t="s">
        <v>1</v>
      </c>
      <c r="C44" s="5">
        <v>40</v>
      </c>
      <c r="D44" s="4" t="s">
        <v>206</v>
      </c>
    </row>
    <row r="45" spans="2:4" x14ac:dyDescent="0.25">
      <c r="B45" s="2" t="s">
        <v>1</v>
      </c>
      <c r="C45" s="5">
        <v>41</v>
      </c>
      <c r="D45" s="4" t="s">
        <v>207</v>
      </c>
    </row>
    <row r="46" spans="2:4" x14ac:dyDescent="0.25">
      <c r="B46" s="2" t="s">
        <v>1</v>
      </c>
      <c r="C46" s="5">
        <v>42</v>
      </c>
      <c r="D46" s="4" t="s">
        <v>208</v>
      </c>
    </row>
    <row r="47" spans="2:4" x14ac:dyDescent="0.25">
      <c r="B47" s="2" t="s">
        <v>1</v>
      </c>
      <c r="C47" s="5">
        <v>43</v>
      </c>
      <c r="D47" s="4" t="s">
        <v>224</v>
      </c>
    </row>
    <row r="48" spans="2:4" x14ac:dyDescent="0.25">
      <c r="B48" s="2" t="s">
        <v>1</v>
      </c>
      <c r="C48" s="5">
        <v>44</v>
      </c>
      <c r="D48" s="4" t="s">
        <v>225</v>
      </c>
    </row>
    <row r="49" spans="2:4" x14ac:dyDescent="0.25">
      <c r="B49" s="2" t="s">
        <v>1</v>
      </c>
      <c r="C49" s="5">
        <v>45</v>
      </c>
      <c r="D49" s="4" t="s">
        <v>226</v>
      </c>
    </row>
    <row r="50" spans="2:4" x14ac:dyDescent="0.25">
      <c r="B50" s="2" t="s">
        <v>1</v>
      </c>
      <c r="C50" s="5">
        <v>46</v>
      </c>
      <c r="D50" s="4" t="s">
        <v>237</v>
      </c>
    </row>
    <row r="51" spans="2:4" x14ac:dyDescent="0.25">
      <c r="B51" s="2" t="s">
        <v>1</v>
      </c>
      <c r="C51" s="5">
        <v>47</v>
      </c>
      <c r="D51" s="4" t="s">
        <v>238</v>
      </c>
    </row>
    <row r="52" spans="2:4" x14ac:dyDescent="0.25">
      <c r="B52" s="2" t="s">
        <v>1</v>
      </c>
      <c r="C52" s="5">
        <v>48</v>
      </c>
      <c r="D52" s="4" t="s">
        <v>239</v>
      </c>
    </row>
    <row r="53" spans="2:4" x14ac:dyDescent="0.25">
      <c r="B53" s="2" t="s">
        <v>1</v>
      </c>
      <c r="C53" s="5">
        <v>49</v>
      </c>
      <c r="D53" s="4" t="s">
        <v>245</v>
      </c>
    </row>
    <row r="54" spans="2:4" x14ac:dyDescent="0.25">
      <c r="B54" s="2" t="s">
        <v>1</v>
      </c>
      <c r="C54" s="5">
        <v>50</v>
      </c>
      <c r="D54" s="4" t="s">
        <v>243</v>
      </c>
    </row>
    <row r="55" spans="2:4" x14ac:dyDescent="0.25">
      <c r="B55" s="2" t="s">
        <v>1</v>
      </c>
      <c r="C55" s="5">
        <v>51</v>
      </c>
      <c r="D55" s="4" t="s">
        <v>244</v>
      </c>
    </row>
    <row r="56" spans="2:4" x14ac:dyDescent="0.25">
      <c r="B56" s="2" t="s">
        <v>1</v>
      </c>
      <c r="C56" s="5">
        <v>52</v>
      </c>
      <c r="D56" s="4" t="s">
        <v>246</v>
      </c>
    </row>
    <row r="57" spans="2:4" x14ac:dyDescent="0.25">
      <c r="B57" s="2" t="s">
        <v>1</v>
      </c>
      <c r="C57" s="5">
        <v>53</v>
      </c>
      <c r="D57" s="4" t="s">
        <v>247</v>
      </c>
    </row>
    <row r="58" spans="2:4" x14ac:dyDescent="0.25">
      <c r="B58" s="2" t="s">
        <v>1</v>
      </c>
      <c r="C58" s="5">
        <v>54</v>
      </c>
      <c r="D58" s="4" t="s">
        <v>248</v>
      </c>
    </row>
    <row r="59" spans="2:4" x14ac:dyDescent="0.25">
      <c r="B59" s="2" t="s">
        <v>1</v>
      </c>
      <c r="C59" s="5">
        <v>55</v>
      </c>
      <c r="D59" s="4" t="s">
        <v>255</v>
      </c>
    </row>
    <row r="60" spans="2:4" x14ac:dyDescent="0.25">
      <c r="B60" s="2" t="s">
        <v>1</v>
      </c>
      <c r="C60" s="5">
        <v>56</v>
      </c>
      <c r="D60" s="4" t="s">
        <v>256</v>
      </c>
    </row>
    <row r="61" spans="2:4" x14ac:dyDescent="0.25">
      <c r="B61" s="2" t="s">
        <v>1</v>
      </c>
      <c r="C61" s="5">
        <v>57</v>
      </c>
      <c r="D61" s="4" t="s">
        <v>257</v>
      </c>
    </row>
    <row r="62" spans="2:4" x14ac:dyDescent="0.25">
      <c r="B62" s="2" t="s">
        <v>1</v>
      </c>
      <c r="C62" s="5">
        <v>58</v>
      </c>
      <c r="D62" s="4" t="s">
        <v>265</v>
      </c>
    </row>
    <row r="63" spans="2:4" x14ac:dyDescent="0.25">
      <c r="B63" s="2" t="s">
        <v>1</v>
      </c>
      <c r="C63" s="5">
        <v>59</v>
      </c>
      <c r="D63" s="4" t="s">
        <v>266</v>
      </c>
    </row>
    <row r="64" spans="2:4" x14ac:dyDescent="0.25">
      <c r="B64" s="2" t="s">
        <v>1</v>
      </c>
      <c r="C64" s="5">
        <v>60</v>
      </c>
      <c r="D64" s="4" t="s">
        <v>267</v>
      </c>
    </row>
    <row r="65" spans="2:4" x14ac:dyDescent="0.25">
      <c r="B65" s="2" t="s">
        <v>1</v>
      </c>
      <c r="C65" s="5">
        <v>61</v>
      </c>
      <c r="D65" s="4" t="s">
        <v>276</v>
      </c>
    </row>
    <row r="66" spans="2:4" x14ac:dyDescent="0.25">
      <c r="B66" s="2" t="s">
        <v>1</v>
      </c>
      <c r="C66" s="5">
        <v>62</v>
      </c>
      <c r="D66" s="4" t="s">
        <v>277</v>
      </c>
    </row>
    <row r="67" spans="2:4" x14ac:dyDescent="0.25">
      <c r="B67" s="2" t="s">
        <v>1</v>
      </c>
      <c r="C67" s="5">
        <v>63</v>
      </c>
      <c r="D67" s="4" t="s">
        <v>278</v>
      </c>
    </row>
    <row r="68" spans="2:4" x14ac:dyDescent="0.25">
      <c r="B68" s="2" t="s">
        <v>1</v>
      </c>
      <c r="C68" s="5">
        <v>64</v>
      </c>
      <c r="D68" s="4" t="s">
        <v>273</v>
      </c>
    </row>
    <row r="69" spans="2:4" x14ac:dyDescent="0.25">
      <c r="B69" s="2" t="s">
        <v>1</v>
      </c>
      <c r="C69" s="5">
        <v>65</v>
      </c>
      <c r="D69" s="4" t="s">
        <v>274</v>
      </c>
    </row>
    <row r="70" spans="2:4" x14ac:dyDescent="0.25">
      <c r="B70" s="2" t="s">
        <v>1</v>
      </c>
      <c r="C70" s="5">
        <v>66</v>
      </c>
      <c r="D70" s="4" t="s">
        <v>275</v>
      </c>
    </row>
    <row r="109" spans="1:1" x14ac:dyDescent="0.25">
      <c r="A109" s="49"/>
    </row>
  </sheetData>
  <hyperlinks>
    <hyperlink ref="C5" location="'2003'!A1" display="'2003'!A1" xr:uid="{00000000-0004-0000-0100-000000000000}"/>
    <hyperlink ref="C6:C28" location="'2003'!A1" display="'2003'!A1" xr:uid="{00000000-0004-0000-0100-000001000000}"/>
    <hyperlink ref="C6" location="'2003M'!A1" display="'2003M'!A1" xr:uid="{00000000-0004-0000-0100-000002000000}"/>
    <hyperlink ref="C7" location="'2003F'!A1" display="'2003F'!A1" xr:uid="{00000000-0004-0000-0100-000003000000}"/>
    <hyperlink ref="C8" location="'2004'!A1" display="'2004'!A1" xr:uid="{00000000-0004-0000-0100-000004000000}"/>
    <hyperlink ref="C9" location="'2004M'!A1" display="'2004M'!A1" xr:uid="{00000000-0004-0000-0100-000005000000}"/>
    <hyperlink ref="C10" location="'2004F'!A1" display="'2004F'!A1" xr:uid="{00000000-0004-0000-0100-000006000000}"/>
    <hyperlink ref="C11" location="'2005'!A1" display="'2005'!A1" xr:uid="{00000000-0004-0000-0100-000007000000}"/>
    <hyperlink ref="C12" location="'2005M'!A1" display="'2005M'!A1" xr:uid="{00000000-0004-0000-0100-000008000000}"/>
    <hyperlink ref="C13" location="'2005F'!A1" display="'2005F'!A1" xr:uid="{00000000-0004-0000-0100-000009000000}"/>
    <hyperlink ref="C14" location="'2006'!A1" display="'2006'!A1" xr:uid="{00000000-0004-0000-0100-00000A000000}"/>
    <hyperlink ref="C15" location="'2006M'!A1" display="'2006M'!A1" xr:uid="{00000000-0004-0000-0100-00000B000000}"/>
    <hyperlink ref="C16" location="'2006F'!A1" display="'2006F'!A1" xr:uid="{00000000-0004-0000-0100-00000C000000}"/>
    <hyperlink ref="C17" location="'2007'!A1" display="'2007'!A1" xr:uid="{00000000-0004-0000-0100-00000D000000}"/>
    <hyperlink ref="C18" location="'2007M'!A1" display="'2007M'!A1" xr:uid="{00000000-0004-0000-0100-00000E000000}"/>
    <hyperlink ref="C19" location="'2007F'!A1" display="'2007F'!A1" xr:uid="{00000000-0004-0000-0100-00000F000000}"/>
    <hyperlink ref="C20" location="'2008'!A1" display="'2008'!A1" xr:uid="{00000000-0004-0000-0100-000010000000}"/>
    <hyperlink ref="C21" location="'2008M'!A1" display="'2008M'!A1" xr:uid="{00000000-0004-0000-0100-000011000000}"/>
    <hyperlink ref="C22" location="'2008F'!A1" display="'2008F'!A1" xr:uid="{00000000-0004-0000-0100-000012000000}"/>
    <hyperlink ref="C23" location="'2009'!A1" display="'2009'!A1" xr:uid="{00000000-0004-0000-0100-000013000000}"/>
    <hyperlink ref="C24" location="'2009M'!A1" display="'2009M'!A1" xr:uid="{00000000-0004-0000-0100-000014000000}"/>
    <hyperlink ref="C25" location="'2009F'!A1" display="'2009F'!A1" xr:uid="{00000000-0004-0000-0100-000015000000}"/>
    <hyperlink ref="C26" location="'2010'!A1" display="'2010'!A1" xr:uid="{00000000-0004-0000-0100-000016000000}"/>
    <hyperlink ref="C27" location="'2010M'!A1" display="'2010M'!A1" xr:uid="{00000000-0004-0000-0100-000017000000}"/>
    <hyperlink ref="C28" location="'2010F'!A1" display="'2010F'!A1" xr:uid="{00000000-0004-0000-0100-000018000000}"/>
    <hyperlink ref="C29:C31" location="'2003'!A1" display="'2003'!A1" xr:uid="{00000000-0004-0000-0100-000019000000}"/>
    <hyperlink ref="C29" location="'2011'!A1" display="'2011'!A1" xr:uid="{00000000-0004-0000-0100-00001A000000}"/>
    <hyperlink ref="C30" location="'2011M'!A1" display="'2011M'!A1" xr:uid="{00000000-0004-0000-0100-00001B000000}"/>
    <hyperlink ref="C31" location="'2011F'!A1" display="'2011F'!A1" xr:uid="{00000000-0004-0000-0100-00001C000000}"/>
    <hyperlink ref="C32:C34" location="'2003'!A1" display="'2003'!A1" xr:uid="{00000000-0004-0000-0100-00001D000000}"/>
    <hyperlink ref="C32" location="'2012'!A1" display="'2012'!A1" xr:uid="{00000000-0004-0000-0100-00001E000000}"/>
    <hyperlink ref="C33" location="'2012M'!A1" display="'2012M'!A1" xr:uid="{00000000-0004-0000-0100-00001F000000}"/>
    <hyperlink ref="C34" location="'2012F'!A1" display="'2012F'!A1" xr:uid="{00000000-0004-0000-0100-000020000000}"/>
    <hyperlink ref="C35:C37" location="'2013'!A1" display="'2013'!A1" xr:uid="{00000000-0004-0000-0100-000021000000}"/>
    <hyperlink ref="C35" location="'2013'!A1" display="'2013'!A1" xr:uid="{00000000-0004-0000-0100-000022000000}"/>
    <hyperlink ref="C36" location="'2013M'!A1" display="'2013M'!A1" xr:uid="{00000000-0004-0000-0100-000023000000}"/>
    <hyperlink ref="C37" location="'2013F'!A1" display="'2013F'!A1" xr:uid="{00000000-0004-0000-0100-000024000000}"/>
    <hyperlink ref="C38" location="'2014'!A1" display="'2014'!A1" xr:uid="{00000000-0004-0000-0100-000025000000}"/>
    <hyperlink ref="C39" location="'2014M'!A1" display="'2014M'!A1" xr:uid="{00000000-0004-0000-0100-000026000000}"/>
    <hyperlink ref="C41:C43" location="'2003'!A1" display="'2003'!A1" xr:uid="{00000000-0004-0000-0100-000027000000}"/>
    <hyperlink ref="C41" location="'2015'!A1" display="'2015'!A1" xr:uid="{00000000-0004-0000-0100-000028000000}"/>
    <hyperlink ref="C42" location="'2015M'!A1" display="'2015M'!A1" xr:uid="{00000000-0004-0000-0100-000029000000}"/>
    <hyperlink ref="C43" location="'2015F'!A1" display="'2015F'!A1" xr:uid="{00000000-0004-0000-0100-00002A000000}"/>
    <hyperlink ref="C44" location="'2016'!A1" display="'2016'!A1" xr:uid="{00000000-0004-0000-0100-00002B000000}"/>
    <hyperlink ref="C45" location="'2016M'!A1" display="'2016M'!A1" xr:uid="{00000000-0004-0000-0100-00002C000000}"/>
    <hyperlink ref="C46" location="'2016F'!A1" display="'2016F'!A1" xr:uid="{00000000-0004-0000-0100-00002D000000}"/>
    <hyperlink ref="C40" location="'2014F'!A1" display="'2014F'!A1" xr:uid="{00000000-0004-0000-0100-00002E000000}"/>
    <hyperlink ref="C47" location="'2017'!A1" display="'2017'!A1" xr:uid="{00000000-0004-0000-0100-00002F000000}"/>
    <hyperlink ref="C48" location="'2017M'!A1" display="'2017M'!A1" xr:uid="{00000000-0004-0000-0100-000030000000}"/>
    <hyperlink ref="C49" location="'2017F'!A1" display="'2017F'!A1" xr:uid="{00000000-0004-0000-0100-000031000000}"/>
    <hyperlink ref="C50" location="'2018'!A1" display="'2018'!A1" xr:uid="{22E32E93-168A-4966-9020-CDBD9FAC2DE3}"/>
    <hyperlink ref="C51" location="'2018M'!A1" display="'2018M'!A1" xr:uid="{00C71316-F87F-417C-A332-883F62787462}"/>
    <hyperlink ref="C52" location="'2018F'!A1" display="'2018F'!A1" xr:uid="{F331A172-7FCF-489A-AD1D-7A25507C29AC}"/>
    <hyperlink ref="C53" location="'2019'!A1" display="'2019'!A1" xr:uid="{6DB69313-992D-49A6-9B16-1E7755D00D94}"/>
    <hyperlink ref="C54" location="'2019M'!A1" display="'2019M'!A1" xr:uid="{AC721D45-AFDD-429F-BC24-E79354971283}"/>
    <hyperlink ref="C55" location="'2019F'!A1" display="'2019F'!A1" xr:uid="{F37665C8-B7B3-4026-9598-694A4F91449D}"/>
    <hyperlink ref="C56" location="'2020'!A1" display="'2020'!A1" xr:uid="{5C99C1FA-F876-46A9-8D2C-37B23B006A2A}"/>
    <hyperlink ref="C57" location="'2020M'!A1" display="'2020M'!A1" xr:uid="{5F32E1B1-FC63-475E-822D-D0E925D63DE2}"/>
    <hyperlink ref="C58" location="'2020F'!A1" display="'2020F'!A1" xr:uid="{6203B6C7-A9F1-4AA8-85EA-7EF176936084}"/>
    <hyperlink ref="C59" location="'2021'!A1" display="'2021'!A1" xr:uid="{AC491A5C-3D97-4313-96A8-7CED5D4F21E6}"/>
    <hyperlink ref="C60" location="'2021M'!A1" display="'2021M'!A1" xr:uid="{951C0030-2B32-44B6-9C20-87143EF278FA}"/>
    <hyperlink ref="C61" location="'2021F'!A1" display="'2021F'!A1" xr:uid="{BA610752-6812-43E4-B6A1-B8A91D55F2E9}"/>
    <hyperlink ref="C62" location="'2022'!A1" display="'2022'!A1" xr:uid="{F7A1617A-7574-4C8D-A39E-F917E96F7F48}"/>
    <hyperlink ref="C63" location="'2022M'!A1" display="'2022M'!A1" xr:uid="{DA3F89E3-C10C-40EF-937A-CC37757426BC}"/>
    <hyperlink ref="C64" location="'2022F'!A1" display="'2022F'!A1" xr:uid="{9FEA5943-ECAA-4193-8548-033CFBF481CE}"/>
    <hyperlink ref="C65" location="'2023 (Preliminary)'!A1" display="'2023 (Preliminary)'!A1" xr:uid="{AA636BB5-6B0E-4C83-8A6C-E361248C58B9}"/>
    <hyperlink ref="C66" location="'2023M (Preliminary)'!A1" display="'2023M (Preliminary)'!A1" xr:uid="{AB95775C-52B0-4F1A-B23E-E0FD3ADF2986}"/>
    <hyperlink ref="C67" location="'2023F (Preliminary)'!A1" display="'2023F (Preliminary)'!A1" xr:uid="{06378F1F-5BCA-49BC-B33E-9EA34FF9445E}"/>
    <hyperlink ref="C68" location="'2024 (Preliminary)'!A1" display="'2024 (Preliminary)'!A1" xr:uid="{2CDBCC38-36A9-4CA4-AEE6-4620342A7A9A}"/>
    <hyperlink ref="C69" location="'2024M (Preliminary)'!A1" display="'2024M (Preliminary)'!A1" xr:uid="{347CC98F-4A2B-4C64-83C2-7CFFA4E0130F}"/>
    <hyperlink ref="C70" location="'2024F (Preliminary)'!A1" display="'2024F (Preliminary)'!A1" xr:uid="{A76121D1-6892-4AD0-8810-1A454A3576DB}"/>
  </hyperlink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1"/>
  <dimension ref="A1:G114"/>
  <sheetViews>
    <sheetView zoomScaleNormal="100" workbookViewId="0"/>
  </sheetViews>
  <sheetFormatPr defaultRowHeight="12.5" x14ac:dyDescent="0.25"/>
  <cols>
    <col min="1" max="1" width="12.59765625" style="4" customWidth="1"/>
    <col min="2" max="2" width="17.3984375" style="4" customWidth="1"/>
    <col min="3" max="3" width="10.59765625" style="4" customWidth="1"/>
    <col min="4" max="5" width="17.3984375" style="4" customWidth="1"/>
    <col min="6" max="7" width="15.09765625" style="4" customWidth="1"/>
    <col min="8" max="256" width="9.09765625" style="4"/>
    <col min="257" max="257" width="12.59765625" style="4" customWidth="1"/>
    <col min="258" max="258" width="17.3984375" style="4" customWidth="1"/>
    <col min="259" max="259" width="10.59765625" style="4" customWidth="1"/>
    <col min="260" max="261" width="17.3984375" style="4" customWidth="1"/>
    <col min="262" max="263" width="15.09765625" style="4" customWidth="1"/>
    <col min="264" max="512" width="9.09765625" style="4"/>
    <col min="513" max="513" width="12.59765625" style="4" customWidth="1"/>
    <col min="514" max="514" width="17.3984375" style="4" customWidth="1"/>
    <col min="515" max="515" width="10.59765625" style="4" customWidth="1"/>
    <col min="516" max="517" width="17.3984375" style="4" customWidth="1"/>
    <col min="518" max="519" width="15.09765625" style="4" customWidth="1"/>
    <col min="520" max="768" width="9.09765625" style="4"/>
    <col min="769" max="769" width="12.59765625" style="4" customWidth="1"/>
    <col min="770" max="770" width="17.3984375" style="4" customWidth="1"/>
    <col min="771" max="771" width="10.59765625" style="4" customWidth="1"/>
    <col min="772" max="773" width="17.3984375" style="4" customWidth="1"/>
    <col min="774" max="775" width="15.09765625" style="4" customWidth="1"/>
    <col min="776" max="1024" width="9.09765625" style="4"/>
    <col min="1025" max="1025" width="12.59765625" style="4" customWidth="1"/>
    <col min="1026" max="1026" width="17.3984375" style="4" customWidth="1"/>
    <col min="1027" max="1027" width="10.59765625" style="4" customWidth="1"/>
    <col min="1028" max="1029" width="17.3984375" style="4" customWidth="1"/>
    <col min="1030" max="1031" width="15.09765625" style="4" customWidth="1"/>
    <col min="1032" max="1280" width="9.09765625" style="4"/>
    <col min="1281" max="1281" width="12.59765625" style="4" customWidth="1"/>
    <col min="1282" max="1282" width="17.3984375" style="4" customWidth="1"/>
    <col min="1283" max="1283" width="10.59765625" style="4" customWidth="1"/>
    <col min="1284" max="1285" width="17.3984375" style="4" customWidth="1"/>
    <col min="1286" max="1287" width="15.09765625" style="4" customWidth="1"/>
    <col min="1288" max="1536" width="9.09765625" style="4"/>
    <col min="1537" max="1537" width="12.59765625" style="4" customWidth="1"/>
    <col min="1538" max="1538" width="17.3984375" style="4" customWidth="1"/>
    <col min="1539" max="1539" width="10.59765625" style="4" customWidth="1"/>
    <col min="1540" max="1541" width="17.3984375" style="4" customWidth="1"/>
    <col min="1542" max="1543" width="15.09765625" style="4" customWidth="1"/>
    <col min="1544" max="1792" width="9.09765625" style="4"/>
    <col min="1793" max="1793" width="12.59765625" style="4" customWidth="1"/>
    <col min="1794" max="1794" width="17.3984375" style="4" customWidth="1"/>
    <col min="1795" max="1795" width="10.59765625" style="4" customWidth="1"/>
    <col min="1796" max="1797" width="17.3984375" style="4" customWidth="1"/>
    <col min="1798" max="1799" width="15.09765625" style="4" customWidth="1"/>
    <col min="1800" max="2048" width="9.09765625" style="4"/>
    <col min="2049" max="2049" width="12.59765625" style="4" customWidth="1"/>
    <col min="2050" max="2050" width="17.3984375" style="4" customWidth="1"/>
    <col min="2051" max="2051" width="10.59765625" style="4" customWidth="1"/>
    <col min="2052" max="2053" width="17.3984375" style="4" customWidth="1"/>
    <col min="2054" max="2055" width="15.09765625" style="4" customWidth="1"/>
    <col min="2056" max="2304" width="9.09765625" style="4"/>
    <col min="2305" max="2305" width="12.59765625" style="4" customWidth="1"/>
    <col min="2306" max="2306" width="17.3984375" style="4" customWidth="1"/>
    <col min="2307" max="2307" width="10.59765625" style="4" customWidth="1"/>
    <col min="2308" max="2309" width="17.3984375" style="4" customWidth="1"/>
    <col min="2310" max="2311" width="15.09765625" style="4" customWidth="1"/>
    <col min="2312" max="2560" width="9.09765625" style="4"/>
    <col min="2561" max="2561" width="12.59765625" style="4" customWidth="1"/>
    <col min="2562" max="2562" width="17.3984375" style="4" customWidth="1"/>
    <col min="2563" max="2563" width="10.59765625" style="4" customWidth="1"/>
    <col min="2564" max="2565" width="17.3984375" style="4" customWidth="1"/>
    <col min="2566" max="2567" width="15.09765625" style="4" customWidth="1"/>
    <col min="2568" max="2816" width="9.09765625" style="4"/>
    <col min="2817" max="2817" width="12.59765625" style="4" customWidth="1"/>
    <col min="2818" max="2818" width="17.3984375" style="4" customWidth="1"/>
    <col min="2819" max="2819" width="10.59765625" style="4" customWidth="1"/>
    <col min="2820" max="2821" width="17.3984375" style="4" customWidth="1"/>
    <col min="2822" max="2823" width="15.09765625" style="4" customWidth="1"/>
    <col min="2824" max="3072" width="9.09765625" style="4"/>
    <col min="3073" max="3073" width="12.59765625" style="4" customWidth="1"/>
    <col min="3074" max="3074" width="17.3984375" style="4" customWidth="1"/>
    <col min="3075" max="3075" width="10.59765625" style="4" customWidth="1"/>
    <col min="3076" max="3077" width="17.3984375" style="4" customWidth="1"/>
    <col min="3078" max="3079" width="15.09765625" style="4" customWidth="1"/>
    <col min="3080" max="3328" width="9.09765625" style="4"/>
    <col min="3329" max="3329" width="12.59765625" style="4" customWidth="1"/>
    <col min="3330" max="3330" width="17.3984375" style="4" customWidth="1"/>
    <col min="3331" max="3331" width="10.59765625" style="4" customWidth="1"/>
    <col min="3332" max="3333" width="17.3984375" style="4" customWidth="1"/>
    <col min="3334" max="3335" width="15.09765625" style="4" customWidth="1"/>
    <col min="3336" max="3584" width="9.09765625" style="4"/>
    <col min="3585" max="3585" width="12.59765625" style="4" customWidth="1"/>
    <col min="3586" max="3586" width="17.3984375" style="4" customWidth="1"/>
    <col min="3587" max="3587" width="10.59765625" style="4" customWidth="1"/>
    <col min="3588" max="3589" width="17.3984375" style="4" customWidth="1"/>
    <col min="3590" max="3591" width="15.09765625" style="4" customWidth="1"/>
    <col min="3592" max="3840" width="9.09765625" style="4"/>
    <col min="3841" max="3841" width="12.59765625" style="4" customWidth="1"/>
    <col min="3842" max="3842" width="17.3984375" style="4" customWidth="1"/>
    <col min="3843" max="3843" width="10.59765625" style="4" customWidth="1"/>
    <col min="3844" max="3845" width="17.3984375" style="4" customWidth="1"/>
    <col min="3846" max="3847" width="15.09765625" style="4" customWidth="1"/>
    <col min="3848" max="4096" width="9.09765625" style="4"/>
    <col min="4097" max="4097" width="12.59765625" style="4" customWidth="1"/>
    <col min="4098" max="4098" width="17.3984375" style="4" customWidth="1"/>
    <col min="4099" max="4099" width="10.59765625" style="4" customWidth="1"/>
    <col min="4100" max="4101" width="17.3984375" style="4" customWidth="1"/>
    <col min="4102" max="4103" width="15.09765625" style="4" customWidth="1"/>
    <col min="4104" max="4352" width="9.09765625" style="4"/>
    <col min="4353" max="4353" width="12.59765625" style="4" customWidth="1"/>
    <col min="4354" max="4354" width="17.3984375" style="4" customWidth="1"/>
    <col min="4355" max="4355" width="10.59765625" style="4" customWidth="1"/>
    <col min="4356" max="4357" width="17.3984375" style="4" customWidth="1"/>
    <col min="4358" max="4359" width="15.09765625" style="4" customWidth="1"/>
    <col min="4360" max="4608" width="9.09765625" style="4"/>
    <col min="4609" max="4609" width="12.59765625" style="4" customWidth="1"/>
    <col min="4610" max="4610" width="17.3984375" style="4" customWidth="1"/>
    <col min="4611" max="4611" width="10.59765625" style="4" customWidth="1"/>
    <col min="4612" max="4613" width="17.3984375" style="4" customWidth="1"/>
    <col min="4614" max="4615" width="15.09765625" style="4" customWidth="1"/>
    <col min="4616" max="4864" width="9.09765625" style="4"/>
    <col min="4865" max="4865" width="12.59765625" style="4" customWidth="1"/>
    <col min="4866" max="4866" width="17.3984375" style="4" customWidth="1"/>
    <col min="4867" max="4867" width="10.59765625" style="4" customWidth="1"/>
    <col min="4868" max="4869" width="17.3984375" style="4" customWidth="1"/>
    <col min="4870" max="4871" width="15.09765625" style="4" customWidth="1"/>
    <col min="4872" max="5120" width="9.09765625" style="4"/>
    <col min="5121" max="5121" width="12.59765625" style="4" customWidth="1"/>
    <col min="5122" max="5122" width="17.3984375" style="4" customWidth="1"/>
    <col min="5123" max="5123" width="10.59765625" style="4" customWidth="1"/>
    <col min="5124" max="5125" width="17.3984375" style="4" customWidth="1"/>
    <col min="5126" max="5127" width="15.09765625" style="4" customWidth="1"/>
    <col min="5128" max="5376" width="9.09765625" style="4"/>
    <col min="5377" max="5377" width="12.59765625" style="4" customWidth="1"/>
    <col min="5378" max="5378" width="17.3984375" style="4" customWidth="1"/>
    <col min="5379" max="5379" width="10.59765625" style="4" customWidth="1"/>
    <col min="5380" max="5381" width="17.3984375" style="4" customWidth="1"/>
    <col min="5382" max="5383" width="15.09765625" style="4" customWidth="1"/>
    <col min="5384" max="5632" width="9.09765625" style="4"/>
    <col min="5633" max="5633" width="12.59765625" style="4" customWidth="1"/>
    <col min="5634" max="5634" width="17.3984375" style="4" customWidth="1"/>
    <col min="5635" max="5635" width="10.59765625" style="4" customWidth="1"/>
    <col min="5636" max="5637" width="17.3984375" style="4" customWidth="1"/>
    <col min="5638" max="5639" width="15.09765625" style="4" customWidth="1"/>
    <col min="5640" max="5888" width="9.09765625" style="4"/>
    <col min="5889" max="5889" width="12.59765625" style="4" customWidth="1"/>
    <col min="5890" max="5890" width="17.3984375" style="4" customWidth="1"/>
    <col min="5891" max="5891" width="10.59765625" style="4" customWidth="1"/>
    <col min="5892" max="5893" width="17.3984375" style="4" customWidth="1"/>
    <col min="5894" max="5895" width="15.09765625" style="4" customWidth="1"/>
    <col min="5896" max="6144" width="9.09765625" style="4"/>
    <col min="6145" max="6145" width="12.59765625" style="4" customWidth="1"/>
    <col min="6146" max="6146" width="17.3984375" style="4" customWidth="1"/>
    <col min="6147" max="6147" width="10.59765625" style="4" customWidth="1"/>
    <col min="6148" max="6149" width="17.3984375" style="4" customWidth="1"/>
    <col min="6150" max="6151" width="15.09765625" style="4" customWidth="1"/>
    <col min="6152" max="6400" width="9.09765625" style="4"/>
    <col min="6401" max="6401" width="12.59765625" style="4" customWidth="1"/>
    <col min="6402" max="6402" width="17.3984375" style="4" customWidth="1"/>
    <col min="6403" max="6403" width="10.59765625" style="4" customWidth="1"/>
    <col min="6404" max="6405" width="17.3984375" style="4" customWidth="1"/>
    <col min="6406" max="6407" width="15.09765625" style="4" customWidth="1"/>
    <col min="6408" max="6656" width="9.09765625" style="4"/>
    <col min="6657" max="6657" width="12.59765625" style="4" customWidth="1"/>
    <col min="6658" max="6658" width="17.3984375" style="4" customWidth="1"/>
    <col min="6659" max="6659" width="10.59765625" style="4" customWidth="1"/>
    <col min="6660" max="6661" width="17.3984375" style="4" customWidth="1"/>
    <col min="6662" max="6663" width="15.09765625" style="4" customWidth="1"/>
    <col min="6664" max="6912" width="9.09765625" style="4"/>
    <col min="6913" max="6913" width="12.59765625" style="4" customWidth="1"/>
    <col min="6914" max="6914" width="17.3984375" style="4" customWidth="1"/>
    <col min="6915" max="6915" width="10.59765625" style="4" customWidth="1"/>
    <col min="6916" max="6917" width="17.3984375" style="4" customWidth="1"/>
    <col min="6918" max="6919" width="15.09765625" style="4" customWidth="1"/>
    <col min="6920" max="7168" width="9.09765625" style="4"/>
    <col min="7169" max="7169" width="12.59765625" style="4" customWidth="1"/>
    <col min="7170" max="7170" width="17.3984375" style="4" customWidth="1"/>
    <col min="7171" max="7171" width="10.59765625" style="4" customWidth="1"/>
    <col min="7172" max="7173" width="17.3984375" style="4" customWidth="1"/>
    <col min="7174" max="7175" width="15.09765625" style="4" customWidth="1"/>
    <col min="7176" max="7424" width="9.09765625" style="4"/>
    <col min="7425" max="7425" width="12.59765625" style="4" customWidth="1"/>
    <col min="7426" max="7426" width="17.3984375" style="4" customWidth="1"/>
    <col min="7427" max="7427" width="10.59765625" style="4" customWidth="1"/>
    <col min="7428" max="7429" width="17.3984375" style="4" customWidth="1"/>
    <col min="7430" max="7431" width="15.09765625" style="4" customWidth="1"/>
    <col min="7432" max="7680" width="9.09765625" style="4"/>
    <col min="7681" max="7681" width="12.59765625" style="4" customWidth="1"/>
    <col min="7682" max="7682" width="17.3984375" style="4" customWidth="1"/>
    <col min="7683" max="7683" width="10.59765625" style="4" customWidth="1"/>
    <col min="7684" max="7685" width="17.3984375" style="4" customWidth="1"/>
    <col min="7686" max="7687" width="15.09765625" style="4" customWidth="1"/>
    <col min="7688" max="7936" width="9.09765625" style="4"/>
    <col min="7937" max="7937" width="12.59765625" style="4" customWidth="1"/>
    <col min="7938" max="7938" width="17.3984375" style="4" customWidth="1"/>
    <col min="7939" max="7939" width="10.59765625" style="4" customWidth="1"/>
    <col min="7940" max="7941" width="17.3984375" style="4" customWidth="1"/>
    <col min="7942" max="7943" width="15.09765625" style="4" customWidth="1"/>
    <col min="7944" max="8192" width="9.09765625" style="4"/>
    <col min="8193" max="8193" width="12.59765625" style="4" customWidth="1"/>
    <col min="8194" max="8194" width="17.3984375" style="4" customWidth="1"/>
    <col min="8195" max="8195" width="10.59765625" style="4" customWidth="1"/>
    <col min="8196" max="8197" width="17.3984375" style="4" customWidth="1"/>
    <col min="8198" max="8199" width="15.09765625" style="4" customWidth="1"/>
    <col min="8200" max="8448" width="9.09765625" style="4"/>
    <col min="8449" max="8449" width="12.59765625" style="4" customWidth="1"/>
    <col min="8450" max="8450" width="17.3984375" style="4" customWidth="1"/>
    <col min="8451" max="8451" width="10.59765625" style="4" customWidth="1"/>
    <col min="8452" max="8453" width="17.3984375" style="4" customWidth="1"/>
    <col min="8454" max="8455" width="15.09765625" style="4" customWidth="1"/>
    <col min="8456" max="8704" width="9.09765625" style="4"/>
    <col min="8705" max="8705" width="12.59765625" style="4" customWidth="1"/>
    <col min="8706" max="8706" width="17.3984375" style="4" customWidth="1"/>
    <col min="8707" max="8707" width="10.59765625" style="4" customWidth="1"/>
    <col min="8708" max="8709" width="17.3984375" style="4" customWidth="1"/>
    <col min="8710" max="8711" width="15.09765625" style="4" customWidth="1"/>
    <col min="8712" max="8960" width="9.09765625" style="4"/>
    <col min="8961" max="8961" width="12.59765625" style="4" customWidth="1"/>
    <col min="8962" max="8962" width="17.3984375" style="4" customWidth="1"/>
    <col min="8963" max="8963" width="10.59765625" style="4" customWidth="1"/>
    <col min="8964" max="8965" width="17.3984375" style="4" customWidth="1"/>
    <col min="8966" max="8967" width="15.09765625" style="4" customWidth="1"/>
    <col min="8968" max="9216" width="9.09765625" style="4"/>
    <col min="9217" max="9217" width="12.59765625" style="4" customWidth="1"/>
    <col min="9218" max="9218" width="17.3984375" style="4" customWidth="1"/>
    <col min="9219" max="9219" width="10.59765625" style="4" customWidth="1"/>
    <col min="9220" max="9221" width="17.3984375" style="4" customWidth="1"/>
    <col min="9222" max="9223" width="15.09765625" style="4" customWidth="1"/>
    <col min="9224" max="9472" width="9.09765625" style="4"/>
    <col min="9473" max="9473" width="12.59765625" style="4" customWidth="1"/>
    <col min="9474" max="9474" width="17.3984375" style="4" customWidth="1"/>
    <col min="9475" max="9475" width="10.59765625" style="4" customWidth="1"/>
    <col min="9476" max="9477" width="17.3984375" style="4" customWidth="1"/>
    <col min="9478" max="9479" width="15.09765625" style="4" customWidth="1"/>
    <col min="9480" max="9728" width="9.09765625" style="4"/>
    <col min="9729" max="9729" width="12.59765625" style="4" customWidth="1"/>
    <col min="9730" max="9730" width="17.3984375" style="4" customWidth="1"/>
    <col min="9731" max="9731" width="10.59765625" style="4" customWidth="1"/>
    <col min="9732" max="9733" width="17.3984375" style="4" customWidth="1"/>
    <col min="9734" max="9735" width="15.09765625" style="4" customWidth="1"/>
    <col min="9736" max="9984" width="9.09765625" style="4"/>
    <col min="9985" max="9985" width="12.59765625" style="4" customWidth="1"/>
    <col min="9986" max="9986" width="17.3984375" style="4" customWidth="1"/>
    <col min="9987" max="9987" width="10.59765625" style="4" customWidth="1"/>
    <col min="9988" max="9989" width="17.3984375" style="4" customWidth="1"/>
    <col min="9990" max="9991" width="15.09765625" style="4" customWidth="1"/>
    <col min="9992" max="10240" width="9.09765625" style="4"/>
    <col min="10241" max="10241" width="12.59765625" style="4" customWidth="1"/>
    <col min="10242" max="10242" width="17.3984375" style="4" customWidth="1"/>
    <col min="10243" max="10243" width="10.59765625" style="4" customWidth="1"/>
    <col min="10244" max="10245" width="17.3984375" style="4" customWidth="1"/>
    <col min="10246" max="10247" width="15.09765625" style="4" customWidth="1"/>
    <col min="10248" max="10496" width="9.09765625" style="4"/>
    <col min="10497" max="10497" width="12.59765625" style="4" customWidth="1"/>
    <col min="10498" max="10498" width="17.3984375" style="4" customWidth="1"/>
    <col min="10499" max="10499" width="10.59765625" style="4" customWidth="1"/>
    <col min="10500" max="10501" width="17.3984375" style="4" customWidth="1"/>
    <col min="10502" max="10503" width="15.09765625" style="4" customWidth="1"/>
    <col min="10504" max="10752" width="9.09765625" style="4"/>
    <col min="10753" max="10753" width="12.59765625" style="4" customWidth="1"/>
    <col min="10754" max="10754" width="17.3984375" style="4" customWidth="1"/>
    <col min="10755" max="10755" width="10.59765625" style="4" customWidth="1"/>
    <col min="10756" max="10757" width="17.3984375" style="4" customWidth="1"/>
    <col min="10758" max="10759" width="15.09765625" style="4" customWidth="1"/>
    <col min="10760" max="11008" width="9.09765625" style="4"/>
    <col min="11009" max="11009" width="12.59765625" style="4" customWidth="1"/>
    <col min="11010" max="11010" width="17.3984375" style="4" customWidth="1"/>
    <col min="11011" max="11011" width="10.59765625" style="4" customWidth="1"/>
    <col min="11012" max="11013" width="17.3984375" style="4" customWidth="1"/>
    <col min="11014" max="11015" width="15.09765625" style="4" customWidth="1"/>
    <col min="11016" max="11264" width="9.09765625" style="4"/>
    <col min="11265" max="11265" width="12.59765625" style="4" customWidth="1"/>
    <col min="11266" max="11266" width="17.3984375" style="4" customWidth="1"/>
    <col min="11267" max="11267" width="10.59765625" style="4" customWidth="1"/>
    <col min="11268" max="11269" width="17.3984375" style="4" customWidth="1"/>
    <col min="11270" max="11271" width="15.09765625" style="4" customWidth="1"/>
    <col min="11272" max="11520" width="9.09765625" style="4"/>
    <col min="11521" max="11521" width="12.59765625" style="4" customWidth="1"/>
    <col min="11522" max="11522" width="17.3984375" style="4" customWidth="1"/>
    <col min="11523" max="11523" width="10.59765625" style="4" customWidth="1"/>
    <col min="11524" max="11525" width="17.3984375" style="4" customWidth="1"/>
    <col min="11526" max="11527" width="15.09765625" style="4" customWidth="1"/>
    <col min="11528" max="11776" width="9.09765625" style="4"/>
    <col min="11777" max="11777" width="12.59765625" style="4" customWidth="1"/>
    <col min="11778" max="11778" width="17.3984375" style="4" customWidth="1"/>
    <col min="11779" max="11779" width="10.59765625" style="4" customWidth="1"/>
    <col min="11780" max="11781" width="17.3984375" style="4" customWidth="1"/>
    <col min="11782" max="11783" width="15.09765625" style="4" customWidth="1"/>
    <col min="11784" max="12032" width="9.09765625" style="4"/>
    <col min="12033" max="12033" width="12.59765625" style="4" customWidth="1"/>
    <col min="12034" max="12034" width="17.3984375" style="4" customWidth="1"/>
    <col min="12035" max="12035" width="10.59765625" style="4" customWidth="1"/>
    <col min="12036" max="12037" width="17.3984375" style="4" customWidth="1"/>
    <col min="12038" max="12039" width="15.09765625" style="4" customWidth="1"/>
    <col min="12040" max="12288" width="9.09765625" style="4"/>
    <col min="12289" max="12289" width="12.59765625" style="4" customWidth="1"/>
    <col min="12290" max="12290" width="17.3984375" style="4" customWidth="1"/>
    <col min="12291" max="12291" width="10.59765625" style="4" customWidth="1"/>
    <col min="12292" max="12293" width="17.3984375" style="4" customWidth="1"/>
    <col min="12294" max="12295" width="15.09765625" style="4" customWidth="1"/>
    <col min="12296" max="12544" width="9.09765625" style="4"/>
    <col min="12545" max="12545" width="12.59765625" style="4" customWidth="1"/>
    <col min="12546" max="12546" width="17.3984375" style="4" customWidth="1"/>
    <col min="12547" max="12547" width="10.59765625" style="4" customWidth="1"/>
    <col min="12548" max="12549" width="17.3984375" style="4" customWidth="1"/>
    <col min="12550" max="12551" width="15.09765625" style="4" customWidth="1"/>
    <col min="12552" max="12800" width="9.09765625" style="4"/>
    <col min="12801" max="12801" width="12.59765625" style="4" customWidth="1"/>
    <col min="12802" max="12802" width="17.3984375" style="4" customWidth="1"/>
    <col min="12803" max="12803" width="10.59765625" style="4" customWidth="1"/>
    <col min="12804" max="12805" width="17.3984375" style="4" customWidth="1"/>
    <col min="12806" max="12807" width="15.09765625" style="4" customWidth="1"/>
    <col min="12808" max="13056" width="9.09765625" style="4"/>
    <col min="13057" max="13057" width="12.59765625" style="4" customWidth="1"/>
    <col min="13058" max="13058" width="17.3984375" style="4" customWidth="1"/>
    <col min="13059" max="13059" width="10.59765625" style="4" customWidth="1"/>
    <col min="13060" max="13061" width="17.3984375" style="4" customWidth="1"/>
    <col min="13062" max="13063" width="15.09765625" style="4" customWidth="1"/>
    <col min="13064" max="13312" width="9.09765625" style="4"/>
    <col min="13313" max="13313" width="12.59765625" style="4" customWidth="1"/>
    <col min="13314" max="13314" width="17.3984375" style="4" customWidth="1"/>
    <col min="13315" max="13315" width="10.59765625" style="4" customWidth="1"/>
    <col min="13316" max="13317" width="17.3984375" style="4" customWidth="1"/>
    <col min="13318" max="13319" width="15.09765625" style="4" customWidth="1"/>
    <col min="13320" max="13568" width="9.09765625" style="4"/>
    <col min="13569" max="13569" width="12.59765625" style="4" customWidth="1"/>
    <col min="13570" max="13570" width="17.3984375" style="4" customWidth="1"/>
    <col min="13571" max="13571" width="10.59765625" style="4" customWidth="1"/>
    <col min="13572" max="13573" width="17.3984375" style="4" customWidth="1"/>
    <col min="13574" max="13575" width="15.09765625" style="4" customWidth="1"/>
    <col min="13576" max="13824" width="9.09765625" style="4"/>
    <col min="13825" max="13825" width="12.59765625" style="4" customWidth="1"/>
    <col min="13826" max="13826" width="17.3984375" style="4" customWidth="1"/>
    <col min="13827" max="13827" width="10.59765625" style="4" customWidth="1"/>
    <col min="13828" max="13829" width="17.3984375" style="4" customWidth="1"/>
    <col min="13830" max="13831" width="15.09765625" style="4" customWidth="1"/>
    <col min="13832" max="14080" width="9.09765625" style="4"/>
    <col min="14081" max="14081" width="12.59765625" style="4" customWidth="1"/>
    <col min="14082" max="14082" width="17.3984375" style="4" customWidth="1"/>
    <col min="14083" max="14083" width="10.59765625" style="4" customWidth="1"/>
    <col min="14084" max="14085" width="17.3984375" style="4" customWidth="1"/>
    <col min="14086" max="14087" width="15.09765625" style="4" customWidth="1"/>
    <col min="14088" max="14336" width="9.09765625" style="4"/>
    <col min="14337" max="14337" width="12.59765625" style="4" customWidth="1"/>
    <col min="14338" max="14338" width="17.3984375" style="4" customWidth="1"/>
    <col min="14339" max="14339" width="10.59765625" style="4" customWidth="1"/>
    <col min="14340" max="14341" width="17.3984375" style="4" customWidth="1"/>
    <col min="14342" max="14343" width="15.09765625" style="4" customWidth="1"/>
    <col min="14344" max="14592" width="9.09765625" style="4"/>
    <col min="14593" max="14593" width="12.59765625" style="4" customWidth="1"/>
    <col min="14594" max="14594" width="17.3984375" style="4" customWidth="1"/>
    <col min="14595" max="14595" width="10.59765625" style="4" customWidth="1"/>
    <col min="14596" max="14597" width="17.3984375" style="4" customWidth="1"/>
    <col min="14598" max="14599" width="15.09765625" style="4" customWidth="1"/>
    <col min="14600" max="14848" width="9.09765625" style="4"/>
    <col min="14849" max="14849" width="12.59765625" style="4" customWidth="1"/>
    <col min="14850" max="14850" width="17.3984375" style="4" customWidth="1"/>
    <col min="14851" max="14851" width="10.59765625" style="4" customWidth="1"/>
    <col min="14852" max="14853" width="17.3984375" style="4" customWidth="1"/>
    <col min="14854" max="14855" width="15.09765625" style="4" customWidth="1"/>
    <col min="14856" max="15104" width="9.09765625" style="4"/>
    <col min="15105" max="15105" width="12.59765625" style="4" customWidth="1"/>
    <col min="15106" max="15106" width="17.3984375" style="4" customWidth="1"/>
    <col min="15107" max="15107" width="10.59765625" style="4" customWidth="1"/>
    <col min="15108" max="15109" width="17.3984375" style="4" customWidth="1"/>
    <col min="15110" max="15111" width="15.09765625" style="4" customWidth="1"/>
    <col min="15112" max="15360" width="9.09765625" style="4"/>
    <col min="15361" max="15361" width="12.59765625" style="4" customWidth="1"/>
    <col min="15362" max="15362" width="17.3984375" style="4" customWidth="1"/>
    <col min="15363" max="15363" width="10.59765625" style="4" customWidth="1"/>
    <col min="15364" max="15365" width="17.3984375" style="4" customWidth="1"/>
    <col min="15366" max="15367" width="15.09765625" style="4" customWidth="1"/>
    <col min="15368" max="15616" width="9.09765625" style="4"/>
    <col min="15617" max="15617" width="12.59765625" style="4" customWidth="1"/>
    <col min="15618" max="15618" width="17.3984375" style="4" customWidth="1"/>
    <col min="15619" max="15619" width="10.59765625" style="4" customWidth="1"/>
    <col min="15620" max="15621" width="17.3984375" style="4" customWidth="1"/>
    <col min="15622" max="15623" width="15.09765625" style="4" customWidth="1"/>
    <col min="15624" max="15872" width="9.09765625" style="4"/>
    <col min="15873" max="15873" width="12.59765625" style="4" customWidth="1"/>
    <col min="15874" max="15874" width="17.3984375" style="4" customWidth="1"/>
    <col min="15875" max="15875" width="10.59765625" style="4" customWidth="1"/>
    <col min="15876" max="15877" width="17.3984375" style="4" customWidth="1"/>
    <col min="15878" max="15879" width="15.09765625" style="4" customWidth="1"/>
    <col min="15880" max="16128" width="9.09765625" style="4"/>
    <col min="16129" max="16129" width="12.59765625" style="4" customWidth="1"/>
    <col min="16130" max="16130" width="17.3984375" style="4" customWidth="1"/>
    <col min="16131" max="16131" width="10.59765625" style="4" customWidth="1"/>
    <col min="16132" max="16133" width="17.3984375" style="4" customWidth="1"/>
    <col min="16134" max="16135" width="15.09765625" style="4" customWidth="1"/>
    <col min="16136" max="16384" width="9.09765625" style="4"/>
  </cols>
  <sheetData>
    <row r="1" spans="1:7" x14ac:dyDescent="0.25">
      <c r="A1" s="6"/>
      <c r="B1" s="6"/>
      <c r="C1" s="6"/>
      <c r="D1" s="6"/>
      <c r="E1" s="6"/>
      <c r="F1" s="6"/>
      <c r="G1" s="7"/>
    </row>
    <row r="2" spans="1:7" ht="13" x14ac:dyDescent="0.3">
      <c r="A2" s="8" t="s">
        <v>181</v>
      </c>
      <c r="B2" s="6"/>
      <c r="C2" s="6"/>
      <c r="D2" s="6"/>
      <c r="E2" s="6"/>
      <c r="F2" s="6"/>
      <c r="G2" s="7"/>
    </row>
    <row r="3" spans="1:7" x14ac:dyDescent="0.25">
      <c r="A3" s="9"/>
      <c r="B3" s="9"/>
      <c r="C3" s="9"/>
      <c r="D3" s="9"/>
      <c r="E3" s="9"/>
      <c r="F3" s="9"/>
      <c r="G3" s="10"/>
    </row>
    <row r="4" spans="1:7" x14ac:dyDescent="0.25">
      <c r="A4" s="11" t="s">
        <v>42</v>
      </c>
      <c r="B4" s="12" t="s">
        <v>43</v>
      </c>
      <c r="C4" s="12" t="s">
        <v>44</v>
      </c>
      <c r="D4" s="12" t="s">
        <v>44</v>
      </c>
      <c r="E4" s="12" t="s">
        <v>45</v>
      </c>
      <c r="F4" s="12" t="s">
        <v>46</v>
      </c>
      <c r="G4" s="13" t="s">
        <v>47</v>
      </c>
    </row>
    <row r="5" spans="1:7" x14ac:dyDescent="0.25">
      <c r="A5" s="14" t="s">
        <v>48</v>
      </c>
      <c r="B5" s="15" t="s">
        <v>49</v>
      </c>
      <c r="C5" s="15" t="s">
        <v>50</v>
      </c>
      <c r="D5" s="15" t="s">
        <v>51</v>
      </c>
      <c r="E5" s="15" t="s">
        <v>52</v>
      </c>
      <c r="F5" s="15" t="s">
        <v>53</v>
      </c>
      <c r="G5" s="16" t="s">
        <v>54</v>
      </c>
    </row>
    <row r="6" spans="1:7" x14ac:dyDescent="0.25">
      <c r="A6" s="17"/>
      <c r="B6" s="15" t="s">
        <v>55</v>
      </c>
      <c r="C6" s="15" t="s">
        <v>56</v>
      </c>
      <c r="D6" s="15" t="s">
        <v>55</v>
      </c>
      <c r="E6" s="15" t="s">
        <v>55</v>
      </c>
      <c r="F6" s="15" t="s">
        <v>57</v>
      </c>
      <c r="G6" s="16" t="s">
        <v>56</v>
      </c>
    </row>
    <row r="7" spans="1:7" x14ac:dyDescent="0.25">
      <c r="A7" s="18"/>
      <c r="B7" s="6"/>
      <c r="C7" s="15"/>
      <c r="D7" s="6"/>
      <c r="E7" s="6"/>
      <c r="F7" s="15"/>
      <c r="G7" s="16"/>
    </row>
    <row r="8" spans="1:7" ht="13.5" x14ac:dyDescent="0.35">
      <c r="A8" s="19"/>
      <c r="B8" s="20" t="s">
        <v>58</v>
      </c>
      <c r="C8" s="12" t="s">
        <v>59</v>
      </c>
      <c r="D8" s="12" t="s">
        <v>60</v>
      </c>
      <c r="E8" s="12" t="s">
        <v>61</v>
      </c>
      <c r="F8" s="20" t="s">
        <v>62</v>
      </c>
      <c r="G8" s="21" t="s">
        <v>63</v>
      </c>
    </row>
    <row r="9" spans="1:7" x14ac:dyDescent="0.25">
      <c r="A9" s="18"/>
      <c r="B9" s="22"/>
      <c r="C9" s="22"/>
      <c r="D9" s="22"/>
      <c r="E9" s="22"/>
      <c r="F9" s="22"/>
      <c r="G9" s="23"/>
    </row>
    <row r="10" spans="1:7" x14ac:dyDescent="0.25">
      <c r="A10" s="14" t="s">
        <v>64</v>
      </c>
      <c r="B10" s="24">
        <v>2.5600000000000002E-3</v>
      </c>
      <c r="C10" s="15">
        <v>100000</v>
      </c>
      <c r="D10" s="15">
        <v>256</v>
      </c>
      <c r="E10" s="15">
        <v>99788</v>
      </c>
      <c r="F10" s="15">
        <v>7841818</v>
      </c>
      <c r="G10" s="25">
        <v>78.400000000000006</v>
      </c>
    </row>
    <row r="11" spans="1:7" x14ac:dyDescent="0.25">
      <c r="A11" s="14" t="s">
        <v>65</v>
      </c>
      <c r="B11" s="24">
        <v>1.4999999999999999E-4</v>
      </c>
      <c r="C11" s="15">
        <v>99744</v>
      </c>
      <c r="D11" s="15">
        <v>15</v>
      </c>
      <c r="E11" s="15">
        <v>99737</v>
      </c>
      <c r="F11" s="15">
        <v>7742030</v>
      </c>
      <c r="G11" s="25">
        <v>77.599999999999994</v>
      </c>
    </row>
    <row r="12" spans="1:7" x14ac:dyDescent="0.25">
      <c r="A12" s="14" t="s">
        <v>66</v>
      </c>
      <c r="B12" s="24">
        <v>1.4999999999999999E-4</v>
      </c>
      <c r="C12" s="15">
        <v>99729</v>
      </c>
      <c r="D12" s="15">
        <v>15</v>
      </c>
      <c r="E12" s="15">
        <v>99722</v>
      </c>
      <c r="F12" s="15">
        <v>7642294</v>
      </c>
      <c r="G12" s="25">
        <v>76.599999999999994</v>
      </c>
    </row>
    <row r="13" spans="1:7" x14ac:dyDescent="0.25">
      <c r="A13" s="14" t="s">
        <v>67</v>
      </c>
      <c r="B13" s="24">
        <v>1.3999999999999999E-4</v>
      </c>
      <c r="C13" s="15">
        <v>99714</v>
      </c>
      <c r="D13" s="15">
        <v>14</v>
      </c>
      <c r="E13" s="15">
        <v>99707</v>
      </c>
      <c r="F13" s="15">
        <v>7542572</v>
      </c>
      <c r="G13" s="25">
        <v>75.599999999999994</v>
      </c>
    </row>
    <row r="14" spans="1:7" x14ac:dyDescent="0.25">
      <c r="A14" s="14" t="s">
        <v>68</v>
      </c>
      <c r="B14" s="24">
        <v>1.2999999999999999E-4</v>
      </c>
      <c r="C14" s="15">
        <v>99700</v>
      </c>
      <c r="D14" s="15">
        <v>13</v>
      </c>
      <c r="E14" s="15">
        <v>99694</v>
      </c>
      <c r="F14" s="15">
        <v>7442865</v>
      </c>
      <c r="G14" s="25">
        <v>74.7</v>
      </c>
    </row>
    <row r="15" spans="1:7" x14ac:dyDescent="0.25">
      <c r="A15" s="14" t="s">
        <v>69</v>
      </c>
      <c r="B15" s="24">
        <v>1.2999999999999999E-4</v>
      </c>
      <c r="C15" s="15">
        <v>99687</v>
      </c>
      <c r="D15" s="15">
        <v>13</v>
      </c>
      <c r="E15" s="15">
        <v>99681</v>
      </c>
      <c r="F15" s="15">
        <v>7343172</v>
      </c>
      <c r="G15" s="25">
        <v>73.7</v>
      </c>
    </row>
    <row r="16" spans="1:7" x14ac:dyDescent="0.25">
      <c r="A16" s="14" t="s">
        <v>70</v>
      </c>
      <c r="B16" s="24">
        <v>1.2E-4</v>
      </c>
      <c r="C16" s="15">
        <v>99674</v>
      </c>
      <c r="D16" s="15">
        <v>12</v>
      </c>
      <c r="E16" s="15">
        <v>99668</v>
      </c>
      <c r="F16" s="15">
        <v>7243491</v>
      </c>
      <c r="G16" s="25">
        <v>72.7</v>
      </c>
    </row>
    <row r="17" spans="1:7" x14ac:dyDescent="0.25">
      <c r="A17" s="14" t="s">
        <v>71</v>
      </c>
      <c r="B17" s="24">
        <v>1.2E-4</v>
      </c>
      <c r="C17" s="15">
        <v>99662</v>
      </c>
      <c r="D17" s="15">
        <v>11</v>
      </c>
      <c r="E17" s="15">
        <v>99657</v>
      </c>
      <c r="F17" s="15">
        <v>7143823</v>
      </c>
      <c r="G17" s="25">
        <v>71.7</v>
      </c>
    </row>
    <row r="18" spans="1:7" x14ac:dyDescent="0.25">
      <c r="A18" s="14" t="s">
        <v>72</v>
      </c>
      <c r="B18" s="24">
        <v>1.1E-4</v>
      </c>
      <c r="C18" s="15">
        <v>99651</v>
      </c>
      <c r="D18" s="15">
        <v>11</v>
      </c>
      <c r="E18" s="15">
        <v>99646</v>
      </c>
      <c r="F18" s="15">
        <v>7044167</v>
      </c>
      <c r="G18" s="25">
        <v>70.7</v>
      </c>
    </row>
    <row r="19" spans="1:7" x14ac:dyDescent="0.25">
      <c r="A19" s="14" t="s">
        <v>73</v>
      </c>
      <c r="B19" s="24">
        <v>1.1E-4</v>
      </c>
      <c r="C19" s="15">
        <v>99640</v>
      </c>
      <c r="D19" s="15">
        <v>11</v>
      </c>
      <c r="E19" s="15">
        <v>99635</v>
      </c>
      <c r="F19" s="15">
        <v>6944521</v>
      </c>
      <c r="G19" s="25">
        <v>69.7</v>
      </c>
    </row>
    <row r="20" spans="1:7" x14ac:dyDescent="0.25">
      <c r="A20" s="14" t="s">
        <v>74</v>
      </c>
      <c r="B20" s="24">
        <v>1.2E-4</v>
      </c>
      <c r="C20" s="15">
        <v>99629</v>
      </c>
      <c r="D20" s="15">
        <v>12</v>
      </c>
      <c r="E20" s="15">
        <v>99623</v>
      </c>
      <c r="F20" s="15">
        <v>6844887</v>
      </c>
      <c r="G20" s="25">
        <v>68.7</v>
      </c>
    </row>
    <row r="21" spans="1:7" x14ac:dyDescent="0.25">
      <c r="A21" s="14" t="s">
        <v>75</v>
      </c>
      <c r="B21" s="24">
        <v>1.2E-4</v>
      </c>
      <c r="C21" s="15">
        <v>99617</v>
      </c>
      <c r="D21" s="15">
        <v>12</v>
      </c>
      <c r="E21" s="15">
        <v>99611</v>
      </c>
      <c r="F21" s="15">
        <v>6745264</v>
      </c>
      <c r="G21" s="25">
        <v>67.7</v>
      </c>
    </row>
    <row r="22" spans="1:7" x14ac:dyDescent="0.25">
      <c r="A22" s="14" t="s">
        <v>76</v>
      </c>
      <c r="B22" s="24">
        <v>1.2999999999999999E-4</v>
      </c>
      <c r="C22" s="15">
        <v>99605</v>
      </c>
      <c r="D22" s="15">
        <v>13</v>
      </c>
      <c r="E22" s="15">
        <v>99599</v>
      </c>
      <c r="F22" s="15">
        <v>6645653</v>
      </c>
      <c r="G22" s="25">
        <v>66.7</v>
      </c>
    </row>
    <row r="23" spans="1:7" x14ac:dyDescent="0.25">
      <c r="A23" s="14" t="s">
        <v>77</v>
      </c>
      <c r="B23" s="24">
        <v>1.6000000000000001E-4</v>
      </c>
      <c r="C23" s="15">
        <v>99592</v>
      </c>
      <c r="D23" s="15">
        <v>15</v>
      </c>
      <c r="E23" s="15">
        <v>99585</v>
      </c>
      <c r="F23" s="15">
        <v>6546054</v>
      </c>
      <c r="G23" s="25">
        <v>65.7</v>
      </c>
    </row>
    <row r="24" spans="1:7" x14ac:dyDescent="0.25">
      <c r="A24" s="14" t="s">
        <v>78</v>
      </c>
      <c r="B24" s="24">
        <v>1.9000000000000001E-4</v>
      </c>
      <c r="C24" s="15">
        <v>99577</v>
      </c>
      <c r="D24" s="15">
        <v>19</v>
      </c>
      <c r="E24" s="15">
        <v>99568</v>
      </c>
      <c r="F24" s="15">
        <v>6446470</v>
      </c>
      <c r="G24" s="25">
        <v>64.7</v>
      </c>
    </row>
    <row r="25" spans="1:7" x14ac:dyDescent="0.25">
      <c r="A25" s="14" t="s">
        <v>79</v>
      </c>
      <c r="B25" s="24">
        <v>2.2000000000000001E-4</v>
      </c>
      <c r="C25" s="15">
        <v>99558</v>
      </c>
      <c r="D25" s="15">
        <v>22</v>
      </c>
      <c r="E25" s="15">
        <v>99547</v>
      </c>
      <c r="F25" s="15">
        <v>6346902</v>
      </c>
      <c r="G25" s="25">
        <v>63.8</v>
      </c>
    </row>
    <row r="26" spans="1:7" x14ac:dyDescent="0.25">
      <c r="A26" s="26" t="s">
        <v>80</v>
      </c>
      <c r="B26" s="24">
        <v>2.5999999999999998E-4</v>
      </c>
      <c r="C26" s="15">
        <v>99536</v>
      </c>
      <c r="D26" s="15">
        <v>26</v>
      </c>
      <c r="E26" s="15">
        <v>99523</v>
      </c>
      <c r="F26" s="15">
        <v>6247355</v>
      </c>
      <c r="G26" s="25">
        <v>62.8</v>
      </c>
    </row>
    <row r="27" spans="1:7" x14ac:dyDescent="0.25">
      <c r="A27" s="26" t="s">
        <v>81</v>
      </c>
      <c r="B27" s="24">
        <v>2.9999999999999997E-4</v>
      </c>
      <c r="C27" s="15">
        <v>99510</v>
      </c>
      <c r="D27" s="15">
        <v>29</v>
      </c>
      <c r="E27" s="15">
        <v>99496</v>
      </c>
      <c r="F27" s="15">
        <v>6147832</v>
      </c>
      <c r="G27" s="25">
        <v>61.8</v>
      </c>
    </row>
    <row r="28" spans="1:7" x14ac:dyDescent="0.25">
      <c r="A28" s="26" t="s">
        <v>82</v>
      </c>
      <c r="B28" s="24">
        <v>3.4000000000000002E-4</v>
      </c>
      <c r="C28" s="15">
        <v>99481</v>
      </c>
      <c r="D28" s="15">
        <v>34</v>
      </c>
      <c r="E28" s="15">
        <v>99464</v>
      </c>
      <c r="F28" s="15">
        <v>6048337</v>
      </c>
      <c r="G28" s="25">
        <v>60.8</v>
      </c>
    </row>
    <row r="29" spans="1:7" x14ac:dyDescent="0.25">
      <c r="A29" s="26" t="s">
        <v>83</v>
      </c>
      <c r="B29" s="24">
        <v>3.8999999999999999E-4</v>
      </c>
      <c r="C29" s="15">
        <v>99447</v>
      </c>
      <c r="D29" s="15">
        <v>39</v>
      </c>
      <c r="E29" s="15">
        <v>99428</v>
      </c>
      <c r="F29" s="15">
        <v>5948873</v>
      </c>
      <c r="G29" s="25">
        <v>59.8</v>
      </c>
    </row>
    <row r="30" spans="1:7" x14ac:dyDescent="0.25">
      <c r="A30" s="26" t="s">
        <v>84</v>
      </c>
      <c r="B30" s="24">
        <v>4.4000000000000002E-4</v>
      </c>
      <c r="C30" s="15">
        <v>99408</v>
      </c>
      <c r="D30" s="15">
        <v>44</v>
      </c>
      <c r="E30" s="15">
        <v>99386</v>
      </c>
      <c r="F30" s="15">
        <v>5849445</v>
      </c>
      <c r="G30" s="25">
        <v>58.8</v>
      </c>
    </row>
    <row r="31" spans="1:7" x14ac:dyDescent="0.25">
      <c r="A31" s="26" t="s">
        <v>85</v>
      </c>
      <c r="B31" s="24">
        <v>4.8999999999999998E-4</v>
      </c>
      <c r="C31" s="15">
        <v>99364</v>
      </c>
      <c r="D31" s="15">
        <v>48</v>
      </c>
      <c r="E31" s="15">
        <v>99340</v>
      </c>
      <c r="F31" s="15">
        <v>5750059</v>
      </c>
      <c r="G31" s="25">
        <v>57.9</v>
      </c>
    </row>
    <row r="32" spans="1:7" x14ac:dyDescent="0.25">
      <c r="A32" s="26" t="s">
        <v>86</v>
      </c>
      <c r="B32" s="24">
        <v>5.1999999999999995E-4</v>
      </c>
      <c r="C32" s="15">
        <v>99316</v>
      </c>
      <c r="D32" s="15">
        <v>52</v>
      </c>
      <c r="E32" s="15">
        <v>99290</v>
      </c>
      <c r="F32" s="15">
        <v>5650719</v>
      </c>
      <c r="G32" s="25">
        <v>56.9</v>
      </c>
    </row>
    <row r="33" spans="1:7" x14ac:dyDescent="0.25">
      <c r="A33" s="26" t="s">
        <v>87</v>
      </c>
      <c r="B33" s="24">
        <v>5.4000000000000001E-4</v>
      </c>
      <c r="C33" s="15">
        <v>99264</v>
      </c>
      <c r="D33" s="15">
        <v>53</v>
      </c>
      <c r="E33" s="15">
        <v>99238</v>
      </c>
      <c r="F33" s="15">
        <v>5551429</v>
      </c>
      <c r="G33" s="25">
        <v>55.9</v>
      </c>
    </row>
    <row r="34" spans="1:7" x14ac:dyDescent="0.25">
      <c r="A34" s="26" t="s">
        <v>88</v>
      </c>
      <c r="B34" s="24">
        <v>5.4000000000000001E-4</v>
      </c>
      <c r="C34" s="15">
        <v>99211</v>
      </c>
      <c r="D34" s="15">
        <v>54</v>
      </c>
      <c r="E34" s="15">
        <v>99184</v>
      </c>
      <c r="F34" s="15">
        <v>5452192</v>
      </c>
      <c r="G34" s="25">
        <v>55</v>
      </c>
    </row>
    <row r="35" spans="1:7" x14ac:dyDescent="0.25">
      <c r="A35" s="26" t="s">
        <v>89</v>
      </c>
      <c r="B35" s="24">
        <v>5.4000000000000001E-4</v>
      </c>
      <c r="C35" s="15">
        <v>99157</v>
      </c>
      <c r="D35" s="15">
        <v>54</v>
      </c>
      <c r="E35" s="15">
        <v>99130</v>
      </c>
      <c r="F35" s="15">
        <v>5353008</v>
      </c>
      <c r="G35" s="25">
        <v>54</v>
      </c>
    </row>
    <row r="36" spans="1:7" x14ac:dyDescent="0.25">
      <c r="A36" s="26" t="s">
        <v>90</v>
      </c>
      <c r="B36" s="24">
        <v>5.4000000000000001E-4</v>
      </c>
      <c r="C36" s="15">
        <v>99103</v>
      </c>
      <c r="D36" s="15">
        <v>54</v>
      </c>
      <c r="E36" s="15">
        <v>99076</v>
      </c>
      <c r="F36" s="15">
        <v>5253878</v>
      </c>
      <c r="G36" s="25">
        <v>53</v>
      </c>
    </row>
    <row r="37" spans="1:7" x14ac:dyDescent="0.25">
      <c r="A37" s="26" t="s">
        <v>91</v>
      </c>
      <c r="B37" s="24">
        <v>5.4000000000000001E-4</v>
      </c>
      <c r="C37" s="15">
        <v>99049</v>
      </c>
      <c r="D37" s="15">
        <v>54</v>
      </c>
      <c r="E37" s="15">
        <v>99022</v>
      </c>
      <c r="F37" s="15">
        <v>5154802</v>
      </c>
      <c r="G37" s="25">
        <v>52</v>
      </c>
    </row>
    <row r="38" spans="1:7" x14ac:dyDescent="0.25">
      <c r="A38" s="26" t="s">
        <v>92</v>
      </c>
      <c r="B38" s="24">
        <v>5.4000000000000001E-4</v>
      </c>
      <c r="C38" s="15">
        <v>98995</v>
      </c>
      <c r="D38" s="15">
        <v>54</v>
      </c>
      <c r="E38" s="15">
        <v>98968</v>
      </c>
      <c r="F38" s="15">
        <v>5055780</v>
      </c>
      <c r="G38" s="25">
        <v>51.1</v>
      </c>
    </row>
    <row r="39" spans="1:7" x14ac:dyDescent="0.25">
      <c r="A39" s="26" t="s">
        <v>93</v>
      </c>
      <c r="B39" s="24">
        <v>5.4000000000000001E-4</v>
      </c>
      <c r="C39" s="15">
        <v>98941</v>
      </c>
      <c r="D39" s="15">
        <v>53</v>
      </c>
      <c r="E39" s="15">
        <v>98915</v>
      </c>
      <c r="F39" s="15">
        <v>4956812</v>
      </c>
      <c r="G39" s="25">
        <v>50.1</v>
      </c>
    </row>
    <row r="40" spans="1:7" x14ac:dyDescent="0.25">
      <c r="A40" s="26" t="s">
        <v>94</v>
      </c>
      <c r="B40" s="24">
        <v>5.2999999999999998E-4</v>
      </c>
      <c r="C40" s="15">
        <v>98888</v>
      </c>
      <c r="D40" s="15">
        <v>52</v>
      </c>
      <c r="E40" s="15">
        <v>98862</v>
      </c>
      <c r="F40" s="15">
        <v>4857897</v>
      </c>
      <c r="G40" s="25">
        <v>49.1</v>
      </c>
    </row>
    <row r="41" spans="1:7" x14ac:dyDescent="0.25">
      <c r="A41" s="26" t="s">
        <v>95</v>
      </c>
      <c r="B41" s="24">
        <v>5.2999999999999998E-4</v>
      </c>
      <c r="C41" s="15">
        <v>98836</v>
      </c>
      <c r="D41" s="15">
        <v>52</v>
      </c>
      <c r="E41" s="15">
        <v>98810</v>
      </c>
      <c r="F41" s="15">
        <v>4759035</v>
      </c>
      <c r="G41" s="25">
        <v>48.2</v>
      </c>
    </row>
    <row r="42" spans="1:7" x14ac:dyDescent="0.25">
      <c r="A42" s="26" t="s">
        <v>96</v>
      </c>
      <c r="B42" s="24">
        <v>5.5000000000000003E-4</v>
      </c>
      <c r="C42" s="15">
        <v>98784</v>
      </c>
      <c r="D42" s="15">
        <v>54</v>
      </c>
      <c r="E42" s="15">
        <v>98757</v>
      </c>
      <c r="F42" s="15">
        <v>4660225</v>
      </c>
      <c r="G42" s="25">
        <v>47.2</v>
      </c>
    </row>
    <row r="43" spans="1:7" x14ac:dyDescent="0.25">
      <c r="A43" s="26" t="s">
        <v>97</v>
      </c>
      <c r="B43" s="24">
        <v>5.9000000000000003E-4</v>
      </c>
      <c r="C43" s="15">
        <v>98730</v>
      </c>
      <c r="D43" s="15">
        <v>58</v>
      </c>
      <c r="E43" s="15">
        <v>98701</v>
      </c>
      <c r="F43" s="15">
        <v>4561468</v>
      </c>
      <c r="G43" s="25">
        <v>46.2</v>
      </c>
    </row>
    <row r="44" spans="1:7" x14ac:dyDescent="0.25">
      <c r="A44" s="26" t="s">
        <v>98</v>
      </c>
      <c r="B44" s="24">
        <v>6.4999999999999997E-4</v>
      </c>
      <c r="C44" s="15">
        <v>98672</v>
      </c>
      <c r="D44" s="15">
        <v>64</v>
      </c>
      <c r="E44" s="15">
        <v>98640</v>
      </c>
      <c r="F44" s="15">
        <v>4462767</v>
      </c>
      <c r="G44" s="25">
        <v>45.2</v>
      </c>
    </row>
    <row r="45" spans="1:7" x14ac:dyDescent="0.25">
      <c r="A45" s="26" t="s">
        <v>99</v>
      </c>
      <c r="B45" s="24">
        <v>7.1000000000000002E-4</v>
      </c>
      <c r="C45" s="15">
        <v>98608</v>
      </c>
      <c r="D45" s="15">
        <v>70</v>
      </c>
      <c r="E45" s="15">
        <v>98573</v>
      </c>
      <c r="F45" s="15">
        <v>4364127</v>
      </c>
      <c r="G45" s="25">
        <v>44.3</v>
      </c>
    </row>
    <row r="46" spans="1:7" x14ac:dyDescent="0.25">
      <c r="A46" s="26" t="s">
        <v>100</v>
      </c>
      <c r="B46" s="24">
        <v>7.7999999999999999E-4</v>
      </c>
      <c r="C46" s="15">
        <v>98538</v>
      </c>
      <c r="D46" s="15">
        <v>77</v>
      </c>
      <c r="E46" s="15">
        <v>98500</v>
      </c>
      <c r="F46" s="15">
        <v>4265554</v>
      </c>
      <c r="G46" s="25">
        <v>43.3</v>
      </c>
    </row>
    <row r="47" spans="1:7" x14ac:dyDescent="0.25">
      <c r="A47" s="26" t="s">
        <v>101</v>
      </c>
      <c r="B47" s="24">
        <v>8.4999999999999995E-4</v>
      </c>
      <c r="C47" s="15">
        <v>98461</v>
      </c>
      <c r="D47" s="15">
        <v>84</v>
      </c>
      <c r="E47" s="15">
        <v>98419</v>
      </c>
      <c r="F47" s="15">
        <v>4167055</v>
      </c>
      <c r="G47" s="25">
        <v>42.3</v>
      </c>
    </row>
    <row r="48" spans="1:7" x14ac:dyDescent="0.25">
      <c r="A48" s="26" t="s">
        <v>102</v>
      </c>
      <c r="B48" s="24">
        <v>9.3999999999999997E-4</v>
      </c>
      <c r="C48" s="15">
        <v>98377</v>
      </c>
      <c r="D48" s="15">
        <v>93</v>
      </c>
      <c r="E48" s="15">
        <v>98331</v>
      </c>
      <c r="F48" s="15">
        <v>4068636</v>
      </c>
      <c r="G48" s="25">
        <v>41.4</v>
      </c>
    </row>
    <row r="49" spans="1:7" x14ac:dyDescent="0.25">
      <c r="A49" s="26" t="s">
        <v>103</v>
      </c>
      <c r="B49" s="24">
        <v>1.0399999999999999E-3</v>
      </c>
      <c r="C49" s="15">
        <v>98284</v>
      </c>
      <c r="D49" s="15">
        <v>102</v>
      </c>
      <c r="E49" s="15">
        <v>98233</v>
      </c>
      <c r="F49" s="15">
        <v>3970305</v>
      </c>
      <c r="G49" s="25">
        <v>40.4</v>
      </c>
    </row>
    <row r="50" spans="1:7" x14ac:dyDescent="0.25">
      <c r="A50" s="26" t="s">
        <v>104</v>
      </c>
      <c r="B50" s="24">
        <v>1.14E-3</v>
      </c>
      <c r="C50" s="15">
        <v>98182</v>
      </c>
      <c r="D50" s="15">
        <v>112</v>
      </c>
      <c r="E50" s="15">
        <v>98126</v>
      </c>
      <c r="F50" s="15">
        <v>3872072</v>
      </c>
      <c r="G50" s="25">
        <v>39.4</v>
      </c>
    </row>
    <row r="51" spans="1:7" x14ac:dyDescent="0.25">
      <c r="A51" s="26" t="s">
        <v>105</v>
      </c>
      <c r="B51" s="24">
        <v>1.25E-3</v>
      </c>
      <c r="C51" s="15">
        <v>98070</v>
      </c>
      <c r="D51" s="15">
        <v>123</v>
      </c>
      <c r="E51" s="15">
        <v>98009</v>
      </c>
      <c r="F51" s="15">
        <v>3773946</v>
      </c>
      <c r="G51" s="25">
        <v>38.5</v>
      </c>
    </row>
    <row r="52" spans="1:7" x14ac:dyDescent="0.25">
      <c r="A52" s="26" t="s">
        <v>106</v>
      </c>
      <c r="B52" s="24">
        <v>1.3799999999999999E-3</v>
      </c>
      <c r="C52" s="15">
        <v>97947</v>
      </c>
      <c r="D52" s="15">
        <v>135</v>
      </c>
      <c r="E52" s="15">
        <v>97880</v>
      </c>
      <c r="F52" s="15">
        <v>3675938</v>
      </c>
      <c r="G52" s="25">
        <v>37.5</v>
      </c>
    </row>
    <row r="53" spans="1:7" x14ac:dyDescent="0.25">
      <c r="A53" s="26" t="s">
        <v>107</v>
      </c>
      <c r="B53" s="24">
        <v>1.5299999999999999E-3</v>
      </c>
      <c r="C53" s="15">
        <v>97812</v>
      </c>
      <c r="D53" s="15">
        <v>150</v>
      </c>
      <c r="E53" s="15">
        <v>97737</v>
      </c>
      <c r="F53" s="15">
        <v>3578058</v>
      </c>
      <c r="G53" s="25">
        <v>36.6</v>
      </c>
    </row>
    <row r="54" spans="1:7" x14ac:dyDescent="0.25">
      <c r="A54" s="26" t="s">
        <v>108</v>
      </c>
      <c r="B54" s="24">
        <v>1.6999999999999999E-3</v>
      </c>
      <c r="C54" s="15">
        <v>97662</v>
      </c>
      <c r="D54" s="15">
        <v>166</v>
      </c>
      <c r="E54" s="15">
        <v>97579</v>
      </c>
      <c r="F54" s="15">
        <v>3480321</v>
      </c>
      <c r="G54" s="25">
        <v>35.6</v>
      </c>
    </row>
    <row r="55" spans="1:7" x14ac:dyDescent="0.25">
      <c r="A55" s="26" t="s">
        <v>109</v>
      </c>
      <c r="B55" s="24">
        <v>1.8699999999999999E-3</v>
      </c>
      <c r="C55" s="15">
        <v>97496</v>
      </c>
      <c r="D55" s="15">
        <v>183</v>
      </c>
      <c r="E55" s="15">
        <v>97405</v>
      </c>
      <c r="F55" s="15">
        <v>3382742</v>
      </c>
      <c r="G55" s="25">
        <v>34.700000000000003</v>
      </c>
    </row>
    <row r="56" spans="1:7" x14ac:dyDescent="0.25">
      <c r="A56" s="26" t="s">
        <v>110</v>
      </c>
      <c r="B56" s="24">
        <v>2.0600000000000002E-3</v>
      </c>
      <c r="C56" s="15">
        <v>97313</v>
      </c>
      <c r="D56" s="15">
        <v>200</v>
      </c>
      <c r="E56" s="15">
        <v>97213</v>
      </c>
      <c r="F56" s="15">
        <v>3285338</v>
      </c>
      <c r="G56" s="25">
        <v>33.799999999999997</v>
      </c>
    </row>
    <row r="57" spans="1:7" x14ac:dyDescent="0.25">
      <c r="A57" s="26" t="s">
        <v>111</v>
      </c>
      <c r="B57" s="24">
        <v>2.2899999999999999E-3</v>
      </c>
      <c r="C57" s="15">
        <v>97113</v>
      </c>
      <c r="D57" s="15">
        <v>222</v>
      </c>
      <c r="E57" s="15">
        <v>97002</v>
      </c>
      <c r="F57" s="15">
        <v>3188125</v>
      </c>
      <c r="G57" s="25">
        <v>32.799999999999997</v>
      </c>
    </row>
    <row r="58" spans="1:7" x14ac:dyDescent="0.25">
      <c r="A58" s="26" t="s">
        <v>112</v>
      </c>
      <c r="B58" s="24">
        <v>2.5899999999999999E-3</v>
      </c>
      <c r="C58" s="15">
        <v>96891</v>
      </c>
      <c r="D58" s="15">
        <v>251</v>
      </c>
      <c r="E58" s="15">
        <v>96766</v>
      </c>
      <c r="F58" s="15">
        <v>3091123</v>
      </c>
      <c r="G58" s="25">
        <v>31.9</v>
      </c>
    </row>
    <row r="59" spans="1:7" x14ac:dyDescent="0.25">
      <c r="A59" s="26" t="s">
        <v>113</v>
      </c>
      <c r="B59" s="24">
        <v>2.9299999999999999E-3</v>
      </c>
      <c r="C59" s="15">
        <v>96640</v>
      </c>
      <c r="D59" s="15">
        <v>284</v>
      </c>
      <c r="E59" s="15">
        <v>96498</v>
      </c>
      <c r="F59" s="15">
        <v>2994357</v>
      </c>
      <c r="G59" s="25">
        <v>31</v>
      </c>
    </row>
    <row r="60" spans="1:7" x14ac:dyDescent="0.25">
      <c r="A60" s="27" t="s">
        <v>114</v>
      </c>
      <c r="B60" s="24">
        <v>3.29E-3</v>
      </c>
      <c r="C60" s="15">
        <v>96356</v>
      </c>
      <c r="D60" s="15">
        <v>317</v>
      </c>
      <c r="E60" s="15">
        <v>96198</v>
      </c>
      <c r="F60" s="15">
        <v>2897859</v>
      </c>
      <c r="G60" s="25">
        <v>30.1</v>
      </c>
    </row>
    <row r="61" spans="1:7" x14ac:dyDescent="0.25">
      <c r="A61" s="27" t="s">
        <v>115</v>
      </c>
      <c r="B61" s="24">
        <v>3.6600000000000001E-3</v>
      </c>
      <c r="C61" s="15">
        <v>96039</v>
      </c>
      <c r="D61" s="15">
        <v>351</v>
      </c>
      <c r="E61" s="15">
        <v>95864</v>
      </c>
      <c r="F61" s="15">
        <v>2801662</v>
      </c>
      <c r="G61" s="25">
        <v>29.2</v>
      </c>
    </row>
    <row r="62" spans="1:7" x14ac:dyDescent="0.25">
      <c r="A62" s="27" t="s">
        <v>116</v>
      </c>
      <c r="B62" s="24">
        <v>4.0499999999999998E-3</v>
      </c>
      <c r="C62" s="15">
        <v>95688</v>
      </c>
      <c r="D62" s="15">
        <v>387</v>
      </c>
      <c r="E62" s="15">
        <v>95495</v>
      </c>
      <c r="F62" s="15">
        <v>2705798</v>
      </c>
      <c r="G62" s="25">
        <v>28.3</v>
      </c>
    </row>
    <row r="63" spans="1:7" x14ac:dyDescent="0.25">
      <c r="A63" s="26" t="s">
        <v>117</v>
      </c>
      <c r="B63" s="24">
        <v>4.4799999999999996E-3</v>
      </c>
      <c r="C63" s="15">
        <v>95301</v>
      </c>
      <c r="D63" s="15">
        <v>427</v>
      </c>
      <c r="E63" s="15">
        <v>95088</v>
      </c>
      <c r="F63" s="15">
        <v>2610304</v>
      </c>
      <c r="G63" s="25">
        <v>27.4</v>
      </c>
    </row>
    <row r="64" spans="1:7" x14ac:dyDescent="0.25">
      <c r="A64" s="26" t="s">
        <v>118</v>
      </c>
      <c r="B64" s="24">
        <v>4.9300000000000004E-3</v>
      </c>
      <c r="C64" s="15">
        <v>94874</v>
      </c>
      <c r="D64" s="15">
        <v>468</v>
      </c>
      <c r="E64" s="15">
        <v>94640</v>
      </c>
      <c r="F64" s="15">
        <v>2515216</v>
      </c>
      <c r="G64" s="25">
        <v>26.5</v>
      </c>
    </row>
    <row r="65" spans="1:7" x14ac:dyDescent="0.25">
      <c r="A65" s="26" t="s">
        <v>119</v>
      </c>
      <c r="B65" s="24">
        <v>5.3899999999999998E-3</v>
      </c>
      <c r="C65" s="15">
        <v>94406</v>
      </c>
      <c r="D65" s="15">
        <v>509</v>
      </c>
      <c r="E65" s="15">
        <v>94152</v>
      </c>
      <c r="F65" s="15">
        <v>2420576</v>
      </c>
      <c r="G65" s="25">
        <v>25.6</v>
      </c>
    </row>
    <row r="66" spans="1:7" x14ac:dyDescent="0.25">
      <c r="A66" s="26" t="s">
        <v>120</v>
      </c>
      <c r="B66" s="24">
        <v>5.8799999999999998E-3</v>
      </c>
      <c r="C66" s="15">
        <v>93897</v>
      </c>
      <c r="D66" s="15">
        <v>552</v>
      </c>
      <c r="E66" s="15">
        <v>93621</v>
      </c>
      <c r="F66" s="15">
        <v>2326425</v>
      </c>
      <c r="G66" s="25">
        <v>24.8</v>
      </c>
    </row>
    <row r="67" spans="1:7" x14ac:dyDescent="0.25">
      <c r="A67" s="26" t="s">
        <v>121</v>
      </c>
      <c r="B67" s="24">
        <v>6.4599999999999996E-3</v>
      </c>
      <c r="C67" s="15">
        <v>93345</v>
      </c>
      <c r="D67" s="15">
        <v>603</v>
      </c>
      <c r="E67" s="15">
        <v>93044</v>
      </c>
      <c r="F67" s="15">
        <v>2232804</v>
      </c>
      <c r="G67" s="25">
        <v>23.9</v>
      </c>
    </row>
    <row r="68" spans="1:7" x14ac:dyDescent="0.25">
      <c r="A68" s="26" t="s">
        <v>122</v>
      </c>
      <c r="B68" s="24">
        <v>7.1700000000000002E-3</v>
      </c>
      <c r="C68" s="15">
        <v>92742</v>
      </c>
      <c r="D68" s="15">
        <v>665</v>
      </c>
      <c r="E68" s="15">
        <v>92410</v>
      </c>
      <c r="F68" s="15">
        <v>2139760</v>
      </c>
      <c r="G68" s="25">
        <v>23.1</v>
      </c>
    </row>
    <row r="69" spans="1:7" x14ac:dyDescent="0.25">
      <c r="A69" s="26" t="s">
        <v>123</v>
      </c>
      <c r="B69" s="24">
        <v>7.9600000000000001E-3</v>
      </c>
      <c r="C69" s="15">
        <v>92077</v>
      </c>
      <c r="D69" s="15">
        <v>733</v>
      </c>
      <c r="E69" s="15">
        <v>91711</v>
      </c>
      <c r="F69" s="15">
        <v>2047351</v>
      </c>
      <c r="G69" s="25">
        <v>22.2</v>
      </c>
    </row>
    <row r="70" spans="1:7" x14ac:dyDescent="0.25">
      <c r="A70" s="26" t="s">
        <v>124</v>
      </c>
      <c r="B70" s="24">
        <v>8.7600000000000004E-3</v>
      </c>
      <c r="C70" s="15">
        <v>91344</v>
      </c>
      <c r="D70" s="15">
        <v>800</v>
      </c>
      <c r="E70" s="15">
        <v>90944</v>
      </c>
      <c r="F70" s="15">
        <v>1955640</v>
      </c>
      <c r="G70" s="25">
        <v>21.4</v>
      </c>
    </row>
    <row r="71" spans="1:7" x14ac:dyDescent="0.25">
      <c r="A71" s="26" t="s">
        <v>125</v>
      </c>
      <c r="B71" s="24">
        <v>9.6200000000000001E-3</v>
      </c>
      <c r="C71" s="15">
        <v>90544</v>
      </c>
      <c r="D71" s="15">
        <v>871</v>
      </c>
      <c r="E71" s="15">
        <v>90109</v>
      </c>
      <c r="F71" s="15">
        <v>1864696</v>
      </c>
      <c r="G71" s="25">
        <v>20.6</v>
      </c>
    </row>
    <row r="72" spans="1:7" x14ac:dyDescent="0.25">
      <c r="A72" s="26" t="s">
        <v>126</v>
      </c>
      <c r="B72" s="24">
        <v>1.0630000000000001E-2</v>
      </c>
      <c r="C72" s="15">
        <v>89673</v>
      </c>
      <c r="D72" s="15">
        <v>953</v>
      </c>
      <c r="E72" s="15">
        <v>89197</v>
      </c>
      <c r="F72" s="15">
        <v>1774588</v>
      </c>
      <c r="G72" s="25">
        <v>19.8</v>
      </c>
    </row>
    <row r="73" spans="1:7" x14ac:dyDescent="0.25">
      <c r="A73" s="26" t="s">
        <v>127</v>
      </c>
      <c r="B73" s="24">
        <v>1.189E-2</v>
      </c>
      <c r="C73" s="15">
        <v>88720</v>
      </c>
      <c r="D73" s="15">
        <v>1055</v>
      </c>
      <c r="E73" s="15">
        <v>88193</v>
      </c>
      <c r="F73" s="15">
        <v>1685391</v>
      </c>
      <c r="G73" s="25">
        <v>19</v>
      </c>
    </row>
    <row r="74" spans="1:7" x14ac:dyDescent="0.25">
      <c r="A74" s="26" t="s">
        <v>128</v>
      </c>
      <c r="B74" s="24">
        <v>1.3299999999999999E-2</v>
      </c>
      <c r="C74" s="15">
        <v>87665</v>
      </c>
      <c r="D74" s="15">
        <v>1166</v>
      </c>
      <c r="E74" s="15">
        <v>87082</v>
      </c>
      <c r="F74" s="15">
        <v>1597199</v>
      </c>
      <c r="G74" s="25">
        <v>18.2</v>
      </c>
    </row>
    <row r="75" spans="1:7" x14ac:dyDescent="0.25">
      <c r="A75" s="26" t="s">
        <v>129</v>
      </c>
      <c r="B75" s="24">
        <v>1.473E-2</v>
      </c>
      <c r="C75" s="15">
        <v>86499</v>
      </c>
      <c r="D75" s="15">
        <v>1274</v>
      </c>
      <c r="E75" s="15">
        <v>85862</v>
      </c>
      <c r="F75" s="15">
        <v>1510117</v>
      </c>
      <c r="G75" s="25">
        <v>17.5</v>
      </c>
    </row>
    <row r="76" spans="1:7" x14ac:dyDescent="0.25">
      <c r="A76" s="26" t="s">
        <v>130</v>
      </c>
      <c r="B76" s="24">
        <v>1.6240000000000001E-2</v>
      </c>
      <c r="C76" s="15">
        <v>85225</v>
      </c>
      <c r="D76" s="15">
        <v>1384</v>
      </c>
      <c r="E76" s="15">
        <v>84533</v>
      </c>
      <c r="F76" s="15">
        <v>1424255</v>
      </c>
      <c r="G76" s="25">
        <v>16.7</v>
      </c>
    </row>
    <row r="77" spans="1:7" x14ac:dyDescent="0.25">
      <c r="A77" s="26" t="s">
        <v>131</v>
      </c>
      <c r="B77" s="24">
        <v>1.8010000000000002E-2</v>
      </c>
      <c r="C77" s="15">
        <v>83841</v>
      </c>
      <c r="D77" s="15">
        <v>1510</v>
      </c>
      <c r="E77" s="15">
        <v>83086</v>
      </c>
      <c r="F77" s="15">
        <v>1339722</v>
      </c>
      <c r="G77" s="25">
        <v>16</v>
      </c>
    </row>
    <row r="78" spans="1:7" x14ac:dyDescent="0.25">
      <c r="A78" s="26" t="s">
        <v>132</v>
      </c>
      <c r="B78" s="24">
        <v>2.0209999999999999E-2</v>
      </c>
      <c r="C78" s="15">
        <v>82331</v>
      </c>
      <c r="D78" s="15">
        <v>1664</v>
      </c>
      <c r="E78" s="15">
        <v>81499</v>
      </c>
      <c r="F78" s="15">
        <v>1256636</v>
      </c>
      <c r="G78" s="25">
        <v>15.3</v>
      </c>
    </row>
    <row r="79" spans="1:7" x14ac:dyDescent="0.25">
      <c r="A79" s="26" t="s">
        <v>133</v>
      </c>
      <c r="B79" s="24">
        <v>2.265E-2</v>
      </c>
      <c r="C79" s="15">
        <v>80667</v>
      </c>
      <c r="D79" s="15">
        <v>1827</v>
      </c>
      <c r="E79" s="15">
        <v>79754</v>
      </c>
      <c r="F79" s="15">
        <v>1175137</v>
      </c>
      <c r="G79" s="25">
        <v>14.6</v>
      </c>
    </row>
    <row r="80" spans="1:7" x14ac:dyDescent="0.25">
      <c r="A80" s="26" t="s">
        <v>134</v>
      </c>
      <c r="B80" s="24">
        <v>2.5159999999999998E-2</v>
      </c>
      <c r="C80" s="15">
        <v>78840</v>
      </c>
      <c r="D80" s="15">
        <v>1984</v>
      </c>
      <c r="E80" s="15">
        <v>77848</v>
      </c>
      <c r="F80" s="15">
        <v>1095383</v>
      </c>
      <c r="G80" s="25">
        <v>13.9</v>
      </c>
    </row>
    <row r="81" spans="1:7" x14ac:dyDescent="0.25">
      <c r="A81" s="26" t="s">
        <v>135</v>
      </c>
      <c r="B81" s="24">
        <v>2.7740000000000001E-2</v>
      </c>
      <c r="C81" s="15">
        <v>76856</v>
      </c>
      <c r="D81" s="15">
        <v>2132</v>
      </c>
      <c r="E81" s="15">
        <v>75790</v>
      </c>
      <c r="F81" s="15">
        <v>1017535</v>
      </c>
      <c r="G81" s="25">
        <v>13.2</v>
      </c>
    </row>
    <row r="82" spans="1:7" x14ac:dyDescent="0.25">
      <c r="A82" s="26" t="s">
        <v>136</v>
      </c>
      <c r="B82" s="24">
        <v>3.058E-2</v>
      </c>
      <c r="C82" s="15">
        <v>74724</v>
      </c>
      <c r="D82" s="15">
        <v>2285</v>
      </c>
      <c r="E82" s="15">
        <v>73582</v>
      </c>
      <c r="F82" s="15">
        <v>941745</v>
      </c>
      <c r="G82" s="25">
        <v>12.6</v>
      </c>
    </row>
    <row r="83" spans="1:7" x14ac:dyDescent="0.25">
      <c r="A83" s="26" t="s">
        <v>137</v>
      </c>
      <c r="B83" s="24">
        <v>3.381E-2</v>
      </c>
      <c r="C83" s="15">
        <v>72439</v>
      </c>
      <c r="D83" s="15">
        <v>2449</v>
      </c>
      <c r="E83" s="15">
        <v>71215</v>
      </c>
      <c r="F83" s="15">
        <v>868164</v>
      </c>
      <c r="G83" s="25">
        <v>12</v>
      </c>
    </row>
    <row r="84" spans="1:7" x14ac:dyDescent="0.25">
      <c r="A84" s="26" t="s">
        <v>138</v>
      </c>
      <c r="B84" s="24">
        <v>3.7249999999999998E-2</v>
      </c>
      <c r="C84" s="15">
        <v>69990</v>
      </c>
      <c r="D84" s="15">
        <v>2607</v>
      </c>
      <c r="E84" s="15">
        <v>68687</v>
      </c>
      <c r="F84" s="15">
        <v>796949</v>
      </c>
      <c r="G84" s="25">
        <v>11.4</v>
      </c>
    </row>
    <row r="85" spans="1:7" x14ac:dyDescent="0.25">
      <c r="A85" s="26" t="s">
        <v>139</v>
      </c>
      <c r="B85" s="24">
        <v>4.0730000000000002E-2</v>
      </c>
      <c r="C85" s="15">
        <v>67383</v>
      </c>
      <c r="D85" s="15">
        <v>2744</v>
      </c>
      <c r="E85" s="15">
        <v>66011</v>
      </c>
      <c r="F85" s="15">
        <v>728263</v>
      </c>
      <c r="G85" s="25">
        <v>10.8</v>
      </c>
    </row>
    <row r="86" spans="1:7" x14ac:dyDescent="0.25">
      <c r="A86" s="26" t="s">
        <v>140</v>
      </c>
      <c r="B86" s="24">
        <v>4.437E-2</v>
      </c>
      <c r="C86" s="15">
        <v>64639</v>
      </c>
      <c r="D86" s="15">
        <v>2868</v>
      </c>
      <c r="E86" s="15">
        <v>63205</v>
      </c>
      <c r="F86" s="15">
        <v>662252</v>
      </c>
      <c r="G86" s="25">
        <v>10.199999999999999</v>
      </c>
    </row>
    <row r="87" spans="1:7" x14ac:dyDescent="0.25">
      <c r="A87" s="26" t="s">
        <v>141</v>
      </c>
      <c r="B87" s="24">
        <v>4.863E-2</v>
      </c>
      <c r="C87" s="15">
        <v>61771</v>
      </c>
      <c r="D87" s="15">
        <v>3004</v>
      </c>
      <c r="E87" s="15">
        <v>60269</v>
      </c>
      <c r="F87" s="15">
        <v>599047</v>
      </c>
      <c r="G87" s="25">
        <v>9.6999999999999993</v>
      </c>
    </row>
    <row r="88" spans="1:7" x14ac:dyDescent="0.25">
      <c r="A88" s="26" t="s">
        <v>142</v>
      </c>
      <c r="B88" s="24">
        <v>5.3830000000000003E-2</v>
      </c>
      <c r="C88" s="15">
        <v>58767</v>
      </c>
      <c r="D88" s="15">
        <v>3163</v>
      </c>
      <c r="E88" s="15">
        <v>57186</v>
      </c>
      <c r="F88" s="15">
        <v>538778</v>
      </c>
      <c r="G88" s="25">
        <v>9.1999999999999993</v>
      </c>
    </row>
    <row r="89" spans="1:7" x14ac:dyDescent="0.25">
      <c r="A89" s="26" t="s">
        <v>143</v>
      </c>
      <c r="B89" s="24">
        <v>5.9589999999999997E-2</v>
      </c>
      <c r="C89" s="15">
        <v>55604</v>
      </c>
      <c r="D89" s="15">
        <v>3313</v>
      </c>
      <c r="E89" s="15">
        <v>53948</v>
      </c>
      <c r="F89" s="15">
        <v>481592</v>
      </c>
      <c r="G89" s="25">
        <v>8.6999999999999993</v>
      </c>
    </row>
    <row r="90" spans="1:7" x14ac:dyDescent="0.25">
      <c r="A90" s="26" t="s">
        <v>144</v>
      </c>
      <c r="B90" s="24">
        <v>6.5460000000000004E-2</v>
      </c>
      <c r="C90" s="15">
        <v>52291</v>
      </c>
      <c r="D90" s="15">
        <v>3423</v>
      </c>
      <c r="E90" s="15">
        <v>50580</v>
      </c>
      <c r="F90" s="15">
        <v>427645</v>
      </c>
      <c r="G90" s="25">
        <v>8.1999999999999993</v>
      </c>
    </row>
    <row r="91" spans="1:7" x14ac:dyDescent="0.25">
      <c r="A91" s="26" t="s">
        <v>145</v>
      </c>
      <c r="B91" s="24">
        <v>7.1379999999999999E-2</v>
      </c>
      <c r="C91" s="15">
        <v>48868</v>
      </c>
      <c r="D91" s="15">
        <v>3488</v>
      </c>
      <c r="E91" s="15">
        <v>47124</v>
      </c>
      <c r="F91" s="15">
        <v>377065</v>
      </c>
      <c r="G91" s="25">
        <v>7.7</v>
      </c>
    </row>
    <row r="92" spans="1:7" x14ac:dyDescent="0.25">
      <c r="A92" s="26" t="s">
        <v>146</v>
      </c>
      <c r="B92" s="24">
        <v>7.7729999999999994E-2</v>
      </c>
      <c r="C92" s="15">
        <v>45380</v>
      </c>
      <c r="D92" s="15">
        <v>3527</v>
      </c>
      <c r="E92" s="15">
        <v>43617</v>
      </c>
      <c r="F92" s="15">
        <v>329941</v>
      </c>
      <c r="G92" s="25">
        <v>7.3</v>
      </c>
    </row>
    <row r="93" spans="1:7" x14ac:dyDescent="0.25">
      <c r="A93" s="26" t="s">
        <v>147</v>
      </c>
      <c r="B93" s="24">
        <v>8.4940000000000002E-2</v>
      </c>
      <c r="C93" s="15">
        <v>41853</v>
      </c>
      <c r="D93" s="15">
        <v>3555</v>
      </c>
      <c r="E93" s="15">
        <v>40076</v>
      </c>
      <c r="F93" s="15">
        <v>286325</v>
      </c>
      <c r="G93" s="25">
        <v>6.8</v>
      </c>
    </row>
    <row r="94" spans="1:7" x14ac:dyDescent="0.25">
      <c r="A94" s="26" t="s">
        <v>148</v>
      </c>
      <c r="B94" s="24">
        <v>9.2999999999999999E-2</v>
      </c>
      <c r="C94" s="15">
        <v>38298</v>
      </c>
      <c r="D94" s="15">
        <v>3562</v>
      </c>
      <c r="E94" s="15">
        <v>36517</v>
      </c>
      <c r="F94" s="15">
        <v>246249</v>
      </c>
      <c r="G94" s="25">
        <v>6.4</v>
      </c>
    </row>
    <row r="95" spans="1:7" x14ac:dyDescent="0.25">
      <c r="A95" s="26" t="s">
        <v>149</v>
      </c>
      <c r="B95" s="24">
        <v>0.10158</v>
      </c>
      <c r="C95" s="15">
        <v>34736</v>
      </c>
      <c r="D95" s="15">
        <v>3528</v>
      </c>
      <c r="E95" s="15">
        <v>32972</v>
      </c>
      <c r="F95" s="15">
        <v>209732</v>
      </c>
      <c r="G95" s="25">
        <v>6</v>
      </c>
    </row>
    <row r="96" spans="1:7" x14ac:dyDescent="0.25">
      <c r="A96" s="26" t="s">
        <v>150</v>
      </c>
      <c r="B96" s="24">
        <v>0.11087</v>
      </c>
      <c r="C96" s="15">
        <v>31208</v>
      </c>
      <c r="D96" s="15">
        <v>3460</v>
      </c>
      <c r="E96" s="15">
        <v>29478</v>
      </c>
      <c r="F96" s="15">
        <v>176760</v>
      </c>
      <c r="G96" s="25">
        <v>5.7</v>
      </c>
    </row>
    <row r="97" spans="1:7" x14ac:dyDescent="0.25">
      <c r="A97" s="26" t="s">
        <v>151</v>
      </c>
      <c r="B97" s="24">
        <v>0.12093</v>
      </c>
      <c r="C97" s="15">
        <v>27748</v>
      </c>
      <c r="D97" s="15">
        <v>3356</v>
      </c>
      <c r="E97" s="15">
        <v>26070</v>
      </c>
      <c r="F97" s="15">
        <v>147282</v>
      </c>
      <c r="G97" s="25">
        <v>5.3</v>
      </c>
    </row>
    <row r="98" spans="1:7" x14ac:dyDescent="0.25">
      <c r="A98" s="26" t="s">
        <v>152</v>
      </c>
      <c r="B98" s="24">
        <v>0.13181000000000001</v>
      </c>
      <c r="C98" s="15">
        <v>24392</v>
      </c>
      <c r="D98" s="15">
        <v>3215</v>
      </c>
      <c r="E98" s="15">
        <v>22785</v>
      </c>
      <c r="F98" s="15">
        <v>121212</v>
      </c>
      <c r="G98" s="25">
        <v>5</v>
      </c>
    </row>
    <row r="99" spans="1:7" x14ac:dyDescent="0.25">
      <c r="A99" s="26" t="s">
        <v>153</v>
      </c>
      <c r="B99" s="24">
        <v>0.14355000000000001</v>
      </c>
      <c r="C99" s="15">
        <v>21177</v>
      </c>
      <c r="D99" s="15">
        <v>3040</v>
      </c>
      <c r="E99" s="15">
        <v>19657</v>
      </c>
      <c r="F99" s="15">
        <v>98428</v>
      </c>
      <c r="G99" s="25">
        <v>4.5999999999999996</v>
      </c>
    </row>
    <row r="100" spans="1:7" x14ac:dyDescent="0.25">
      <c r="A100" s="26" t="s">
        <v>154</v>
      </c>
      <c r="B100" s="24">
        <v>0.15622</v>
      </c>
      <c r="C100" s="15">
        <v>18137</v>
      </c>
      <c r="D100" s="15">
        <v>2833</v>
      </c>
      <c r="E100" s="15">
        <v>16721</v>
      </c>
      <c r="F100" s="15">
        <v>78771</v>
      </c>
      <c r="G100" s="25">
        <v>4.3</v>
      </c>
    </row>
    <row r="101" spans="1:7" x14ac:dyDescent="0.25">
      <c r="A101" s="26" t="s">
        <v>155</v>
      </c>
      <c r="B101" s="24">
        <v>0.16986000000000001</v>
      </c>
      <c r="C101" s="15">
        <v>15304</v>
      </c>
      <c r="D101" s="15">
        <v>2600</v>
      </c>
      <c r="E101" s="15">
        <v>14004</v>
      </c>
      <c r="F101" s="15">
        <v>62050</v>
      </c>
      <c r="G101" s="25">
        <v>4.0999999999999996</v>
      </c>
    </row>
    <row r="102" spans="1:7" x14ac:dyDescent="0.25">
      <c r="A102" s="26" t="s">
        <v>156</v>
      </c>
      <c r="B102" s="24">
        <v>0.18453</v>
      </c>
      <c r="C102" s="15">
        <v>12704</v>
      </c>
      <c r="D102" s="15">
        <v>2344</v>
      </c>
      <c r="E102" s="15">
        <v>11532</v>
      </c>
      <c r="F102" s="15">
        <v>48046</v>
      </c>
      <c r="G102" s="25">
        <v>3.8</v>
      </c>
    </row>
    <row r="103" spans="1:7" x14ac:dyDescent="0.25">
      <c r="A103" s="26" t="s">
        <v>157</v>
      </c>
      <c r="B103" s="24">
        <v>0.20028000000000001</v>
      </c>
      <c r="C103" s="15">
        <v>10360</v>
      </c>
      <c r="D103" s="15">
        <v>2075</v>
      </c>
      <c r="E103" s="15">
        <v>9323</v>
      </c>
      <c r="F103" s="15">
        <v>36514</v>
      </c>
      <c r="G103" s="25">
        <v>3.5</v>
      </c>
    </row>
    <row r="104" spans="1:7" x14ac:dyDescent="0.25">
      <c r="A104" s="26" t="s">
        <v>158</v>
      </c>
      <c r="B104" s="24">
        <v>0.21717</v>
      </c>
      <c r="C104" s="15">
        <v>8285</v>
      </c>
      <c r="D104" s="15">
        <v>1799</v>
      </c>
      <c r="E104" s="15">
        <v>7386</v>
      </c>
      <c r="F104" s="15">
        <v>27192</v>
      </c>
      <c r="G104" s="25">
        <v>3.3</v>
      </c>
    </row>
    <row r="105" spans="1:7" x14ac:dyDescent="0.25">
      <c r="A105" s="26" t="s">
        <v>159</v>
      </c>
      <c r="B105" s="24">
        <v>0.23522999999999999</v>
      </c>
      <c r="C105" s="15">
        <v>6486</v>
      </c>
      <c r="D105" s="15">
        <v>1526</v>
      </c>
      <c r="E105" s="15">
        <v>5723</v>
      </c>
      <c r="F105" s="15">
        <v>19806</v>
      </c>
      <c r="G105" s="25">
        <v>3.1</v>
      </c>
    </row>
    <row r="106" spans="1:7" x14ac:dyDescent="0.25">
      <c r="A106" s="26" t="s">
        <v>160</v>
      </c>
      <c r="B106" s="24">
        <v>0.25452999999999998</v>
      </c>
      <c r="C106" s="15">
        <v>4960</v>
      </c>
      <c r="D106" s="15">
        <v>1262</v>
      </c>
      <c r="E106" s="15">
        <v>4329</v>
      </c>
      <c r="F106" s="15">
        <v>14083</v>
      </c>
      <c r="G106" s="25">
        <v>2.8</v>
      </c>
    </row>
    <row r="107" spans="1:7" x14ac:dyDescent="0.25">
      <c r="A107" s="26" t="s">
        <v>161</v>
      </c>
      <c r="B107" s="24">
        <v>0.27511000000000002</v>
      </c>
      <c r="C107" s="15">
        <v>3698</v>
      </c>
      <c r="D107" s="15">
        <v>1017</v>
      </c>
      <c r="E107" s="15">
        <v>3190</v>
      </c>
      <c r="F107" s="15">
        <v>9754</v>
      </c>
      <c r="G107" s="25">
        <v>2.6</v>
      </c>
    </row>
    <row r="108" spans="1:7" x14ac:dyDescent="0.25">
      <c r="A108" s="26" t="s">
        <v>162</v>
      </c>
      <c r="B108" s="24">
        <v>0.29698999999999998</v>
      </c>
      <c r="C108" s="15">
        <v>2681</v>
      </c>
      <c r="D108" s="15">
        <v>796</v>
      </c>
      <c r="E108" s="15">
        <v>2283</v>
      </c>
      <c r="F108" s="15">
        <v>6565</v>
      </c>
      <c r="G108" s="25">
        <v>2.4</v>
      </c>
    </row>
    <row r="109" spans="1:7" x14ac:dyDescent="0.25">
      <c r="A109" s="26" t="s">
        <v>163</v>
      </c>
      <c r="B109" s="24">
        <v>0.32023000000000001</v>
      </c>
      <c r="C109" s="15">
        <v>1885</v>
      </c>
      <c r="D109" s="15">
        <v>604</v>
      </c>
      <c r="E109" s="15">
        <v>1583</v>
      </c>
      <c r="F109" s="15">
        <v>4282</v>
      </c>
      <c r="G109" s="25">
        <v>2.2999999999999998</v>
      </c>
    </row>
    <row r="110" spans="1:7" x14ac:dyDescent="0.25">
      <c r="A110" s="28" t="s">
        <v>164</v>
      </c>
      <c r="B110" s="29">
        <v>1</v>
      </c>
      <c r="C110" s="30">
        <v>1281</v>
      </c>
      <c r="D110" s="30">
        <v>1281</v>
      </c>
      <c r="E110" s="30">
        <v>2699</v>
      </c>
      <c r="F110" s="30">
        <v>2699</v>
      </c>
      <c r="G110" s="31">
        <v>2.1</v>
      </c>
    </row>
    <row r="111" spans="1:7" x14ac:dyDescent="0.25">
      <c r="A111" s="15"/>
      <c r="B111" s="24"/>
      <c r="C111" s="15"/>
      <c r="D111" s="15"/>
      <c r="E111" s="15"/>
      <c r="F111" s="15"/>
      <c r="G111" s="67"/>
    </row>
    <row r="113" spans="1:1" x14ac:dyDescent="0.25">
      <c r="A113" s="32" t="s">
        <v>284</v>
      </c>
    </row>
    <row r="114" spans="1:1" x14ac:dyDescent="0.25">
      <c r="A114" s="33" t="s">
        <v>165</v>
      </c>
    </row>
  </sheetData>
  <pageMargins left="0.75" right="0.75" top="1" bottom="1" header="0.5" footer="0.5"/>
  <pageSetup paperSize="9"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2"/>
  <dimension ref="A1:H114"/>
  <sheetViews>
    <sheetView zoomScaleNormal="100" workbookViewId="0"/>
  </sheetViews>
  <sheetFormatPr defaultRowHeight="12.5" x14ac:dyDescent="0.25"/>
  <cols>
    <col min="1" max="1" width="12.59765625" style="4" customWidth="1"/>
    <col min="2" max="2" width="17.3984375" style="4" customWidth="1"/>
    <col min="3" max="3" width="10.59765625" style="4" customWidth="1"/>
    <col min="4" max="5" width="17.3984375" style="4" customWidth="1"/>
    <col min="6" max="7" width="15.09765625" style="4" customWidth="1"/>
    <col min="8" max="8" width="11" style="4" customWidth="1"/>
    <col min="9" max="256" width="9.09765625" style="4"/>
    <col min="257" max="257" width="12.59765625" style="4" customWidth="1"/>
    <col min="258" max="258" width="17.3984375" style="4" customWidth="1"/>
    <col min="259" max="259" width="10.59765625" style="4" customWidth="1"/>
    <col min="260" max="261" width="17.3984375" style="4" customWidth="1"/>
    <col min="262" max="263" width="15.09765625" style="4" customWidth="1"/>
    <col min="264" max="264" width="11" style="4" customWidth="1"/>
    <col min="265" max="512" width="9.09765625" style="4"/>
    <col min="513" max="513" width="12.59765625" style="4" customWidth="1"/>
    <col min="514" max="514" width="17.3984375" style="4" customWidth="1"/>
    <col min="515" max="515" width="10.59765625" style="4" customWidth="1"/>
    <col min="516" max="517" width="17.3984375" style="4" customWidth="1"/>
    <col min="518" max="519" width="15.09765625" style="4" customWidth="1"/>
    <col min="520" max="520" width="11" style="4" customWidth="1"/>
    <col min="521" max="768" width="9.09765625" style="4"/>
    <col min="769" max="769" width="12.59765625" style="4" customWidth="1"/>
    <col min="770" max="770" width="17.3984375" style="4" customWidth="1"/>
    <col min="771" max="771" width="10.59765625" style="4" customWidth="1"/>
    <col min="772" max="773" width="17.3984375" style="4" customWidth="1"/>
    <col min="774" max="775" width="15.09765625" style="4" customWidth="1"/>
    <col min="776" max="776" width="11" style="4" customWidth="1"/>
    <col min="777" max="1024" width="9.09765625" style="4"/>
    <col min="1025" max="1025" width="12.59765625" style="4" customWidth="1"/>
    <col min="1026" max="1026" width="17.3984375" style="4" customWidth="1"/>
    <col min="1027" max="1027" width="10.59765625" style="4" customWidth="1"/>
    <col min="1028" max="1029" width="17.3984375" style="4" customWidth="1"/>
    <col min="1030" max="1031" width="15.09765625" style="4" customWidth="1"/>
    <col min="1032" max="1032" width="11" style="4" customWidth="1"/>
    <col min="1033" max="1280" width="9.09765625" style="4"/>
    <col min="1281" max="1281" width="12.59765625" style="4" customWidth="1"/>
    <col min="1282" max="1282" width="17.3984375" style="4" customWidth="1"/>
    <col min="1283" max="1283" width="10.59765625" style="4" customWidth="1"/>
    <col min="1284" max="1285" width="17.3984375" style="4" customWidth="1"/>
    <col min="1286" max="1287" width="15.09765625" style="4" customWidth="1"/>
    <col min="1288" max="1288" width="11" style="4" customWidth="1"/>
    <col min="1289" max="1536" width="9.09765625" style="4"/>
    <col min="1537" max="1537" width="12.59765625" style="4" customWidth="1"/>
    <col min="1538" max="1538" width="17.3984375" style="4" customWidth="1"/>
    <col min="1539" max="1539" width="10.59765625" style="4" customWidth="1"/>
    <col min="1540" max="1541" width="17.3984375" style="4" customWidth="1"/>
    <col min="1542" max="1543" width="15.09765625" style="4" customWidth="1"/>
    <col min="1544" max="1544" width="11" style="4" customWidth="1"/>
    <col min="1545" max="1792" width="9.09765625" style="4"/>
    <col min="1793" max="1793" width="12.59765625" style="4" customWidth="1"/>
    <col min="1794" max="1794" width="17.3984375" style="4" customWidth="1"/>
    <col min="1795" max="1795" width="10.59765625" style="4" customWidth="1"/>
    <col min="1796" max="1797" width="17.3984375" style="4" customWidth="1"/>
    <col min="1798" max="1799" width="15.09765625" style="4" customWidth="1"/>
    <col min="1800" max="1800" width="11" style="4" customWidth="1"/>
    <col min="1801" max="2048" width="9.09765625" style="4"/>
    <col min="2049" max="2049" width="12.59765625" style="4" customWidth="1"/>
    <col min="2050" max="2050" width="17.3984375" style="4" customWidth="1"/>
    <col min="2051" max="2051" width="10.59765625" style="4" customWidth="1"/>
    <col min="2052" max="2053" width="17.3984375" style="4" customWidth="1"/>
    <col min="2054" max="2055" width="15.09765625" style="4" customWidth="1"/>
    <col min="2056" max="2056" width="11" style="4" customWidth="1"/>
    <col min="2057" max="2304" width="9.09765625" style="4"/>
    <col min="2305" max="2305" width="12.59765625" style="4" customWidth="1"/>
    <col min="2306" max="2306" width="17.3984375" style="4" customWidth="1"/>
    <col min="2307" max="2307" width="10.59765625" style="4" customWidth="1"/>
    <col min="2308" max="2309" width="17.3984375" style="4" customWidth="1"/>
    <col min="2310" max="2311" width="15.09765625" style="4" customWidth="1"/>
    <col min="2312" max="2312" width="11" style="4" customWidth="1"/>
    <col min="2313" max="2560" width="9.09765625" style="4"/>
    <col min="2561" max="2561" width="12.59765625" style="4" customWidth="1"/>
    <col min="2562" max="2562" width="17.3984375" style="4" customWidth="1"/>
    <col min="2563" max="2563" width="10.59765625" style="4" customWidth="1"/>
    <col min="2564" max="2565" width="17.3984375" style="4" customWidth="1"/>
    <col min="2566" max="2567" width="15.09765625" style="4" customWidth="1"/>
    <col min="2568" max="2568" width="11" style="4" customWidth="1"/>
    <col min="2569" max="2816" width="9.09765625" style="4"/>
    <col min="2817" max="2817" width="12.59765625" style="4" customWidth="1"/>
    <col min="2818" max="2818" width="17.3984375" style="4" customWidth="1"/>
    <col min="2819" max="2819" width="10.59765625" style="4" customWidth="1"/>
    <col min="2820" max="2821" width="17.3984375" style="4" customWidth="1"/>
    <col min="2822" max="2823" width="15.09765625" style="4" customWidth="1"/>
    <col min="2824" max="2824" width="11" style="4" customWidth="1"/>
    <col min="2825" max="3072" width="9.09765625" style="4"/>
    <col min="3073" max="3073" width="12.59765625" style="4" customWidth="1"/>
    <col min="3074" max="3074" width="17.3984375" style="4" customWidth="1"/>
    <col min="3075" max="3075" width="10.59765625" style="4" customWidth="1"/>
    <col min="3076" max="3077" width="17.3984375" style="4" customWidth="1"/>
    <col min="3078" max="3079" width="15.09765625" style="4" customWidth="1"/>
    <col min="3080" max="3080" width="11" style="4" customWidth="1"/>
    <col min="3081" max="3328" width="9.09765625" style="4"/>
    <col min="3329" max="3329" width="12.59765625" style="4" customWidth="1"/>
    <col min="3330" max="3330" width="17.3984375" style="4" customWidth="1"/>
    <col min="3331" max="3331" width="10.59765625" style="4" customWidth="1"/>
    <col min="3332" max="3333" width="17.3984375" style="4" customWidth="1"/>
    <col min="3334" max="3335" width="15.09765625" style="4" customWidth="1"/>
    <col min="3336" max="3336" width="11" style="4" customWidth="1"/>
    <col min="3337" max="3584" width="9.09765625" style="4"/>
    <col min="3585" max="3585" width="12.59765625" style="4" customWidth="1"/>
    <col min="3586" max="3586" width="17.3984375" style="4" customWidth="1"/>
    <col min="3587" max="3587" width="10.59765625" style="4" customWidth="1"/>
    <col min="3588" max="3589" width="17.3984375" style="4" customWidth="1"/>
    <col min="3590" max="3591" width="15.09765625" style="4" customWidth="1"/>
    <col min="3592" max="3592" width="11" style="4" customWidth="1"/>
    <col min="3593" max="3840" width="9.09765625" style="4"/>
    <col min="3841" max="3841" width="12.59765625" style="4" customWidth="1"/>
    <col min="3842" max="3842" width="17.3984375" style="4" customWidth="1"/>
    <col min="3843" max="3843" width="10.59765625" style="4" customWidth="1"/>
    <col min="3844" max="3845" width="17.3984375" style="4" customWidth="1"/>
    <col min="3846" max="3847" width="15.09765625" style="4" customWidth="1"/>
    <col min="3848" max="3848" width="11" style="4" customWidth="1"/>
    <col min="3849" max="4096" width="9.09765625" style="4"/>
    <col min="4097" max="4097" width="12.59765625" style="4" customWidth="1"/>
    <col min="4098" max="4098" width="17.3984375" style="4" customWidth="1"/>
    <col min="4099" max="4099" width="10.59765625" style="4" customWidth="1"/>
    <col min="4100" max="4101" width="17.3984375" style="4" customWidth="1"/>
    <col min="4102" max="4103" width="15.09765625" style="4" customWidth="1"/>
    <col min="4104" max="4104" width="11" style="4" customWidth="1"/>
    <col min="4105" max="4352" width="9.09765625" style="4"/>
    <col min="4353" max="4353" width="12.59765625" style="4" customWidth="1"/>
    <col min="4354" max="4354" width="17.3984375" style="4" customWidth="1"/>
    <col min="4355" max="4355" width="10.59765625" style="4" customWidth="1"/>
    <col min="4356" max="4357" width="17.3984375" style="4" customWidth="1"/>
    <col min="4358" max="4359" width="15.09765625" style="4" customWidth="1"/>
    <col min="4360" max="4360" width="11" style="4" customWidth="1"/>
    <col min="4361" max="4608" width="9.09765625" style="4"/>
    <col min="4609" max="4609" width="12.59765625" style="4" customWidth="1"/>
    <col min="4610" max="4610" width="17.3984375" style="4" customWidth="1"/>
    <col min="4611" max="4611" width="10.59765625" style="4" customWidth="1"/>
    <col min="4612" max="4613" width="17.3984375" style="4" customWidth="1"/>
    <col min="4614" max="4615" width="15.09765625" style="4" customWidth="1"/>
    <col min="4616" max="4616" width="11" style="4" customWidth="1"/>
    <col min="4617" max="4864" width="9.09765625" style="4"/>
    <col min="4865" max="4865" width="12.59765625" style="4" customWidth="1"/>
    <col min="4866" max="4866" width="17.3984375" style="4" customWidth="1"/>
    <col min="4867" max="4867" width="10.59765625" style="4" customWidth="1"/>
    <col min="4868" max="4869" width="17.3984375" style="4" customWidth="1"/>
    <col min="4870" max="4871" width="15.09765625" style="4" customWidth="1"/>
    <col min="4872" max="4872" width="11" style="4" customWidth="1"/>
    <col min="4873" max="5120" width="9.09765625" style="4"/>
    <col min="5121" max="5121" width="12.59765625" style="4" customWidth="1"/>
    <col min="5122" max="5122" width="17.3984375" style="4" customWidth="1"/>
    <col min="5123" max="5123" width="10.59765625" style="4" customWidth="1"/>
    <col min="5124" max="5125" width="17.3984375" style="4" customWidth="1"/>
    <col min="5126" max="5127" width="15.09765625" style="4" customWidth="1"/>
    <col min="5128" max="5128" width="11" style="4" customWidth="1"/>
    <col min="5129" max="5376" width="9.09765625" style="4"/>
    <col min="5377" max="5377" width="12.59765625" style="4" customWidth="1"/>
    <col min="5378" max="5378" width="17.3984375" style="4" customWidth="1"/>
    <col min="5379" max="5379" width="10.59765625" style="4" customWidth="1"/>
    <col min="5380" max="5381" width="17.3984375" style="4" customWidth="1"/>
    <col min="5382" max="5383" width="15.09765625" style="4" customWidth="1"/>
    <col min="5384" max="5384" width="11" style="4" customWidth="1"/>
    <col min="5385" max="5632" width="9.09765625" style="4"/>
    <col min="5633" max="5633" width="12.59765625" style="4" customWidth="1"/>
    <col min="5634" max="5634" width="17.3984375" style="4" customWidth="1"/>
    <col min="5635" max="5635" width="10.59765625" style="4" customWidth="1"/>
    <col min="5636" max="5637" width="17.3984375" style="4" customWidth="1"/>
    <col min="5638" max="5639" width="15.09765625" style="4" customWidth="1"/>
    <col min="5640" max="5640" width="11" style="4" customWidth="1"/>
    <col min="5641" max="5888" width="9.09765625" style="4"/>
    <col min="5889" max="5889" width="12.59765625" style="4" customWidth="1"/>
    <col min="5890" max="5890" width="17.3984375" style="4" customWidth="1"/>
    <col min="5891" max="5891" width="10.59765625" style="4" customWidth="1"/>
    <col min="5892" max="5893" width="17.3984375" style="4" customWidth="1"/>
    <col min="5894" max="5895" width="15.09765625" style="4" customWidth="1"/>
    <col min="5896" max="5896" width="11" style="4" customWidth="1"/>
    <col min="5897" max="6144" width="9.09765625" style="4"/>
    <col min="6145" max="6145" width="12.59765625" style="4" customWidth="1"/>
    <col min="6146" max="6146" width="17.3984375" style="4" customWidth="1"/>
    <col min="6147" max="6147" width="10.59765625" style="4" customWidth="1"/>
    <col min="6148" max="6149" width="17.3984375" style="4" customWidth="1"/>
    <col min="6150" max="6151" width="15.09765625" style="4" customWidth="1"/>
    <col min="6152" max="6152" width="11" style="4" customWidth="1"/>
    <col min="6153" max="6400" width="9.09765625" style="4"/>
    <col min="6401" max="6401" width="12.59765625" style="4" customWidth="1"/>
    <col min="6402" max="6402" width="17.3984375" style="4" customWidth="1"/>
    <col min="6403" max="6403" width="10.59765625" style="4" customWidth="1"/>
    <col min="6404" max="6405" width="17.3984375" style="4" customWidth="1"/>
    <col min="6406" max="6407" width="15.09765625" style="4" customWidth="1"/>
    <col min="6408" max="6408" width="11" style="4" customWidth="1"/>
    <col min="6409" max="6656" width="9.09765625" style="4"/>
    <col min="6657" max="6657" width="12.59765625" style="4" customWidth="1"/>
    <col min="6658" max="6658" width="17.3984375" style="4" customWidth="1"/>
    <col min="6659" max="6659" width="10.59765625" style="4" customWidth="1"/>
    <col min="6660" max="6661" width="17.3984375" style="4" customWidth="1"/>
    <col min="6662" max="6663" width="15.09765625" style="4" customWidth="1"/>
    <col min="6664" max="6664" width="11" style="4" customWidth="1"/>
    <col min="6665" max="6912" width="9.09765625" style="4"/>
    <col min="6913" max="6913" width="12.59765625" style="4" customWidth="1"/>
    <col min="6914" max="6914" width="17.3984375" style="4" customWidth="1"/>
    <col min="6915" max="6915" width="10.59765625" style="4" customWidth="1"/>
    <col min="6916" max="6917" width="17.3984375" style="4" customWidth="1"/>
    <col min="6918" max="6919" width="15.09765625" style="4" customWidth="1"/>
    <col min="6920" max="6920" width="11" style="4" customWidth="1"/>
    <col min="6921" max="7168" width="9.09765625" style="4"/>
    <col min="7169" max="7169" width="12.59765625" style="4" customWidth="1"/>
    <col min="7170" max="7170" width="17.3984375" style="4" customWidth="1"/>
    <col min="7171" max="7171" width="10.59765625" style="4" customWidth="1"/>
    <col min="7172" max="7173" width="17.3984375" style="4" customWidth="1"/>
    <col min="7174" max="7175" width="15.09765625" style="4" customWidth="1"/>
    <col min="7176" max="7176" width="11" style="4" customWidth="1"/>
    <col min="7177" max="7424" width="9.09765625" style="4"/>
    <col min="7425" max="7425" width="12.59765625" style="4" customWidth="1"/>
    <col min="7426" max="7426" width="17.3984375" style="4" customWidth="1"/>
    <col min="7427" max="7427" width="10.59765625" style="4" customWidth="1"/>
    <col min="7428" max="7429" width="17.3984375" style="4" customWidth="1"/>
    <col min="7430" max="7431" width="15.09765625" style="4" customWidth="1"/>
    <col min="7432" max="7432" width="11" style="4" customWidth="1"/>
    <col min="7433" max="7680" width="9.09765625" style="4"/>
    <col min="7681" max="7681" width="12.59765625" style="4" customWidth="1"/>
    <col min="7682" max="7682" width="17.3984375" style="4" customWidth="1"/>
    <col min="7683" max="7683" width="10.59765625" style="4" customWidth="1"/>
    <col min="7684" max="7685" width="17.3984375" style="4" customWidth="1"/>
    <col min="7686" max="7687" width="15.09765625" style="4" customWidth="1"/>
    <col min="7688" max="7688" width="11" style="4" customWidth="1"/>
    <col min="7689" max="7936" width="9.09765625" style="4"/>
    <col min="7937" max="7937" width="12.59765625" style="4" customWidth="1"/>
    <col min="7938" max="7938" width="17.3984375" style="4" customWidth="1"/>
    <col min="7939" max="7939" width="10.59765625" style="4" customWidth="1"/>
    <col min="7940" max="7941" width="17.3984375" style="4" customWidth="1"/>
    <col min="7942" max="7943" width="15.09765625" style="4" customWidth="1"/>
    <col min="7944" max="7944" width="11" style="4" customWidth="1"/>
    <col min="7945" max="8192" width="9.09765625" style="4"/>
    <col min="8193" max="8193" width="12.59765625" style="4" customWidth="1"/>
    <col min="8194" max="8194" width="17.3984375" style="4" customWidth="1"/>
    <col min="8195" max="8195" width="10.59765625" style="4" customWidth="1"/>
    <col min="8196" max="8197" width="17.3984375" style="4" customWidth="1"/>
    <col min="8198" max="8199" width="15.09765625" style="4" customWidth="1"/>
    <col min="8200" max="8200" width="11" style="4" customWidth="1"/>
    <col min="8201" max="8448" width="9.09765625" style="4"/>
    <col min="8449" max="8449" width="12.59765625" style="4" customWidth="1"/>
    <col min="8450" max="8450" width="17.3984375" style="4" customWidth="1"/>
    <col min="8451" max="8451" width="10.59765625" style="4" customWidth="1"/>
    <col min="8452" max="8453" width="17.3984375" style="4" customWidth="1"/>
    <col min="8454" max="8455" width="15.09765625" style="4" customWidth="1"/>
    <col min="8456" max="8456" width="11" style="4" customWidth="1"/>
    <col min="8457" max="8704" width="9.09765625" style="4"/>
    <col min="8705" max="8705" width="12.59765625" style="4" customWidth="1"/>
    <col min="8706" max="8706" width="17.3984375" style="4" customWidth="1"/>
    <col min="8707" max="8707" width="10.59765625" style="4" customWidth="1"/>
    <col min="8708" max="8709" width="17.3984375" style="4" customWidth="1"/>
    <col min="8710" max="8711" width="15.09765625" style="4" customWidth="1"/>
    <col min="8712" max="8712" width="11" style="4" customWidth="1"/>
    <col min="8713" max="8960" width="9.09765625" style="4"/>
    <col min="8961" max="8961" width="12.59765625" style="4" customWidth="1"/>
    <col min="8962" max="8962" width="17.3984375" style="4" customWidth="1"/>
    <col min="8963" max="8963" width="10.59765625" style="4" customWidth="1"/>
    <col min="8964" max="8965" width="17.3984375" style="4" customWidth="1"/>
    <col min="8966" max="8967" width="15.09765625" style="4" customWidth="1"/>
    <col min="8968" max="8968" width="11" style="4" customWidth="1"/>
    <col min="8969" max="9216" width="9.09765625" style="4"/>
    <col min="9217" max="9217" width="12.59765625" style="4" customWidth="1"/>
    <col min="9218" max="9218" width="17.3984375" style="4" customWidth="1"/>
    <col min="9219" max="9219" width="10.59765625" style="4" customWidth="1"/>
    <col min="9220" max="9221" width="17.3984375" style="4" customWidth="1"/>
    <col min="9222" max="9223" width="15.09765625" style="4" customWidth="1"/>
    <col min="9224" max="9224" width="11" style="4" customWidth="1"/>
    <col min="9225" max="9472" width="9.09765625" style="4"/>
    <col min="9473" max="9473" width="12.59765625" style="4" customWidth="1"/>
    <col min="9474" max="9474" width="17.3984375" style="4" customWidth="1"/>
    <col min="9475" max="9475" width="10.59765625" style="4" customWidth="1"/>
    <col min="9476" max="9477" width="17.3984375" style="4" customWidth="1"/>
    <col min="9478" max="9479" width="15.09765625" style="4" customWidth="1"/>
    <col min="9480" max="9480" width="11" style="4" customWidth="1"/>
    <col min="9481" max="9728" width="9.09765625" style="4"/>
    <col min="9729" max="9729" width="12.59765625" style="4" customWidth="1"/>
    <col min="9730" max="9730" width="17.3984375" style="4" customWidth="1"/>
    <col min="9731" max="9731" width="10.59765625" style="4" customWidth="1"/>
    <col min="9732" max="9733" width="17.3984375" style="4" customWidth="1"/>
    <col min="9734" max="9735" width="15.09765625" style="4" customWidth="1"/>
    <col min="9736" max="9736" width="11" style="4" customWidth="1"/>
    <col min="9737" max="9984" width="9.09765625" style="4"/>
    <col min="9985" max="9985" width="12.59765625" style="4" customWidth="1"/>
    <col min="9986" max="9986" width="17.3984375" style="4" customWidth="1"/>
    <col min="9987" max="9987" width="10.59765625" style="4" customWidth="1"/>
    <col min="9988" max="9989" width="17.3984375" style="4" customWidth="1"/>
    <col min="9990" max="9991" width="15.09765625" style="4" customWidth="1"/>
    <col min="9992" max="9992" width="11" style="4" customWidth="1"/>
    <col min="9993" max="10240" width="9.09765625" style="4"/>
    <col min="10241" max="10241" width="12.59765625" style="4" customWidth="1"/>
    <col min="10242" max="10242" width="17.3984375" style="4" customWidth="1"/>
    <col min="10243" max="10243" width="10.59765625" style="4" customWidth="1"/>
    <col min="10244" max="10245" width="17.3984375" style="4" customWidth="1"/>
    <col min="10246" max="10247" width="15.09765625" style="4" customWidth="1"/>
    <col min="10248" max="10248" width="11" style="4" customWidth="1"/>
    <col min="10249" max="10496" width="9.09765625" style="4"/>
    <col min="10497" max="10497" width="12.59765625" style="4" customWidth="1"/>
    <col min="10498" max="10498" width="17.3984375" style="4" customWidth="1"/>
    <col min="10499" max="10499" width="10.59765625" style="4" customWidth="1"/>
    <col min="10500" max="10501" width="17.3984375" style="4" customWidth="1"/>
    <col min="10502" max="10503" width="15.09765625" style="4" customWidth="1"/>
    <col min="10504" max="10504" width="11" style="4" customWidth="1"/>
    <col min="10505" max="10752" width="9.09765625" style="4"/>
    <col min="10753" max="10753" width="12.59765625" style="4" customWidth="1"/>
    <col min="10754" max="10754" width="17.3984375" style="4" customWidth="1"/>
    <col min="10755" max="10755" width="10.59765625" style="4" customWidth="1"/>
    <col min="10756" max="10757" width="17.3984375" style="4" customWidth="1"/>
    <col min="10758" max="10759" width="15.09765625" style="4" customWidth="1"/>
    <col min="10760" max="10760" width="11" style="4" customWidth="1"/>
    <col min="10761" max="11008" width="9.09765625" style="4"/>
    <col min="11009" max="11009" width="12.59765625" style="4" customWidth="1"/>
    <col min="11010" max="11010" width="17.3984375" style="4" customWidth="1"/>
    <col min="11011" max="11011" width="10.59765625" style="4" customWidth="1"/>
    <col min="11012" max="11013" width="17.3984375" style="4" customWidth="1"/>
    <col min="11014" max="11015" width="15.09765625" style="4" customWidth="1"/>
    <col min="11016" max="11016" width="11" style="4" customWidth="1"/>
    <col min="11017" max="11264" width="9.09765625" style="4"/>
    <col min="11265" max="11265" width="12.59765625" style="4" customWidth="1"/>
    <col min="11266" max="11266" width="17.3984375" style="4" customWidth="1"/>
    <col min="11267" max="11267" width="10.59765625" style="4" customWidth="1"/>
    <col min="11268" max="11269" width="17.3984375" style="4" customWidth="1"/>
    <col min="11270" max="11271" width="15.09765625" style="4" customWidth="1"/>
    <col min="11272" max="11272" width="11" style="4" customWidth="1"/>
    <col min="11273" max="11520" width="9.09765625" style="4"/>
    <col min="11521" max="11521" width="12.59765625" style="4" customWidth="1"/>
    <col min="11522" max="11522" width="17.3984375" style="4" customWidth="1"/>
    <col min="11523" max="11523" width="10.59765625" style="4" customWidth="1"/>
    <col min="11524" max="11525" width="17.3984375" style="4" customWidth="1"/>
    <col min="11526" max="11527" width="15.09765625" style="4" customWidth="1"/>
    <col min="11528" max="11528" width="11" style="4" customWidth="1"/>
    <col min="11529" max="11776" width="9.09765625" style="4"/>
    <col min="11777" max="11777" width="12.59765625" style="4" customWidth="1"/>
    <col min="11778" max="11778" width="17.3984375" style="4" customWidth="1"/>
    <col min="11779" max="11779" width="10.59765625" style="4" customWidth="1"/>
    <col min="11780" max="11781" width="17.3984375" style="4" customWidth="1"/>
    <col min="11782" max="11783" width="15.09765625" style="4" customWidth="1"/>
    <col min="11784" max="11784" width="11" style="4" customWidth="1"/>
    <col min="11785" max="12032" width="9.09765625" style="4"/>
    <col min="12033" max="12033" width="12.59765625" style="4" customWidth="1"/>
    <col min="12034" max="12034" width="17.3984375" style="4" customWidth="1"/>
    <col min="12035" max="12035" width="10.59765625" style="4" customWidth="1"/>
    <col min="12036" max="12037" width="17.3984375" style="4" customWidth="1"/>
    <col min="12038" max="12039" width="15.09765625" style="4" customWidth="1"/>
    <col min="12040" max="12040" width="11" style="4" customWidth="1"/>
    <col min="12041" max="12288" width="9.09765625" style="4"/>
    <col min="12289" max="12289" width="12.59765625" style="4" customWidth="1"/>
    <col min="12290" max="12290" width="17.3984375" style="4" customWidth="1"/>
    <col min="12291" max="12291" width="10.59765625" style="4" customWidth="1"/>
    <col min="12292" max="12293" width="17.3984375" style="4" customWidth="1"/>
    <col min="12294" max="12295" width="15.09765625" style="4" customWidth="1"/>
    <col min="12296" max="12296" width="11" style="4" customWidth="1"/>
    <col min="12297" max="12544" width="9.09765625" style="4"/>
    <col min="12545" max="12545" width="12.59765625" style="4" customWidth="1"/>
    <col min="12546" max="12546" width="17.3984375" style="4" customWidth="1"/>
    <col min="12547" max="12547" width="10.59765625" style="4" customWidth="1"/>
    <col min="12548" max="12549" width="17.3984375" style="4" customWidth="1"/>
    <col min="12550" max="12551" width="15.09765625" style="4" customWidth="1"/>
    <col min="12552" max="12552" width="11" style="4" customWidth="1"/>
    <col min="12553" max="12800" width="9.09765625" style="4"/>
    <col min="12801" max="12801" width="12.59765625" style="4" customWidth="1"/>
    <col min="12802" max="12802" width="17.3984375" style="4" customWidth="1"/>
    <col min="12803" max="12803" width="10.59765625" style="4" customWidth="1"/>
    <col min="12804" max="12805" width="17.3984375" style="4" customWidth="1"/>
    <col min="12806" max="12807" width="15.09765625" style="4" customWidth="1"/>
    <col min="12808" max="12808" width="11" style="4" customWidth="1"/>
    <col min="12809" max="13056" width="9.09765625" style="4"/>
    <col min="13057" max="13057" width="12.59765625" style="4" customWidth="1"/>
    <col min="13058" max="13058" width="17.3984375" style="4" customWidth="1"/>
    <col min="13059" max="13059" width="10.59765625" style="4" customWidth="1"/>
    <col min="13060" max="13061" width="17.3984375" style="4" customWidth="1"/>
    <col min="13062" max="13063" width="15.09765625" style="4" customWidth="1"/>
    <col min="13064" max="13064" width="11" style="4" customWidth="1"/>
    <col min="13065" max="13312" width="9.09765625" style="4"/>
    <col min="13313" max="13313" width="12.59765625" style="4" customWidth="1"/>
    <col min="13314" max="13314" width="17.3984375" style="4" customWidth="1"/>
    <col min="13315" max="13315" width="10.59765625" style="4" customWidth="1"/>
    <col min="13316" max="13317" width="17.3984375" style="4" customWidth="1"/>
    <col min="13318" max="13319" width="15.09765625" style="4" customWidth="1"/>
    <col min="13320" max="13320" width="11" style="4" customWidth="1"/>
    <col min="13321" max="13568" width="9.09765625" style="4"/>
    <col min="13569" max="13569" width="12.59765625" style="4" customWidth="1"/>
    <col min="13570" max="13570" width="17.3984375" style="4" customWidth="1"/>
    <col min="13571" max="13571" width="10.59765625" style="4" customWidth="1"/>
    <col min="13572" max="13573" width="17.3984375" style="4" customWidth="1"/>
    <col min="13574" max="13575" width="15.09765625" style="4" customWidth="1"/>
    <col min="13576" max="13576" width="11" style="4" customWidth="1"/>
    <col min="13577" max="13824" width="9.09765625" style="4"/>
    <col min="13825" max="13825" width="12.59765625" style="4" customWidth="1"/>
    <col min="13826" max="13826" width="17.3984375" style="4" customWidth="1"/>
    <col min="13827" max="13827" width="10.59765625" style="4" customWidth="1"/>
    <col min="13828" max="13829" width="17.3984375" style="4" customWidth="1"/>
    <col min="13830" max="13831" width="15.09765625" style="4" customWidth="1"/>
    <col min="13832" max="13832" width="11" style="4" customWidth="1"/>
    <col min="13833" max="14080" width="9.09765625" style="4"/>
    <col min="14081" max="14081" width="12.59765625" style="4" customWidth="1"/>
    <col min="14082" max="14082" width="17.3984375" style="4" customWidth="1"/>
    <col min="14083" max="14083" width="10.59765625" style="4" customWidth="1"/>
    <col min="14084" max="14085" width="17.3984375" style="4" customWidth="1"/>
    <col min="14086" max="14087" width="15.09765625" style="4" customWidth="1"/>
    <col min="14088" max="14088" width="11" style="4" customWidth="1"/>
    <col min="14089" max="14336" width="9.09765625" style="4"/>
    <col min="14337" max="14337" width="12.59765625" style="4" customWidth="1"/>
    <col min="14338" max="14338" width="17.3984375" style="4" customWidth="1"/>
    <col min="14339" max="14339" width="10.59765625" style="4" customWidth="1"/>
    <col min="14340" max="14341" width="17.3984375" style="4" customWidth="1"/>
    <col min="14342" max="14343" width="15.09765625" style="4" customWidth="1"/>
    <col min="14344" max="14344" width="11" style="4" customWidth="1"/>
    <col min="14345" max="14592" width="9.09765625" style="4"/>
    <col min="14593" max="14593" width="12.59765625" style="4" customWidth="1"/>
    <col min="14594" max="14594" width="17.3984375" style="4" customWidth="1"/>
    <col min="14595" max="14595" width="10.59765625" style="4" customWidth="1"/>
    <col min="14596" max="14597" width="17.3984375" style="4" customWidth="1"/>
    <col min="14598" max="14599" width="15.09765625" style="4" customWidth="1"/>
    <col min="14600" max="14600" width="11" style="4" customWidth="1"/>
    <col min="14601" max="14848" width="9.09765625" style="4"/>
    <col min="14849" max="14849" width="12.59765625" style="4" customWidth="1"/>
    <col min="14850" max="14850" width="17.3984375" style="4" customWidth="1"/>
    <col min="14851" max="14851" width="10.59765625" style="4" customWidth="1"/>
    <col min="14852" max="14853" width="17.3984375" style="4" customWidth="1"/>
    <col min="14854" max="14855" width="15.09765625" style="4" customWidth="1"/>
    <col min="14856" max="14856" width="11" style="4" customWidth="1"/>
    <col min="14857" max="15104" width="9.09765625" style="4"/>
    <col min="15105" max="15105" width="12.59765625" style="4" customWidth="1"/>
    <col min="15106" max="15106" width="17.3984375" style="4" customWidth="1"/>
    <col min="15107" max="15107" width="10.59765625" style="4" customWidth="1"/>
    <col min="15108" max="15109" width="17.3984375" style="4" customWidth="1"/>
    <col min="15110" max="15111" width="15.09765625" style="4" customWidth="1"/>
    <col min="15112" max="15112" width="11" style="4" customWidth="1"/>
    <col min="15113" max="15360" width="9.09765625" style="4"/>
    <col min="15361" max="15361" width="12.59765625" style="4" customWidth="1"/>
    <col min="15362" max="15362" width="17.3984375" style="4" customWidth="1"/>
    <col min="15363" max="15363" width="10.59765625" style="4" customWidth="1"/>
    <col min="15364" max="15365" width="17.3984375" style="4" customWidth="1"/>
    <col min="15366" max="15367" width="15.09765625" style="4" customWidth="1"/>
    <col min="15368" max="15368" width="11" style="4" customWidth="1"/>
    <col min="15369" max="15616" width="9.09765625" style="4"/>
    <col min="15617" max="15617" width="12.59765625" style="4" customWidth="1"/>
    <col min="15618" max="15618" width="17.3984375" style="4" customWidth="1"/>
    <col min="15619" max="15619" width="10.59765625" style="4" customWidth="1"/>
    <col min="15620" max="15621" width="17.3984375" style="4" customWidth="1"/>
    <col min="15622" max="15623" width="15.09765625" style="4" customWidth="1"/>
    <col min="15624" max="15624" width="11" style="4" customWidth="1"/>
    <col min="15625" max="15872" width="9.09765625" style="4"/>
    <col min="15873" max="15873" width="12.59765625" style="4" customWidth="1"/>
    <col min="15874" max="15874" width="17.3984375" style="4" customWidth="1"/>
    <col min="15875" max="15875" width="10.59765625" style="4" customWidth="1"/>
    <col min="15876" max="15877" width="17.3984375" style="4" customWidth="1"/>
    <col min="15878" max="15879" width="15.09765625" style="4" customWidth="1"/>
    <col min="15880" max="15880" width="11" style="4" customWidth="1"/>
    <col min="15881" max="16128" width="9.09765625" style="4"/>
    <col min="16129" max="16129" width="12.59765625" style="4" customWidth="1"/>
    <col min="16130" max="16130" width="17.3984375" style="4" customWidth="1"/>
    <col min="16131" max="16131" width="10.59765625" style="4" customWidth="1"/>
    <col min="16132" max="16133" width="17.3984375" style="4" customWidth="1"/>
    <col min="16134" max="16135" width="15.09765625" style="4" customWidth="1"/>
    <col min="16136" max="16136" width="11" style="4" customWidth="1"/>
    <col min="16137" max="16384" width="9.09765625" style="4"/>
  </cols>
  <sheetData>
    <row r="1" spans="1:8" x14ac:dyDescent="0.25">
      <c r="A1" s="6"/>
      <c r="B1" s="6"/>
      <c r="C1" s="6"/>
      <c r="D1" s="6"/>
      <c r="E1" s="6"/>
      <c r="F1" s="6"/>
      <c r="G1" s="7"/>
    </row>
    <row r="2" spans="1:8" ht="13" x14ac:dyDescent="0.3">
      <c r="A2" s="8" t="s">
        <v>182</v>
      </c>
      <c r="B2" s="6"/>
      <c r="C2" s="6"/>
      <c r="D2" s="6"/>
      <c r="E2" s="6"/>
      <c r="F2" s="6"/>
      <c r="G2" s="7"/>
    </row>
    <row r="3" spans="1:8" x14ac:dyDescent="0.25">
      <c r="A3" s="9"/>
      <c r="B3" s="9"/>
      <c r="C3" s="9"/>
      <c r="D3" s="9"/>
      <c r="E3" s="9"/>
      <c r="F3" s="9"/>
      <c r="G3" s="10"/>
    </row>
    <row r="4" spans="1:8" x14ac:dyDescent="0.25">
      <c r="A4" s="11" t="s">
        <v>42</v>
      </c>
      <c r="B4" s="12" t="s">
        <v>43</v>
      </c>
      <c r="C4" s="12" t="s">
        <v>44</v>
      </c>
      <c r="D4" s="12" t="s">
        <v>44</v>
      </c>
      <c r="E4" s="12" t="s">
        <v>45</v>
      </c>
      <c r="F4" s="12" t="s">
        <v>46</v>
      </c>
      <c r="G4" s="13" t="s">
        <v>47</v>
      </c>
    </row>
    <row r="5" spans="1:8" x14ac:dyDescent="0.25">
      <c r="A5" s="14" t="s">
        <v>48</v>
      </c>
      <c r="B5" s="15" t="s">
        <v>49</v>
      </c>
      <c r="C5" s="15" t="s">
        <v>50</v>
      </c>
      <c r="D5" s="15" t="s">
        <v>51</v>
      </c>
      <c r="E5" s="15" t="s">
        <v>52</v>
      </c>
      <c r="F5" s="15" t="s">
        <v>53</v>
      </c>
      <c r="G5" s="16" t="s">
        <v>54</v>
      </c>
    </row>
    <row r="6" spans="1:8" x14ac:dyDescent="0.25">
      <c r="A6" s="17"/>
      <c r="B6" s="15" t="s">
        <v>55</v>
      </c>
      <c r="C6" s="15" t="s">
        <v>56</v>
      </c>
      <c r="D6" s="15" t="s">
        <v>55</v>
      </c>
      <c r="E6" s="15" t="s">
        <v>55</v>
      </c>
      <c r="F6" s="15" t="s">
        <v>57</v>
      </c>
      <c r="G6" s="16" t="s">
        <v>56</v>
      </c>
    </row>
    <row r="7" spans="1:8" x14ac:dyDescent="0.25">
      <c r="A7" s="18"/>
      <c r="B7" s="6"/>
      <c r="C7" s="15"/>
      <c r="D7" s="6"/>
      <c r="E7" s="6"/>
      <c r="F7" s="15"/>
      <c r="G7" s="16"/>
    </row>
    <row r="8" spans="1:8" ht="13.5" x14ac:dyDescent="0.35">
      <c r="A8" s="19"/>
      <c r="B8" s="20" t="s">
        <v>58</v>
      </c>
      <c r="C8" s="12" t="s">
        <v>59</v>
      </c>
      <c r="D8" s="12" t="s">
        <v>60</v>
      </c>
      <c r="E8" s="12" t="s">
        <v>61</v>
      </c>
      <c r="F8" s="20" t="s">
        <v>62</v>
      </c>
      <c r="G8" s="21" t="s">
        <v>63</v>
      </c>
    </row>
    <row r="9" spans="1:8" x14ac:dyDescent="0.25">
      <c r="A9" s="18"/>
      <c r="B9" s="22"/>
      <c r="C9" s="22"/>
      <c r="D9" s="22"/>
      <c r="E9" s="22"/>
      <c r="F9" s="22"/>
      <c r="G9" s="23"/>
    </row>
    <row r="10" spans="1:8" x14ac:dyDescent="0.25">
      <c r="A10" s="14" t="s">
        <v>64</v>
      </c>
      <c r="B10" s="24">
        <v>1.6199999999999999E-3</v>
      </c>
      <c r="C10" s="15">
        <v>100000</v>
      </c>
      <c r="D10" s="15">
        <v>162</v>
      </c>
      <c r="E10" s="15">
        <v>99866</v>
      </c>
      <c r="F10" s="15">
        <v>8325581</v>
      </c>
      <c r="G10" s="25">
        <v>83.3</v>
      </c>
      <c r="H10" s="39"/>
    </row>
    <row r="11" spans="1:8" x14ac:dyDescent="0.25">
      <c r="A11" s="14" t="s">
        <v>65</v>
      </c>
      <c r="B11" s="24">
        <v>1.8000000000000001E-4</v>
      </c>
      <c r="C11" s="15">
        <v>99838</v>
      </c>
      <c r="D11" s="15">
        <v>18</v>
      </c>
      <c r="E11" s="15">
        <v>99829</v>
      </c>
      <c r="F11" s="15">
        <v>8225715</v>
      </c>
      <c r="G11" s="25">
        <v>82.4</v>
      </c>
      <c r="H11" s="39"/>
    </row>
    <row r="12" spans="1:8" x14ac:dyDescent="0.25">
      <c r="A12" s="14" t="s">
        <v>66</v>
      </c>
      <c r="B12" s="24">
        <v>1.7000000000000001E-4</v>
      </c>
      <c r="C12" s="15">
        <v>99820</v>
      </c>
      <c r="D12" s="15">
        <v>17</v>
      </c>
      <c r="E12" s="15">
        <v>99812</v>
      </c>
      <c r="F12" s="15">
        <v>8125886</v>
      </c>
      <c r="G12" s="25">
        <v>81.400000000000006</v>
      </c>
      <c r="H12" s="39"/>
    </row>
    <row r="13" spans="1:8" x14ac:dyDescent="0.25">
      <c r="A13" s="14" t="s">
        <v>67</v>
      </c>
      <c r="B13" s="24">
        <v>1.4999999999999999E-4</v>
      </c>
      <c r="C13" s="15">
        <v>99803</v>
      </c>
      <c r="D13" s="15">
        <v>15</v>
      </c>
      <c r="E13" s="15">
        <v>99796</v>
      </c>
      <c r="F13" s="15">
        <v>8026075</v>
      </c>
      <c r="G13" s="25">
        <v>80.400000000000006</v>
      </c>
      <c r="H13" s="39"/>
    </row>
    <row r="14" spans="1:8" x14ac:dyDescent="0.25">
      <c r="A14" s="14" t="s">
        <v>68</v>
      </c>
      <c r="B14" s="24">
        <v>1.2999999999999999E-4</v>
      </c>
      <c r="C14" s="15">
        <v>99788</v>
      </c>
      <c r="D14" s="15">
        <v>13</v>
      </c>
      <c r="E14" s="15">
        <v>99782</v>
      </c>
      <c r="F14" s="15">
        <v>7926279</v>
      </c>
      <c r="G14" s="25">
        <v>79.400000000000006</v>
      </c>
      <c r="H14" s="39"/>
    </row>
    <row r="15" spans="1:8" x14ac:dyDescent="0.25">
      <c r="A15" s="14" t="s">
        <v>69</v>
      </c>
      <c r="B15" s="24">
        <v>1E-4</v>
      </c>
      <c r="C15" s="15">
        <v>99775</v>
      </c>
      <c r="D15" s="15">
        <v>10</v>
      </c>
      <c r="E15" s="15">
        <v>99770</v>
      </c>
      <c r="F15" s="15">
        <v>7826498</v>
      </c>
      <c r="G15" s="25">
        <v>78.400000000000006</v>
      </c>
      <c r="H15" s="39"/>
    </row>
    <row r="16" spans="1:8" x14ac:dyDescent="0.25">
      <c r="A16" s="14" t="s">
        <v>70</v>
      </c>
      <c r="B16" s="24">
        <v>8.0000000000000007E-5</v>
      </c>
      <c r="C16" s="15">
        <v>99765</v>
      </c>
      <c r="D16" s="15">
        <v>8</v>
      </c>
      <c r="E16" s="15">
        <v>99761</v>
      </c>
      <c r="F16" s="15">
        <v>7726728</v>
      </c>
      <c r="G16" s="25">
        <v>77.400000000000006</v>
      </c>
      <c r="H16" s="39"/>
    </row>
    <row r="17" spans="1:8" x14ac:dyDescent="0.25">
      <c r="A17" s="14" t="s">
        <v>71</v>
      </c>
      <c r="B17" s="24">
        <v>6.0000000000000002E-5</v>
      </c>
      <c r="C17" s="15">
        <v>99757</v>
      </c>
      <c r="D17" s="15">
        <v>6</v>
      </c>
      <c r="E17" s="15">
        <v>99754</v>
      </c>
      <c r="F17" s="15">
        <v>7626967</v>
      </c>
      <c r="G17" s="25">
        <v>76.5</v>
      </c>
      <c r="H17" s="39"/>
    </row>
    <row r="18" spans="1:8" x14ac:dyDescent="0.25">
      <c r="A18" s="14" t="s">
        <v>72</v>
      </c>
      <c r="B18" s="24">
        <v>6.0000000000000002E-5</v>
      </c>
      <c r="C18" s="15">
        <v>99751</v>
      </c>
      <c r="D18" s="15">
        <v>6</v>
      </c>
      <c r="E18" s="15">
        <v>99748</v>
      </c>
      <c r="F18" s="15">
        <v>7527213</v>
      </c>
      <c r="G18" s="25">
        <v>75.5</v>
      </c>
      <c r="H18" s="39"/>
    </row>
    <row r="19" spans="1:8" x14ac:dyDescent="0.25">
      <c r="A19" s="14" t="s">
        <v>73</v>
      </c>
      <c r="B19" s="24">
        <v>6.9999999999999994E-5</v>
      </c>
      <c r="C19" s="15">
        <v>99745</v>
      </c>
      <c r="D19" s="15">
        <v>7</v>
      </c>
      <c r="E19" s="15">
        <v>99742</v>
      </c>
      <c r="F19" s="15">
        <v>7427465</v>
      </c>
      <c r="G19" s="25">
        <v>74.5</v>
      </c>
      <c r="H19" s="39"/>
    </row>
    <row r="20" spans="1:8" x14ac:dyDescent="0.25">
      <c r="A20" s="14" t="s">
        <v>74</v>
      </c>
      <c r="B20" s="24">
        <v>8.0000000000000007E-5</v>
      </c>
      <c r="C20" s="15">
        <v>99738</v>
      </c>
      <c r="D20" s="15">
        <v>7</v>
      </c>
      <c r="E20" s="15">
        <v>99735</v>
      </c>
      <c r="F20" s="15">
        <v>7327723</v>
      </c>
      <c r="G20" s="25">
        <v>73.5</v>
      </c>
      <c r="H20" s="39"/>
    </row>
    <row r="21" spans="1:8" x14ac:dyDescent="0.25">
      <c r="A21" s="14" t="s">
        <v>75</v>
      </c>
      <c r="B21" s="24">
        <v>8.0000000000000007E-5</v>
      </c>
      <c r="C21" s="15">
        <v>99731</v>
      </c>
      <c r="D21" s="15">
        <v>8</v>
      </c>
      <c r="E21" s="15">
        <v>99727</v>
      </c>
      <c r="F21" s="15">
        <v>7227989</v>
      </c>
      <c r="G21" s="25">
        <v>72.5</v>
      </c>
      <c r="H21" s="39"/>
    </row>
    <row r="22" spans="1:8" x14ac:dyDescent="0.25">
      <c r="A22" s="14" t="s">
        <v>76</v>
      </c>
      <c r="B22" s="24">
        <v>9.0000000000000006E-5</v>
      </c>
      <c r="C22" s="15">
        <v>99723</v>
      </c>
      <c r="D22" s="15">
        <v>9</v>
      </c>
      <c r="E22" s="15">
        <v>99719</v>
      </c>
      <c r="F22" s="15">
        <v>7128262</v>
      </c>
      <c r="G22" s="25">
        <v>71.5</v>
      </c>
      <c r="H22" s="39"/>
    </row>
    <row r="23" spans="1:8" x14ac:dyDescent="0.25">
      <c r="A23" s="14" t="s">
        <v>77</v>
      </c>
      <c r="B23" s="24">
        <v>1E-4</v>
      </c>
      <c r="C23" s="15">
        <v>99714</v>
      </c>
      <c r="D23" s="15">
        <v>10</v>
      </c>
      <c r="E23" s="15">
        <v>99709</v>
      </c>
      <c r="F23" s="15">
        <v>7028543</v>
      </c>
      <c r="G23" s="25">
        <v>70.5</v>
      </c>
      <c r="H23" s="39"/>
    </row>
    <row r="24" spans="1:8" x14ac:dyDescent="0.25">
      <c r="A24" s="14" t="s">
        <v>78</v>
      </c>
      <c r="B24" s="24">
        <v>1.1E-4</v>
      </c>
      <c r="C24" s="15">
        <v>99704</v>
      </c>
      <c r="D24" s="15">
        <v>11</v>
      </c>
      <c r="E24" s="15">
        <v>99699</v>
      </c>
      <c r="F24" s="15">
        <v>6928834</v>
      </c>
      <c r="G24" s="25">
        <v>69.5</v>
      </c>
      <c r="H24" s="39"/>
    </row>
    <row r="25" spans="1:8" x14ac:dyDescent="0.25">
      <c r="A25" s="14" t="s">
        <v>79</v>
      </c>
      <c r="B25" s="24">
        <v>1.2999999999999999E-4</v>
      </c>
      <c r="C25" s="15">
        <v>99693</v>
      </c>
      <c r="D25" s="15">
        <v>13</v>
      </c>
      <c r="E25" s="15">
        <v>99687</v>
      </c>
      <c r="F25" s="15">
        <v>6829136</v>
      </c>
      <c r="G25" s="25">
        <v>68.5</v>
      </c>
      <c r="H25" s="39"/>
    </row>
    <row r="26" spans="1:8" x14ac:dyDescent="0.25">
      <c r="A26" s="26" t="s">
        <v>80</v>
      </c>
      <c r="B26" s="24">
        <v>1.3999999999999999E-4</v>
      </c>
      <c r="C26" s="15">
        <v>99680</v>
      </c>
      <c r="D26" s="15">
        <v>14</v>
      </c>
      <c r="E26" s="15">
        <v>99673</v>
      </c>
      <c r="F26" s="15">
        <v>6729449</v>
      </c>
      <c r="G26" s="25">
        <v>67.5</v>
      </c>
      <c r="H26" s="39"/>
    </row>
    <row r="27" spans="1:8" x14ac:dyDescent="0.25">
      <c r="A27" s="26" t="s">
        <v>81</v>
      </c>
      <c r="B27" s="24">
        <v>1.6000000000000001E-4</v>
      </c>
      <c r="C27" s="15">
        <v>99666</v>
      </c>
      <c r="D27" s="15">
        <v>15</v>
      </c>
      <c r="E27" s="15">
        <v>99659</v>
      </c>
      <c r="F27" s="15">
        <v>6629776</v>
      </c>
      <c r="G27" s="25">
        <v>66.5</v>
      </c>
      <c r="H27" s="39"/>
    </row>
    <row r="28" spans="1:8" x14ac:dyDescent="0.25">
      <c r="A28" s="26" t="s">
        <v>82</v>
      </c>
      <c r="B28" s="24">
        <v>1.7000000000000001E-4</v>
      </c>
      <c r="C28" s="15">
        <v>99651</v>
      </c>
      <c r="D28" s="15">
        <v>17</v>
      </c>
      <c r="E28" s="15">
        <v>99643</v>
      </c>
      <c r="F28" s="15">
        <v>6530118</v>
      </c>
      <c r="G28" s="25">
        <v>65.5</v>
      </c>
      <c r="H28" s="39"/>
    </row>
    <row r="29" spans="1:8" x14ac:dyDescent="0.25">
      <c r="A29" s="26" t="s">
        <v>83</v>
      </c>
      <c r="B29" s="24">
        <v>1.9000000000000001E-4</v>
      </c>
      <c r="C29" s="15">
        <v>99634</v>
      </c>
      <c r="D29" s="15">
        <v>19</v>
      </c>
      <c r="E29" s="15">
        <v>99625</v>
      </c>
      <c r="F29" s="15">
        <v>6430475</v>
      </c>
      <c r="G29" s="25">
        <v>64.5</v>
      </c>
      <c r="H29" s="39"/>
    </row>
    <row r="30" spans="1:8" x14ac:dyDescent="0.25">
      <c r="A30" s="26" t="s">
        <v>84</v>
      </c>
      <c r="B30" s="24">
        <v>2.0000000000000001E-4</v>
      </c>
      <c r="C30" s="15">
        <v>99615</v>
      </c>
      <c r="D30" s="15">
        <v>20</v>
      </c>
      <c r="E30" s="15">
        <v>99605</v>
      </c>
      <c r="F30" s="15">
        <v>6330851</v>
      </c>
      <c r="G30" s="25">
        <v>63.6</v>
      </c>
      <c r="H30" s="39"/>
    </row>
    <row r="31" spans="1:8" x14ac:dyDescent="0.25">
      <c r="A31" s="26" t="s">
        <v>85</v>
      </c>
      <c r="B31" s="24">
        <v>2.2000000000000001E-4</v>
      </c>
      <c r="C31" s="15">
        <v>99595</v>
      </c>
      <c r="D31" s="15">
        <v>22</v>
      </c>
      <c r="E31" s="15">
        <v>99584</v>
      </c>
      <c r="F31" s="15">
        <v>6231246</v>
      </c>
      <c r="G31" s="25">
        <v>62.6</v>
      </c>
      <c r="H31" s="39"/>
    </row>
    <row r="32" spans="1:8" x14ac:dyDescent="0.25">
      <c r="A32" s="26" t="s">
        <v>86</v>
      </c>
      <c r="B32" s="24">
        <v>2.3000000000000001E-4</v>
      </c>
      <c r="C32" s="15">
        <v>99573</v>
      </c>
      <c r="D32" s="15">
        <v>23</v>
      </c>
      <c r="E32" s="15">
        <v>99562</v>
      </c>
      <c r="F32" s="15">
        <v>6131662</v>
      </c>
      <c r="G32" s="25">
        <v>61.6</v>
      </c>
      <c r="H32" s="39"/>
    </row>
    <row r="33" spans="1:8" x14ac:dyDescent="0.25">
      <c r="A33" s="26" t="s">
        <v>87</v>
      </c>
      <c r="B33" s="24">
        <v>2.3000000000000001E-4</v>
      </c>
      <c r="C33" s="15">
        <v>99550</v>
      </c>
      <c r="D33" s="15">
        <v>23</v>
      </c>
      <c r="E33" s="15">
        <v>99539</v>
      </c>
      <c r="F33" s="15">
        <v>6032100</v>
      </c>
      <c r="G33" s="25">
        <v>60.6</v>
      </c>
      <c r="H33" s="39"/>
    </row>
    <row r="34" spans="1:8" x14ac:dyDescent="0.25">
      <c r="A34" s="26" t="s">
        <v>88</v>
      </c>
      <c r="B34" s="24">
        <v>2.3000000000000001E-4</v>
      </c>
      <c r="C34" s="15">
        <v>99527</v>
      </c>
      <c r="D34" s="15">
        <v>23</v>
      </c>
      <c r="E34" s="15">
        <v>99516</v>
      </c>
      <c r="F34" s="15">
        <v>5932562</v>
      </c>
      <c r="G34" s="25">
        <v>59.6</v>
      </c>
      <c r="H34" s="39"/>
    </row>
    <row r="35" spans="1:8" x14ac:dyDescent="0.25">
      <c r="A35" s="26" t="s">
        <v>89</v>
      </c>
      <c r="B35" s="24">
        <v>2.2000000000000001E-4</v>
      </c>
      <c r="C35" s="15">
        <v>99504</v>
      </c>
      <c r="D35" s="15">
        <v>22</v>
      </c>
      <c r="E35" s="15">
        <v>99493</v>
      </c>
      <c r="F35" s="15">
        <v>5833046</v>
      </c>
      <c r="G35" s="25">
        <v>58.6</v>
      </c>
      <c r="H35" s="39"/>
    </row>
    <row r="36" spans="1:8" x14ac:dyDescent="0.25">
      <c r="A36" s="26" t="s">
        <v>90</v>
      </c>
      <c r="B36" s="24">
        <v>2.2000000000000001E-4</v>
      </c>
      <c r="C36" s="15">
        <v>99482</v>
      </c>
      <c r="D36" s="15">
        <v>22</v>
      </c>
      <c r="E36" s="15">
        <v>99471</v>
      </c>
      <c r="F36" s="15">
        <v>5733553</v>
      </c>
      <c r="G36" s="25">
        <v>57.6</v>
      </c>
      <c r="H36" s="39"/>
    </row>
    <row r="37" spans="1:8" x14ac:dyDescent="0.25">
      <c r="A37" s="26" t="s">
        <v>91</v>
      </c>
      <c r="B37" s="24">
        <v>2.3000000000000001E-4</v>
      </c>
      <c r="C37" s="15">
        <v>99460</v>
      </c>
      <c r="D37" s="15">
        <v>23</v>
      </c>
      <c r="E37" s="15">
        <v>99449</v>
      </c>
      <c r="F37" s="15">
        <v>5634082</v>
      </c>
      <c r="G37" s="25">
        <v>56.6</v>
      </c>
      <c r="H37" s="39"/>
    </row>
    <row r="38" spans="1:8" x14ac:dyDescent="0.25">
      <c r="A38" s="26" t="s">
        <v>92</v>
      </c>
      <c r="B38" s="24">
        <v>2.4000000000000001E-4</v>
      </c>
      <c r="C38" s="15">
        <v>99437</v>
      </c>
      <c r="D38" s="15">
        <v>24</v>
      </c>
      <c r="E38" s="15">
        <v>99425</v>
      </c>
      <c r="F38" s="15">
        <v>5534634</v>
      </c>
      <c r="G38" s="25">
        <v>55.7</v>
      </c>
      <c r="H38" s="39"/>
    </row>
    <row r="39" spans="1:8" x14ac:dyDescent="0.25">
      <c r="A39" s="26" t="s">
        <v>93</v>
      </c>
      <c r="B39" s="24">
        <v>2.5999999999999998E-4</v>
      </c>
      <c r="C39" s="15">
        <v>99413</v>
      </c>
      <c r="D39" s="15">
        <v>26</v>
      </c>
      <c r="E39" s="15">
        <v>99400</v>
      </c>
      <c r="F39" s="15">
        <v>5435209</v>
      </c>
      <c r="G39" s="25">
        <v>54.7</v>
      </c>
      <c r="H39" s="39"/>
    </row>
    <row r="40" spans="1:8" x14ac:dyDescent="0.25">
      <c r="A40" s="26" t="s">
        <v>94</v>
      </c>
      <c r="B40" s="24">
        <v>2.7999999999999998E-4</v>
      </c>
      <c r="C40" s="15">
        <v>99387</v>
      </c>
      <c r="D40" s="15">
        <v>28</v>
      </c>
      <c r="E40" s="15">
        <v>99373</v>
      </c>
      <c r="F40" s="15">
        <v>5335809</v>
      </c>
      <c r="G40" s="25">
        <v>53.7</v>
      </c>
      <c r="H40" s="39"/>
    </row>
    <row r="41" spans="1:8" x14ac:dyDescent="0.25">
      <c r="A41" s="26" t="s">
        <v>95</v>
      </c>
      <c r="B41" s="24">
        <v>2.9999999999999997E-4</v>
      </c>
      <c r="C41" s="15">
        <v>99359</v>
      </c>
      <c r="D41" s="15">
        <v>30</v>
      </c>
      <c r="E41" s="15">
        <v>99344</v>
      </c>
      <c r="F41" s="15">
        <v>5236436</v>
      </c>
      <c r="G41" s="25">
        <v>52.7</v>
      </c>
      <c r="H41" s="39"/>
    </row>
    <row r="42" spans="1:8" x14ac:dyDescent="0.25">
      <c r="A42" s="26" t="s">
        <v>96</v>
      </c>
      <c r="B42" s="24">
        <v>3.2000000000000003E-4</v>
      </c>
      <c r="C42" s="15">
        <v>99329</v>
      </c>
      <c r="D42" s="15">
        <v>32</v>
      </c>
      <c r="E42" s="15">
        <v>99313</v>
      </c>
      <c r="F42" s="15">
        <v>5137092</v>
      </c>
      <c r="G42" s="25">
        <v>51.7</v>
      </c>
      <c r="H42" s="39"/>
    </row>
    <row r="43" spans="1:8" x14ac:dyDescent="0.25">
      <c r="A43" s="26" t="s">
        <v>97</v>
      </c>
      <c r="B43" s="24">
        <v>3.4000000000000002E-4</v>
      </c>
      <c r="C43" s="15">
        <v>99297</v>
      </c>
      <c r="D43" s="15">
        <v>34</v>
      </c>
      <c r="E43" s="15">
        <v>99280</v>
      </c>
      <c r="F43" s="15">
        <v>5037779</v>
      </c>
      <c r="G43" s="25">
        <v>50.7</v>
      </c>
      <c r="H43" s="39"/>
    </row>
    <row r="44" spans="1:8" x14ac:dyDescent="0.25">
      <c r="A44" s="26" t="s">
        <v>98</v>
      </c>
      <c r="B44" s="24">
        <v>3.6000000000000002E-4</v>
      </c>
      <c r="C44" s="15">
        <v>99263</v>
      </c>
      <c r="D44" s="15">
        <v>36</v>
      </c>
      <c r="E44" s="15">
        <v>99245</v>
      </c>
      <c r="F44" s="15">
        <v>4938499</v>
      </c>
      <c r="G44" s="25">
        <v>49.8</v>
      </c>
      <c r="H44" s="39"/>
    </row>
    <row r="45" spans="1:8" x14ac:dyDescent="0.25">
      <c r="A45" s="26" t="s">
        <v>99</v>
      </c>
      <c r="B45" s="24">
        <v>3.8000000000000002E-4</v>
      </c>
      <c r="C45" s="15">
        <v>99227</v>
      </c>
      <c r="D45" s="15">
        <v>38</v>
      </c>
      <c r="E45" s="15">
        <v>99208</v>
      </c>
      <c r="F45" s="15">
        <v>4839254</v>
      </c>
      <c r="G45" s="25">
        <v>48.8</v>
      </c>
      <c r="H45" s="39"/>
    </row>
    <row r="46" spans="1:8" x14ac:dyDescent="0.25">
      <c r="A46" s="26" t="s">
        <v>100</v>
      </c>
      <c r="B46" s="24">
        <v>4.0000000000000002E-4</v>
      </c>
      <c r="C46" s="15">
        <v>99189</v>
      </c>
      <c r="D46" s="15">
        <v>40</v>
      </c>
      <c r="E46" s="15">
        <v>99169</v>
      </c>
      <c r="F46" s="15">
        <v>4740046</v>
      </c>
      <c r="G46" s="25">
        <v>47.8</v>
      </c>
      <c r="H46" s="39"/>
    </row>
    <row r="47" spans="1:8" x14ac:dyDescent="0.25">
      <c r="A47" s="26" t="s">
        <v>101</v>
      </c>
      <c r="B47" s="24">
        <v>4.4000000000000002E-4</v>
      </c>
      <c r="C47" s="15">
        <v>99149</v>
      </c>
      <c r="D47" s="15">
        <v>44</v>
      </c>
      <c r="E47" s="15">
        <v>99127</v>
      </c>
      <c r="F47" s="15">
        <v>4640877</v>
      </c>
      <c r="G47" s="25">
        <v>46.8</v>
      </c>
      <c r="H47" s="39"/>
    </row>
    <row r="48" spans="1:8" x14ac:dyDescent="0.25">
      <c r="A48" s="26" t="s">
        <v>102</v>
      </c>
      <c r="B48" s="24">
        <v>5.0000000000000001E-4</v>
      </c>
      <c r="C48" s="15">
        <v>99105</v>
      </c>
      <c r="D48" s="15">
        <v>50</v>
      </c>
      <c r="E48" s="15">
        <v>99080</v>
      </c>
      <c r="F48" s="15">
        <v>4541750</v>
      </c>
      <c r="G48" s="25">
        <v>45.8</v>
      </c>
      <c r="H48" s="39"/>
    </row>
    <row r="49" spans="1:8" x14ac:dyDescent="0.25">
      <c r="A49" s="26" t="s">
        <v>103</v>
      </c>
      <c r="B49" s="24">
        <v>5.8E-4</v>
      </c>
      <c r="C49" s="15">
        <v>99055</v>
      </c>
      <c r="D49" s="15">
        <v>58</v>
      </c>
      <c r="E49" s="15">
        <v>99026</v>
      </c>
      <c r="F49" s="15">
        <v>4442670</v>
      </c>
      <c r="G49" s="25">
        <v>44.9</v>
      </c>
      <c r="H49" s="39"/>
    </row>
    <row r="50" spans="1:8" x14ac:dyDescent="0.25">
      <c r="A50" s="26" t="s">
        <v>104</v>
      </c>
      <c r="B50" s="24">
        <v>6.6E-4</v>
      </c>
      <c r="C50" s="15">
        <v>98997</v>
      </c>
      <c r="D50" s="15">
        <v>65</v>
      </c>
      <c r="E50" s="15">
        <v>98965</v>
      </c>
      <c r="F50" s="15">
        <v>4343644</v>
      </c>
      <c r="G50" s="25">
        <v>43.9</v>
      </c>
      <c r="H50" s="39"/>
    </row>
    <row r="51" spans="1:8" x14ac:dyDescent="0.25">
      <c r="A51" s="26" t="s">
        <v>105</v>
      </c>
      <c r="B51" s="24">
        <v>7.3999999999999999E-4</v>
      </c>
      <c r="C51" s="15">
        <v>98932</v>
      </c>
      <c r="D51" s="15">
        <v>73</v>
      </c>
      <c r="E51" s="15">
        <v>98896</v>
      </c>
      <c r="F51" s="15">
        <v>4244679</v>
      </c>
      <c r="G51" s="25">
        <v>42.9</v>
      </c>
      <c r="H51" s="39"/>
    </row>
    <row r="52" spans="1:8" x14ac:dyDescent="0.25">
      <c r="A52" s="26" t="s">
        <v>106</v>
      </c>
      <c r="B52" s="24">
        <v>8.3000000000000001E-4</v>
      </c>
      <c r="C52" s="15">
        <v>98859</v>
      </c>
      <c r="D52" s="15">
        <v>82</v>
      </c>
      <c r="E52" s="15">
        <v>98818</v>
      </c>
      <c r="F52" s="15">
        <v>4145784</v>
      </c>
      <c r="G52" s="25">
        <v>41.9</v>
      </c>
      <c r="H52" s="39"/>
    </row>
    <row r="53" spans="1:8" x14ac:dyDescent="0.25">
      <c r="A53" s="26" t="s">
        <v>107</v>
      </c>
      <c r="B53" s="24">
        <v>9.2000000000000003E-4</v>
      </c>
      <c r="C53" s="15">
        <v>98777</v>
      </c>
      <c r="D53" s="15">
        <v>91</v>
      </c>
      <c r="E53" s="15">
        <v>98732</v>
      </c>
      <c r="F53" s="15">
        <v>4046966</v>
      </c>
      <c r="G53" s="25">
        <v>41</v>
      </c>
      <c r="H53" s="39"/>
    </row>
    <row r="54" spans="1:8" x14ac:dyDescent="0.25">
      <c r="A54" s="26" t="s">
        <v>108</v>
      </c>
      <c r="B54" s="24">
        <v>1.01E-3</v>
      </c>
      <c r="C54" s="15">
        <v>98686</v>
      </c>
      <c r="D54" s="15">
        <v>100</v>
      </c>
      <c r="E54" s="15">
        <v>98636</v>
      </c>
      <c r="F54" s="15">
        <v>3948234</v>
      </c>
      <c r="G54" s="25">
        <v>40</v>
      </c>
      <c r="H54" s="39"/>
    </row>
    <row r="55" spans="1:8" x14ac:dyDescent="0.25">
      <c r="A55" s="26" t="s">
        <v>109</v>
      </c>
      <c r="B55" s="24">
        <v>1.1000000000000001E-3</v>
      </c>
      <c r="C55" s="15">
        <v>98586</v>
      </c>
      <c r="D55" s="15">
        <v>109</v>
      </c>
      <c r="E55" s="15">
        <v>98532</v>
      </c>
      <c r="F55" s="15">
        <v>3849598</v>
      </c>
      <c r="G55" s="25">
        <v>39</v>
      </c>
      <c r="H55" s="39"/>
    </row>
    <row r="56" spans="1:8" x14ac:dyDescent="0.25">
      <c r="A56" s="26" t="s">
        <v>110</v>
      </c>
      <c r="B56" s="24">
        <v>1.1999999999999999E-3</v>
      </c>
      <c r="C56" s="15">
        <v>98477</v>
      </c>
      <c r="D56" s="15">
        <v>118</v>
      </c>
      <c r="E56" s="15">
        <v>98418</v>
      </c>
      <c r="F56" s="15">
        <v>3751067</v>
      </c>
      <c r="G56" s="25">
        <v>38.1</v>
      </c>
      <c r="H56" s="39"/>
    </row>
    <row r="57" spans="1:8" x14ac:dyDescent="0.25">
      <c r="A57" s="26" t="s">
        <v>111</v>
      </c>
      <c r="B57" s="24">
        <v>1.32E-3</v>
      </c>
      <c r="C57" s="15">
        <v>98359</v>
      </c>
      <c r="D57" s="15">
        <v>130</v>
      </c>
      <c r="E57" s="15">
        <v>98294</v>
      </c>
      <c r="F57" s="15">
        <v>3652649</v>
      </c>
      <c r="G57" s="25">
        <v>37.1</v>
      </c>
      <c r="H57" s="39"/>
    </row>
    <row r="58" spans="1:8" x14ac:dyDescent="0.25">
      <c r="A58" s="26" t="s">
        <v>112</v>
      </c>
      <c r="B58" s="24">
        <v>1.47E-3</v>
      </c>
      <c r="C58" s="15">
        <v>98229</v>
      </c>
      <c r="D58" s="15">
        <v>145</v>
      </c>
      <c r="E58" s="15">
        <v>98157</v>
      </c>
      <c r="F58" s="15">
        <v>3554355</v>
      </c>
      <c r="G58" s="25">
        <v>36.200000000000003</v>
      </c>
      <c r="H58" s="39"/>
    </row>
    <row r="59" spans="1:8" x14ac:dyDescent="0.25">
      <c r="A59" s="26" t="s">
        <v>113</v>
      </c>
      <c r="B59" s="24">
        <v>1.64E-3</v>
      </c>
      <c r="C59" s="15">
        <v>98084</v>
      </c>
      <c r="D59" s="15">
        <v>161</v>
      </c>
      <c r="E59" s="15">
        <v>98004</v>
      </c>
      <c r="F59" s="15">
        <v>3456198</v>
      </c>
      <c r="G59" s="25">
        <v>35.200000000000003</v>
      </c>
      <c r="H59" s="39"/>
    </row>
    <row r="60" spans="1:8" x14ac:dyDescent="0.25">
      <c r="A60" s="27" t="s">
        <v>114</v>
      </c>
      <c r="B60" s="24">
        <v>1.82E-3</v>
      </c>
      <c r="C60" s="15">
        <v>97923</v>
      </c>
      <c r="D60" s="15">
        <v>178</v>
      </c>
      <c r="E60" s="15">
        <v>97834</v>
      </c>
      <c r="F60" s="15">
        <v>3358195</v>
      </c>
      <c r="G60" s="25">
        <v>34.299999999999997</v>
      </c>
      <c r="H60" s="39"/>
    </row>
    <row r="61" spans="1:8" x14ac:dyDescent="0.25">
      <c r="A61" s="27" t="s">
        <v>115</v>
      </c>
      <c r="B61" s="24">
        <v>1.99E-3</v>
      </c>
      <c r="C61" s="15">
        <v>97745</v>
      </c>
      <c r="D61" s="15">
        <v>195</v>
      </c>
      <c r="E61" s="15">
        <v>97648</v>
      </c>
      <c r="F61" s="15">
        <v>3260361</v>
      </c>
      <c r="G61" s="25">
        <v>33.4</v>
      </c>
      <c r="H61" s="39"/>
    </row>
    <row r="62" spans="1:8" x14ac:dyDescent="0.25">
      <c r="A62" s="26" t="s">
        <v>116</v>
      </c>
      <c r="B62" s="24">
        <v>2.2000000000000001E-3</v>
      </c>
      <c r="C62" s="15">
        <v>97550</v>
      </c>
      <c r="D62" s="15">
        <v>214</v>
      </c>
      <c r="E62" s="15">
        <v>97443</v>
      </c>
      <c r="F62" s="15">
        <v>3162713</v>
      </c>
      <c r="G62" s="25">
        <v>32.4</v>
      </c>
      <c r="H62" s="39"/>
    </row>
    <row r="63" spans="1:8" x14ac:dyDescent="0.25">
      <c r="A63" s="26" t="s">
        <v>117</v>
      </c>
      <c r="B63" s="24">
        <v>2.4399999999999999E-3</v>
      </c>
      <c r="C63" s="15">
        <v>97336</v>
      </c>
      <c r="D63" s="15">
        <v>237</v>
      </c>
      <c r="E63" s="15">
        <v>97218</v>
      </c>
      <c r="F63" s="15">
        <v>3065270</v>
      </c>
      <c r="G63" s="25">
        <v>31.5</v>
      </c>
      <c r="H63" s="39"/>
    </row>
    <row r="64" spans="1:8" x14ac:dyDescent="0.25">
      <c r="A64" s="26" t="s">
        <v>118</v>
      </c>
      <c r="B64" s="24">
        <v>2.7000000000000001E-3</v>
      </c>
      <c r="C64" s="15">
        <v>97099</v>
      </c>
      <c r="D64" s="15">
        <v>263</v>
      </c>
      <c r="E64" s="15">
        <v>96968</v>
      </c>
      <c r="F64" s="15">
        <v>2968053</v>
      </c>
      <c r="G64" s="25">
        <v>30.6</v>
      </c>
      <c r="H64" s="39"/>
    </row>
    <row r="65" spans="1:8" x14ac:dyDescent="0.25">
      <c r="A65" s="26" t="s">
        <v>119</v>
      </c>
      <c r="B65" s="24">
        <v>2.98E-3</v>
      </c>
      <c r="C65" s="15">
        <v>96836</v>
      </c>
      <c r="D65" s="15">
        <v>288</v>
      </c>
      <c r="E65" s="15">
        <v>96692</v>
      </c>
      <c r="F65" s="15">
        <v>2871085</v>
      </c>
      <c r="G65" s="25">
        <v>29.6</v>
      </c>
      <c r="H65" s="39"/>
    </row>
    <row r="66" spans="1:8" x14ac:dyDescent="0.25">
      <c r="A66" s="26" t="s">
        <v>120</v>
      </c>
      <c r="B66" s="24">
        <v>3.2599999999999999E-3</v>
      </c>
      <c r="C66" s="15">
        <v>96548</v>
      </c>
      <c r="D66" s="15">
        <v>315</v>
      </c>
      <c r="E66" s="15">
        <v>96391</v>
      </c>
      <c r="F66" s="15">
        <v>2774393</v>
      </c>
      <c r="G66" s="25">
        <v>28.7</v>
      </c>
      <c r="H66" s="39"/>
    </row>
    <row r="67" spans="1:8" x14ac:dyDescent="0.25">
      <c r="A67" s="26" t="s">
        <v>121</v>
      </c>
      <c r="B67" s="24">
        <v>3.5599999999999998E-3</v>
      </c>
      <c r="C67" s="15">
        <v>96233</v>
      </c>
      <c r="D67" s="15">
        <v>343</v>
      </c>
      <c r="E67" s="15">
        <v>96062</v>
      </c>
      <c r="F67" s="15">
        <v>2678003</v>
      </c>
      <c r="G67" s="25">
        <v>27.8</v>
      </c>
      <c r="H67" s="39"/>
    </row>
    <row r="68" spans="1:8" x14ac:dyDescent="0.25">
      <c r="A68" s="26" t="s">
        <v>122</v>
      </c>
      <c r="B68" s="24">
        <v>3.9100000000000003E-3</v>
      </c>
      <c r="C68" s="15">
        <v>95890</v>
      </c>
      <c r="D68" s="15">
        <v>375</v>
      </c>
      <c r="E68" s="15">
        <v>95703</v>
      </c>
      <c r="F68" s="15">
        <v>2581941</v>
      </c>
      <c r="G68" s="25">
        <v>26.9</v>
      </c>
      <c r="H68" s="39"/>
    </row>
    <row r="69" spans="1:8" x14ac:dyDescent="0.25">
      <c r="A69" s="26" t="s">
        <v>123</v>
      </c>
      <c r="B69" s="24">
        <v>4.2700000000000004E-3</v>
      </c>
      <c r="C69" s="15">
        <v>95515</v>
      </c>
      <c r="D69" s="15">
        <v>408</v>
      </c>
      <c r="E69" s="15">
        <v>95311</v>
      </c>
      <c r="F69" s="15">
        <v>2486239</v>
      </c>
      <c r="G69" s="25">
        <v>26</v>
      </c>
      <c r="H69" s="39"/>
    </row>
    <row r="70" spans="1:8" x14ac:dyDescent="0.25">
      <c r="A70" s="26" t="s">
        <v>124</v>
      </c>
      <c r="B70" s="24">
        <v>4.6299999999999996E-3</v>
      </c>
      <c r="C70" s="15">
        <v>95107</v>
      </c>
      <c r="D70" s="15">
        <v>440</v>
      </c>
      <c r="E70" s="15">
        <v>94887</v>
      </c>
      <c r="F70" s="15">
        <v>2390928</v>
      </c>
      <c r="G70" s="25">
        <v>25.1</v>
      </c>
      <c r="H70" s="39"/>
    </row>
    <row r="71" spans="1:8" x14ac:dyDescent="0.25">
      <c r="A71" s="26" t="s">
        <v>125</v>
      </c>
      <c r="B71" s="24">
        <v>5.0299999999999997E-3</v>
      </c>
      <c r="C71" s="15">
        <v>94667</v>
      </c>
      <c r="D71" s="15">
        <v>476</v>
      </c>
      <c r="E71" s="15">
        <v>94429</v>
      </c>
      <c r="F71" s="15">
        <v>2296041</v>
      </c>
      <c r="G71" s="25">
        <v>24.3</v>
      </c>
      <c r="H71" s="39"/>
    </row>
    <row r="72" spans="1:8" x14ac:dyDescent="0.25">
      <c r="A72" s="26" t="s">
        <v>126</v>
      </c>
      <c r="B72" s="24">
        <v>5.5500000000000002E-3</v>
      </c>
      <c r="C72" s="15">
        <v>94191</v>
      </c>
      <c r="D72" s="15">
        <v>523</v>
      </c>
      <c r="E72" s="15">
        <v>93930</v>
      </c>
      <c r="F72" s="15">
        <v>2201612</v>
      </c>
      <c r="G72" s="25">
        <v>23.4</v>
      </c>
      <c r="H72" s="39"/>
    </row>
    <row r="73" spans="1:8" x14ac:dyDescent="0.25">
      <c r="A73" s="26" t="s">
        <v>127</v>
      </c>
      <c r="B73" s="24">
        <v>6.2599999999999999E-3</v>
      </c>
      <c r="C73" s="15">
        <v>93668</v>
      </c>
      <c r="D73" s="15">
        <v>586</v>
      </c>
      <c r="E73" s="15">
        <v>93375</v>
      </c>
      <c r="F73" s="15">
        <v>2107682</v>
      </c>
      <c r="G73" s="25">
        <v>22.5</v>
      </c>
      <c r="H73" s="39"/>
    </row>
    <row r="74" spans="1:8" x14ac:dyDescent="0.25">
      <c r="A74" s="26" t="s">
        <v>128</v>
      </c>
      <c r="B74" s="24">
        <v>7.0600000000000003E-3</v>
      </c>
      <c r="C74" s="15">
        <v>93082</v>
      </c>
      <c r="D74" s="15">
        <v>657</v>
      </c>
      <c r="E74" s="15">
        <v>92754</v>
      </c>
      <c r="F74" s="15">
        <v>2014307</v>
      </c>
      <c r="G74" s="25">
        <v>21.6</v>
      </c>
      <c r="H74" s="39"/>
    </row>
    <row r="75" spans="1:8" x14ac:dyDescent="0.25">
      <c r="A75" s="26" t="s">
        <v>129</v>
      </c>
      <c r="B75" s="24">
        <v>7.8899999999999994E-3</v>
      </c>
      <c r="C75" s="15">
        <v>92425</v>
      </c>
      <c r="D75" s="15">
        <v>729</v>
      </c>
      <c r="E75" s="15">
        <v>92061</v>
      </c>
      <c r="F75" s="15">
        <v>1921554</v>
      </c>
      <c r="G75" s="25">
        <v>20.8</v>
      </c>
      <c r="H75" s="39"/>
    </row>
    <row r="76" spans="1:8" x14ac:dyDescent="0.25">
      <c r="A76" s="26" t="s">
        <v>130</v>
      </c>
      <c r="B76" s="24">
        <v>8.7799999999999996E-3</v>
      </c>
      <c r="C76" s="15">
        <v>91696</v>
      </c>
      <c r="D76" s="15">
        <v>805</v>
      </c>
      <c r="E76" s="15">
        <v>91294</v>
      </c>
      <c r="F76" s="15">
        <v>1829493</v>
      </c>
      <c r="G76" s="25">
        <v>20</v>
      </c>
      <c r="H76" s="39"/>
    </row>
    <row r="77" spans="1:8" x14ac:dyDescent="0.25">
      <c r="A77" s="26" t="s">
        <v>131</v>
      </c>
      <c r="B77" s="24">
        <v>9.9000000000000008E-3</v>
      </c>
      <c r="C77" s="15">
        <v>90891</v>
      </c>
      <c r="D77" s="15">
        <v>900</v>
      </c>
      <c r="E77" s="15">
        <v>90441</v>
      </c>
      <c r="F77" s="15">
        <v>1738200</v>
      </c>
      <c r="G77" s="25">
        <v>19.100000000000001</v>
      </c>
      <c r="H77" s="39"/>
    </row>
    <row r="78" spans="1:8" x14ac:dyDescent="0.25">
      <c r="A78" s="26" t="s">
        <v>132</v>
      </c>
      <c r="B78" s="24">
        <v>1.137E-2</v>
      </c>
      <c r="C78" s="15">
        <v>89991</v>
      </c>
      <c r="D78" s="15">
        <v>1023</v>
      </c>
      <c r="E78" s="15">
        <v>89480</v>
      </c>
      <c r="F78" s="15">
        <v>1647759</v>
      </c>
      <c r="G78" s="25">
        <v>18.3</v>
      </c>
      <c r="H78" s="39"/>
    </row>
    <row r="79" spans="1:8" x14ac:dyDescent="0.25">
      <c r="A79" s="26" t="s">
        <v>133</v>
      </c>
      <c r="B79" s="24">
        <v>1.3050000000000001E-2</v>
      </c>
      <c r="C79" s="15">
        <v>88968</v>
      </c>
      <c r="D79" s="15">
        <v>1161</v>
      </c>
      <c r="E79" s="15">
        <v>88388</v>
      </c>
      <c r="F79" s="15">
        <v>1558279</v>
      </c>
      <c r="G79" s="25">
        <v>17.5</v>
      </c>
      <c r="H79" s="39"/>
    </row>
    <row r="80" spans="1:8" x14ac:dyDescent="0.25">
      <c r="A80" s="26" t="s">
        <v>134</v>
      </c>
      <c r="B80" s="24">
        <v>1.4789999999999999E-2</v>
      </c>
      <c r="C80" s="15">
        <v>87807</v>
      </c>
      <c r="D80" s="15">
        <v>1299</v>
      </c>
      <c r="E80" s="15">
        <v>87158</v>
      </c>
      <c r="F80" s="15">
        <v>1469892</v>
      </c>
      <c r="G80" s="25">
        <v>16.7</v>
      </c>
      <c r="H80" s="39"/>
    </row>
    <row r="81" spans="1:8" x14ac:dyDescent="0.25">
      <c r="A81" s="26" t="s">
        <v>135</v>
      </c>
      <c r="B81" s="24">
        <v>1.6590000000000001E-2</v>
      </c>
      <c r="C81" s="15">
        <v>86508</v>
      </c>
      <c r="D81" s="15">
        <v>1435</v>
      </c>
      <c r="E81" s="15">
        <v>85791</v>
      </c>
      <c r="F81" s="15">
        <v>1382734</v>
      </c>
      <c r="G81" s="25">
        <v>16</v>
      </c>
      <c r="H81" s="39"/>
    </row>
    <row r="82" spans="1:8" x14ac:dyDescent="0.25">
      <c r="A82" s="26" t="s">
        <v>136</v>
      </c>
      <c r="B82" s="24">
        <v>1.857E-2</v>
      </c>
      <c r="C82" s="15">
        <v>85073</v>
      </c>
      <c r="D82" s="15">
        <v>1580</v>
      </c>
      <c r="E82" s="15">
        <v>84283</v>
      </c>
      <c r="F82" s="15">
        <v>1296944</v>
      </c>
      <c r="G82" s="25">
        <v>15.2</v>
      </c>
      <c r="H82" s="39"/>
    </row>
    <row r="83" spans="1:8" x14ac:dyDescent="0.25">
      <c r="A83" s="26" t="s">
        <v>137</v>
      </c>
      <c r="B83" s="24">
        <v>2.086E-2</v>
      </c>
      <c r="C83" s="15">
        <v>83493</v>
      </c>
      <c r="D83" s="15">
        <v>1742</v>
      </c>
      <c r="E83" s="15">
        <v>82622</v>
      </c>
      <c r="F83" s="15">
        <v>1212661</v>
      </c>
      <c r="G83" s="25">
        <v>14.5</v>
      </c>
      <c r="H83" s="39"/>
    </row>
    <row r="84" spans="1:8" x14ac:dyDescent="0.25">
      <c r="A84" s="26" t="s">
        <v>138</v>
      </c>
      <c r="B84" s="24">
        <v>2.332E-2</v>
      </c>
      <c r="C84" s="15">
        <v>81751</v>
      </c>
      <c r="D84" s="15">
        <v>1907</v>
      </c>
      <c r="E84" s="15">
        <v>80798</v>
      </c>
      <c r="F84" s="15">
        <v>1130039</v>
      </c>
      <c r="G84" s="25">
        <v>13.8</v>
      </c>
      <c r="H84" s="39"/>
    </row>
    <row r="85" spans="1:8" x14ac:dyDescent="0.25">
      <c r="A85" s="26" t="s">
        <v>139</v>
      </c>
      <c r="B85" s="24">
        <v>2.5819999999999999E-2</v>
      </c>
      <c r="C85" s="15">
        <v>79844</v>
      </c>
      <c r="D85" s="15">
        <v>2061</v>
      </c>
      <c r="E85" s="15">
        <v>78814</v>
      </c>
      <c r="F85" s="15">
        <v>1049241</v>
      </c>
      <c r="G85" s="25">
        <v>13.1</v>
      </c>
      <c r="H85" s="39"/>
    </row>
    <row r="86" spans="1:8" x14ac:dyDescent="0.25">
      <c r="A86" s="26" t="s">
        <v>140</v>
      </c>
      <c r="B86" s="24">
        <v>2.843E-2</v>
      </c>
      <c r="C86" s="15">
        <v>77783</v>
      </c>
      <c r="D86" s="15">
        <v>2211</v>
      </c>
      <c r="E86" s="15">
        <v>76678</v>
      </c>
      <c r="F86" s="15">
        <v>970428</v>
      </c>
      <c r="G86" s="25">
        <v>12.5</v>
      </c>
      <c r="H86" s="39"/>
    </row>
    <row r="87" spans="1:8" x14ac:dyDescent="0.25">
      <c r="A87" s="26" t="s">
        <v>141</v>
      </c>
      <c r="B87" s="24">
        <v>3.143E-2</v>
      </c>
      <c r="C87" s="15">
        <v>75572</v>
      </c>
      <c r="D87" s="15">
        <v>2375</v>
      </c>
      <c r="E87" s="15">
        <v>74385</v>
      </c>
      <c r="F87" s="15">
        <v>893750</v>
      </c>
      <c r="G87" s="25">
        <v>11.8</v>
      </c>
      <c r="H87" s="39"/>
    </row>
    <row r="88" spans="1:8" x14ac:dyDescent="0.25">
      <c r="A88" s="26" t="s">
        <v>142</v>
      </c>
      <c r="B88" s="24">
        <v>3.5009999999999999E-2</v>
      </c>
      <c r="C88" s="15">
        <v>73197</v>
      </c>
      <c r="D88" s="15">
        <v>2563</v>
      </c>
      <c r="E88" s="15">
        <v>71916</v>
      </c>
      <c r="F88" s="15">
        <v>819366</v>
      </c>
      <c r="G88" s="25">
        <v>11.2</v>
      </c>
      <c r="H88" s="39"/>
    </row>
    <row r="89" spans="1:8" x14ac:dyDescent="0.25">
      <c r="A89" s="26" t="s">
        <v>143</v>
      </c>
      <c r="B89" s="24">
        <v>3.891E-2</v>
      </c>
      <c r="C89" s="15">
        <v>70634</v>
      </c>
      <c r="D89" s="15">
        <v>2749</v>
      </c>
      <c r="E89" s="15">
        <v>69260</v>
      </c>
      <c r="F89" s="15">
        <v>747450</v>
      </c>
      <c r="G89" s="25">
        <v>10.6</v>
      </c>
      <c r="H89" s="39"/>
    </row>
    <row r="90" spans="1:8" x14ac:dyDescent="0.25">
      <c r="A90" s="26" t="s">
        <v>144</v>
      </c>
      <c r="B90" s="24">
        <v>4.2849999999999999E-2</v>
      </c>
      <c r="C90" s="15">
        <v>67885</v>
      </c>
      <c r="D90" s="15">
        <v>2909</v>
      </c>
      <c r="E90" s="15">
        <v>66431</v>
      </c>
      <c r="F90" s="15">
        <v>678191</v>
      </c>
      <c r="G90" s="25">
        <v>10</v>
      </c>
      <c r="H90" s="39"/>
    </row>
    <row r="91" spans="1:8" x14ac:dyDescent="0.25">
      <c r="A91" s="26" t="s">
        <v>145</v>
      </c>
      <c r="B91" s="24">
        <v>4.6929999999999999E-2</v>
      </c>
      <c r="C91" s="15">
        <v>64976</v>
      </c>
      <c r="D91" s="15">
        <v>3049</v>
      </c>
      <c r="E91" s="15">
        <v>63452</v>
      </c>
      <c r="F91" s="15">
        <v>611760</v>
      </c>
      <c r="G91" s="25">
        <v>9.4</v>
      </c>
      <c r="H91" s="39"/>
    </row>
    <row r="92" spans="1:8" x14ac:dyDescent="0.25">
      <c r="A92" s="26" t="s">
        <v>146</v>
      </c>
      <c r="B92" s="24">
        <v>5.1670000000000001E-2</v>
      </c>
      <c r="C92" s="15">
        <v>61927</v>
      </c>
      <c r="D92" s="15">
        <v>3200</v>
      </c>
      <c r="E92" s="15">
        <v>60327</v>
      </c>
      <c r="F92" s="15">
        <v>548309</v>
      </c>
      <c r="G92" s="25">
        <v>8.9</v>
      </c>
      <c r="H92" s="39"/>
    </row>
    <row r="93" spans="1:8" x14ac:dyDescent="0.25">
      <c r="A93" s="26" t="s">
        <v>147</v>
      </c>
      <c r="B93" s="24">
        <v>5.7639999999999997E-2</v>
      </c>
      <c r="C93" s="15">
        <v>58727</v>
      </c>
      <c r="D93" s="15">
        <v>3385</v>
      </c>
      <c r="E93" s="15">
        <v>57035</v>
      </c>
      <c r="F93" s="15">
        <v>487982</v>
      </c>
      <c r="G93" s="25">
        <v>8.3000000000000007</v>
      </c>
      <c r="H93" s="39"/>
    </row>
    <row r="94" spans="1:8" x14ac:dyDescent="0.25">
      <c r="A94" s="26" t="s">
        <v>148</v>
      </c>
      <c r="B94" s="24">
        <v>6.4810000000000006E-2</v>
      </c>
      <c r="C94" s="15">
        <v>55342</v>
      </c>
      <c r="D94" s="15">
        <v>3587</v>
      </c>
      <c r="E94" s="15">
        <v>53549</v>
      </c>
      <c r="F94" s="15">
        <v>430947</v>
      </c>
      <c r="G94" s="25">
        <v>7.8</v>
      </c>
      <c r="H94" s="39"/>
    </row>
    <row r="95" spans="1:8" x14ac:dyDescent="0.25">
      <c r="A95" s="26" t="s">
        <v>149</v>
      </c>
      <c r="B95" s="24">
        <v>7.2260000000000005E-2</v>
      </c>
      <c r="C95" s="15">
        <v>51755</v>
      </c>
      <c r="D95" s="15">
        <v>3740</v>
      </c>
      <c r="E95" s="15">
        <v>49885</v>
      </c>
      <c r="F95" s="15">
        <v>377399</v>
      </c>
      <c r="G95" s="25">
        <v>7.3</v>
      </c>
      <c r="H95" s="39"/>
    </row>
    <row r="96" spans="1:8" x14ac:dyDescent="0.25">
      <c r="A96" s="26" t="s">
        <v>150</v>
      </c>
      <c r="B96" s="24">
        <v>8.0420000000000005E-2</v>
      </c>
      <c r="C96" s="15">
        <v>48015</v>
      </c>
      <c r="D96" s="15">
        <v>3861</v>
      </c>
      <c r="E96" s="15">
        <v>46085</v>
      </c>
      <c r="F96" s="15">
        <v>327514</v>
      </c>
      <c r="G96" s="25">
        <v>6.8</v>
      </c>
      <c r="H96" s="39"/>
    </row>
    <row r="97" spans="1:8" x14ac:dyDescent="0.25">
      <c r="A97" s="26" t="s">
        <v>151</v>
      </c>
      <c r="B97" s="24">
        <v>8.9340000000000003E-2</v>
      </c>
      <c r="C97" s="15">
        <v>44154</v>
      </c>
      <c r="D97" s="15">
        <v>3945</v>
      </c>
      <c r="E97" s="15">
        <v>42182</v>
      </c>
      <c r="F97" s="15">
        <v>281429</v>
      </c>
      <c r="G97" s="25">
        <v>6.4</v>
      </c>
      <c r="H97" s="39"/>
    </row>
    <row r="98" spans="1:8" x14ac:dyDescent="0.25">
      <c r="A98" s="26" t="s">
        <v>152</v>
      </c>
      <c r="B98" s="24">
        <v>9.9070000000000005E-2</v>
      </c>
      <c r="C98" s="15">
        <v>40209</v>
      </c>
      <c r="D98" s="15">
        <v>3983</v>
      </c>
      <c r="E98" s="15">
        <v>38218</v>
      </c>
      <c r="F98" s="15">
        <v>239248</v>
      </c>
      <c r="G98" s="25">
        <v>6</v>
      </c>
      <c r="H98" s="39"/>
    </row>
    <row r="99" spans="1:8" x14ac:dyDescent="0.25">
      <c r="A99" s="26" t="s">
        <v>153</v>
      </c>
      <c r="B99" s="24">
        <v>0.10965</v>
      </c>
      <c r="C99" s="15">
        <v>36226</v>
      </c>
      <c r="D99" s="15">
        <v>3972</v>
      </c>
      <c r="E99" s="15">
        <v>34240</v>
      </c>
      <c r="F99" s="15">
        <v>201030</v>
      </c>
      <c r="G99" s="25">
        <v>5.5</v>
      </c>
      <c r="H99" s="39"/>
    </row>
    <row r="100" spans="1:8" x14ac:dyDescent="0.25">
      <c r="A100" s="26" t="s">
        <v>154</v>
      </c>
      <c r="B100" s="24">
        <v>0.12113</v>
      </c>
      <c r="C100" s="15">
        <v>32254</v>
      </c>
      <c r="D100" s="15">
        <v>3907</v>
      </c>
      <c r="E100" s="15">
        <v>30301</v>
      </c>
      <c r="F100" s="15">
        <v>166790</v>
      </c>
      <c r="G100" s="25">
        <v>5.2</v>
      </c>
      <c r="H100" s="39"/>
    </row>
    <row r="101" spans="1:8" x14ac:dyDescent="0.25">
      <c r="A101" s="26" t="s">
        <v>155</v>
      </c>
      <c r="B101" s="24">
        <v>0.13356000000000001</v>
      </c>
      <c r="C101" s="15">
        <v>28347</v>
      </c>
      <c r="D101" s="15">
        <v>3786</v>
      </c>
      <c r="E101" s="15">
        <v>26454</v>
      </c>
      <c r="F101" s="15">
        <v>136490</v>
      </c>
      <c r="G101" s="25">
        <v>4.8</v>
      </c>
      <c r="H101" s="39"/>
    </row>
    <row r="102" spans="1:8" x14ac:dyDescent="0.25">
      <c r="A102" s="26" t="s">
        <v>156</v>
      </c>
      <c r="B102" s="24">
        <v>0.14698</v>
      </c>
      <c r="C102" s="15">
        <v>24561</v>
      </c>
      <c r="D102" s="15">
        <v>3610</v>
      </c>
      <c r="E102" s="15">
        <v>22756</v>
      </c>
      <c r="F102" s="15">
        <v>110036</v>
      </c>
      <c r="G102" s="25">
        <v>4.5</v>
      </c>
      <c r="H102" s="39"/>
    </row>
    <row r="103" spans="1:8" x14ac:dyDescent="0.25">
      <c r="A103" s="26" t="s">
        <v>157</v>
      </c>
      <c r="B103" s="24">
        <v>0.16142999999999999</v>
      </c>
      <c r="C103" s="15">
        <v>20951</v>
      </c>
      <c r="D103" s="15">
        <v>3382</v>
      </c>
      <c r="E103" s="15">
        <v>19260</v>
      </c>
      <c r="F103" s="15">
        <v>87280</v>
      </c>
      <c r="G103" s="25">
        <v>4.2</v>
      </c>
      <c r="H103" s="39"/>
    </row>
    <row r="104" spans="1:8" x14ac:dyDescent="0.25">
      <c r="A104" s="26" t="s">
        <v>158</v>
      </c>
      <c r="B104" s="24">
        <v>0.17693999999999999</v>
      </c>
      <c r="C104" s="15">
        <v>17569</v>
      </c>
      <c r="D104" s="15">
        <v>3109</v>
      </c>
      <c r="E104" s="15">
        <v>16015</v>
      </c>
      <c r="F104" s="15">
        <v>68020</v>
      </c>
      <c r="G104" s="25">
        <v>3.9</v>
      </c>
      <c r="H104" s="39"/>
    </row>
    <row r="105" spans="1:8" x14ac:dyDescent="0.25">
      <c r="A105" s="26" t="s">
        <v>159</v>
      </c>
      <c r="B105" s="24">
        <v>0.19353999999999999</v>
      </c>
      <c r="C105" s="15">
        <v>14460</v>
      </c>
      <c r="D105" s="15">
        <v>2799</v>
      </c>
      <c r="E105" s="15">
        <v>13061</v>
      </c>
      <c r="F105" s="15">
        <v>52005</v>
      </c>
      <c r="G105" s="25">
        <v>3.6</v>
      </c>
      <c r="H105" s="39"/>
    </row>
    <row r="106" spans="1:8" x14ac:dyDescent="0.25">
      <c r="A106" s="26" t="s">
        <v>160</v>
      </c>
      <c r="B106" s="24">
        <v>0.21124999999999999</v>
      </c>
      <c r="C106" s="15">
        <v>11661</v>
      </c>
      <c r="D106" s="15">
        <v>2463</v>
      </c>
      <c r="E106" s="15">
        <v>10430</v>
      </c>
      <c r="F106" s="15">
        <v>38945</v>
      </c>
      <c r="G106" s="25">
        <v>3.3</v>
      </c>
      <c r="H106" s="39"/>
    </row>
    <row r="107" spans="1:8" x14ac:dyDescent="0.25">
      <c r="A107" s="26" t="s">
        <v>161</v>
      </c>
      <c r="B107" s="24">
        <v>0.2301</v>
      </c>
      <c r="C107" s="15">
        <v>9198</v>
      </c>
      <c r="D107" s="15">
        <v>2116</v>
      </c>
      <c r="E107" s="15">
        <v>8140</v>
      </c>
      <c r="F107" s="15">
        <v>28515</v>
      </c>
      <c r="G107" s="25">
        <v>3.1</v>
      </c>
      <c r="H107" s="39"/>
    </row>
    <row r="108" spans="1:8" x14ac:dyDescent="0.25">
      <c r="A108" s="26" t="s">
        <v>162</v>
      </c>
      <c r="B108" s="24">
        <v>0.25009999999999999</v>
      </c>
      <c r="C108" s="15">
        <v>7082</v>
      </c>
      <c r="D108" s="15">
        <v>1771</v>
      </c>
      <c r="E108" s="15">
        <v>6197</v>
      </c>
      <c r="F108" s="15">
        <v>20375</v>
      </c>
      <c r="G108" s="25">
        <v>2.9</v>
      </c>
      <c r="H108" s="39"/>
    </row>
    <row r="109" spans="1:8" x14ac:dyDescent="0.25">
      <c r="A109" s="26" t="s">
        <v>163</v>
      </c>
      <c r="B109" s="24">
        <v>0.27123999999999998</v>
      </c>
      <c r="C109" s="15">
        <v>5311</v>
      </c>
      <c r="D109" s="15">
        <v>1441</v>
      </c>
      <c r="E109" s="15">
        <v>4591</v>
      </c>
      <c r="F109" s="15">
        <v>14179</v>
      </c>
      <c r="G109" s="25">
        <v>2.7</v>
      </c>
      <c r="H109" s="39"/>
    </row>
    <row r="110" spans="1:8" x14ac:dyDescent="0.25">
      <c r="A110" s="28" t="s">
        <v>164</v>
      </c>
      <c r="B110" s="29">
        <v>1</v>
      </c>
      <c r="C110" s="30">
        <v>3870</v>
      </c>
      <c r="D110" s="30">
        <v>3870</v>
      </c>
      <c r="E110" s="30">
        <v>9588</v>
      </c>
      <c r="F110" s="30">
        <v>9588</v>
      </c>
      <c r="G110" s="31">
        <v>2.5</v>
      </c>
      <c r="H110" s="39"/>
    </row>
    <row r="111" spans="1:8" x14ac:dyDescent="0.25">
      <c r="A111" s="15"/>
      <c r="B111" s="24"/>
      <c r="C111" s="15"/>
      <c r="D111" s="15"/>
      <c r="E111" s="15"/>
      <c r="F111" s="15"/>
      <c r="G111" s="67"/>
      <c r="H111" s="39"/>
    </row>
    <row r="113" spans="1:1" x14ac:dyDescent="0.25">
      <c r="A113" s="32" t="s">
        <v>284</v>
      </c>
    </row>
    <row r="114" spans="1:1" x14ac:dyDescent="0.25">
      <c r="A114" s="33" t="s">
        <v>165</v>
      </c>
    </row>
  </sheetData>
  <pageMargins left="0.75" right="0.75" top="1" bottom="1" header="0.5" footer="0.5"/>
  <pageSetup paperSize="9"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3"/>
  <dimension ref="A1:AB114"/>
  <sheetViews>
    <sheetView zoomScaleNormal="100" workbookViewId="0"/>
  </sheetViews>
  <sheetFormatPr defaultRowHeight="12.5" x14ac:dyDescent="0.25"/>
  <cols>
    <col min="1" max="1" width="12.59765625" style="4" customWidth="1"/>
    <col min="2" max="2" width="17.3984375" style="4" customWidth="1"/>
    <col min="3" max="3" width="10.59765625" style="4" customWidth="1"/>
    <col min="4" max="5" width="17.3984375" style="4" customWidth="1"/>
    <col min="6" max="7" width="15.09765625" style="4" customWidth="1"/>
    <col min="8" max="256" width="9.09765625" style="4"/>
    <col min="257" max="257" width="12.59765625" style="4" customWidth="1"/>
    <col min="258" max="258" width="17.3984375" style="4" customWidth="1"/>
    <col min="259" max="259" width="10.59765625" style="4" customWidth="1"/>
    <col min="260" max="261" width="17.3984375" style="4" customWidth="1"/>
    <col min="262" max="263" width="15.09765625" style="4" customWidth="1"/>
    <col min="264" max="512" width="9.09765625" style="4"/>
    <col min="513" max="513" width="12.59765625" style="4" customWidth="1"/>
    <col min="514" max="514" width="17.3984375" style="4" customWidth="1"/>
    <col min="515" max="515" width="10.59765625" style="4" customWidth="1"/>
    <col min="516" max="517" width="17.3984375" style="4" customWidth="1"/>
    <col min="518" max="519" width="15.09765625" style="4" customWidth="1"/>
    <col min="520" max="768" width="9.09765625" style="4"/>
    <col min="769" max="769" width="12.59765625" style="4" customWidth="1"/>
    <col min="770" max="770" width="17.3984375" style="4" customWidth="1"/>
    <col min="771" max="771" width="10.59765625" style="4" customWidth="1"/>
    <col min="772" max="773" width="17.3984375" style="4" customWidth="1"/>
    <col min="774" max="775" width="15.09765625" style="4" customWidth="1"/>
    <col min="776" max="1024" width="9.09765625" style="4"/>
    <col min="1025" max="1025" width="12.59765625" style="4" customWidth="1"/>
    <col min="1026" max="1026" width="17.3984375" style="4" customWidth="1"/>
    <col min="1027" max="1027" width="10.59765625" style="4" customWidth="1"/>
    <col min="1028" max="1029" width="17.3984375" style="4" customWidth="1"/>
    <col min="1030" max="1031" width="15.09765625" style="4" customWidth="1"/>
    <col min="1032" max="1280" width="9.09765625" style="4"/>
    <col min="1281" max="1281" width="12.59765625" style="4" customWidth="1"/>
    <col min="1282" max="1282" width="17.3984375" style="4" customWidth="1"/>
    <col min="1283" max="1283" width="10.59765625" style="4" customWidth="1"/>
    <col min="1284" max="1285" width="17.3984375" style="4" customWidth="1"/>
    <col min="1286" max="1287" width="15.09765625" style="4" customWidth="1"/>
    <col min="1288" max="1536" width="9.09765625" style="4"/>
    <col min="1537" max="1537" width="12.59765625" style="4" customWidth="1"/>
    <col min="1538" max="1538" width="17.3984375" style="4" customWidth="1"/>
    <col min="1539" max="1539" width="10.59765625" style="4" customWidth="1"/>
    <col min="1540" max="1541" width="17.3984375" style="4" customWidth="1"/>
    <col min="1542" max="1543" width="15.09765625" style="4" customWidth="1"/>
    <col min="1544" max="1792" width="9.09765625" style="4"/>
    <col min="1793" max="1793" width="12.59765625" style="4" customWidth="1"/>
    <col min="1794" max="1794" width="17.3984375" style="4" customWidth="1"/>
    <col min="1795" max="1795" width="10.59765625" style="4" customWidth="1"/>
    <col min="1796" max="1797" width="17.3984375" style="4" customWidth="1"/>
    <col min="1798" max="1799" width="15.09765625" style="4" customWidth="1"/>
    <col min="1800" max="2048" width="9.09765625" style="4"/>
    <col min="2049" max="2049" width="12.59765625" style="4" customWidth="1"/>
    <col min="2050" max="2050" width="17.3984375" style="4" customWidth="1"/>
    <col min="2051" max="2051" width="10.59765625" style="4" customWidth="1"/>
    <col min="2052" max="2053" width="17.3984375" style="4" customWidth="1"/>
    <col min="2054" max="2055" width="15.09765625" style="4" customWidth="1"/>
    <col min="2056" max="2304" width="9.09765625" style="4"/>
    <col min="2305" max="2305" width="12.59765625" style="4" customWidth="1"/>
    <col min="2306" max="2306" width="17.3984375" style="4" customWidth="1"/>
    <col min="2307" max="2307" width="10.59765625" style="4" customWidth="1"/>
    <col min="2308" max="2309" width="17.3984375" style="4" customWidth="1"/>
    <col min="2310" max="2311" width="15.09765625" style="4" customWidth="1"/>
    <col min="2312" max="2560" width="9.09765625" style="4"/>
    <col min="2561" max="2561" width="12.59765625" style="4" customWidth="1"/>
    <col min="2562" max="2562" width="17.3984375" style="4" customWidth="1"/>
    <col min="2563" max="2563" width="10.59765625" style="4" customWidth="1"/>
    <col min="2564" max="2565" width="17.3984375" style="4" customWidth="1"/>
    <col min="2566" max="2567" width="15.09765625" style="4" customWidth="1"/>
    <col min="2568" max="2816" width="9.09765625" style="4"/>
    <col min="2817" max="2817" width="12.59765625" style="4" customWidth="1"/>
    <col min="2818" max="2818" width="17.3984375" style="4" customWidth="1"/>
    <col min="2819" max="2819" width="10.59765625" style="4" customWidth="1"/>
    <col min="2820" max="2821" width="17.3984375" style="4" customWidth="1"/>
    <col min="2822" max="2823" width="15.09765625" style="4" customWidth="1"/>
    <col min="2824" max="3072" width="9.09765625" style="4"/>
    <col min="3073" max="3073" width="12.59765625" style="4" customWidth="1"/>
    <col min="3074" max="3074" width="17.3984375" style="4" customWidth="1"/>
    <col min="3075" max="3075" width="10.59765625" style="4" customWidth="1"/>
    <col min="3076" max="3077" width="17.3984375" style="4" customWidth="1"/>
    <col min="3078" max="3079" width="15.09765625" style="4" customWidth="1"/>
    <col min="3080" max="3328" width="9.09765625" style="4"/>
    <col min="3329" max="3329" width="12.59765625" style="4" customWidth="1"/>
    <col min="3330" max="3330" width="17.3984375" style="4" customWidth="1"/>
    <col min="3331" max="3331" width="10.59765625" style="4" customWidth="1"/>
    <col min="3332" max="3333" width="17.3984375" style="4" customWidth="1"/>
    <col min="3334" max="3335" width="15.09765625" style="4" customWidth="1"/>
    <col min="3336" max="3584" width="9.09765625" style="4"/>
    <col min="3585" max="3585" width="12.59765625" style="4" customWidth="1"/>
    <col min="3586" max="3586" width="17.3984375" style="4" customWidth="1"/>
    <col min="3587" max="3587" width="10.59765625" style="4" customWidth="1"/>
    <col min="3588" max="3589" width="17.3984375" style="4" customWidth="1"/>
    <col min="3590" max="3591" width="15.09765625" style="4" customWidth="1"/>
    <col min="3592" max="3840" width="9.09765625" style="4"/>
    <col min="3841" max="3841" width="12.59765625" style="4" customWidth="1"/>
    <col min="3842" max="3842" width="17.3984375" style="4" customWidth="1"/>
    <col min="3843" max="3843" width="10.59765625" style="4" customWidth="1"/>
    <col min="3844" max="3845" width="17.3984375" style="4" customWidth="1"/>
    <col min="3846" max="3847" width="15.09765625" style="4" customWidth="1"/>
    <col min="3848" max="4096" width="9.09765625" style="4"/>
    <col min="4097" max="4097" width="12.59765625" style="4" customWidth="1"/>
    <col min="4098" max="4098" width="17.3984375" style="4" customWidth="1"/>
    <col min="4099" max="4099" width="10.59765625" style="4" customWidth="1"/>
    <col min="4100" max="4101" width="17.3984375" style="4" customWidth="1"/>
    <col min="4102" max="4103" width="15.09765625" style="4" customWidth="1"/>
    <col min="4104" max="4352" width="9.09765625" style="4"/>
    <col min="4353" max="4353" width="12.59765625" style="4" customWidth="1"/>
    <col min="4354" max="4354" width="17.3984375" style="4" customWidth="1"/>
    <col min="4355" max="4355" width="10.59765625" style="4" customWidth="1"/>
    <col min="4356" max="4357" width="17.3984375" style="4" customWidth="1"/>
    <col min="4358" max="4359" width="15.09765625" style="4" customWidth="1"/>
    <col min="4360" max="4608" width="9.09765625" style="4"/>
    <col min="4609" max="4609" width="12.59765625" style="4" customWidth="1"/>
    <col min="4610" max="4610" width="17.3984375" style="4" customWidth="1"/>
    <col min="4611" max="4611" width="10.59765625" style="4" customWidth="1"/>
    <col min="4612" max="4613" width="17.3984375" style="4" customWidth="1"/>
    <col min="4614" max="4615" width="15.09765625" style="4" customWidth="1"/>
    <col min="4616" max="4864" width="9.09765625" style="4"/>
    <col min="4865" max="4865" width="12.59765625" style="4" customWidth="1"/>
    <col min="4866" max="4866" width="17.3984375" style="4" customWidth="1"/>
    <col min="4867" max="4867" width="10.59765625" style="4" customWidth="1"/>
    <col min="4868" max="4869" width="17.3984375" style="4" customWidth="1"/>
    <col min="4870" max="4871" width="15.09765625" style="4" customWidth="1"/>
    <col min="4872" max="5120" width="9.09765625" style="4"/>
    <col min="5121" max="5121" width="12.59765625" style="4" customWidth="1"/>
    <col min="5122" max="5122" width="17.3984375" style="4" customWidth="1"/>
    <col min="5123" max="5123" width="10.59765625" style="4" customWidth="1"/>
    <col min="5124" max="5125" width="17.3984375" style="4" customWidth="1"/>
    <col min="5126" max="5127" width="15.09765625" style="4" customWidth="1"/>
    <col min="5128" max="5376" width="9.09765625" style="4"/>
    <col min="5377" max="5377" width="12.59765625" style="4" customWidth="1"/>
    <col min="5378" max="5378" width="17.3984375" style="4" customWidth="1"/>
    <col min="5379" max="5379" width="10.59765625" style="4" customWidth="1"/>
    <col min="5380" max="5381" width="17.3984375" style="4" customWidth="1"/>
    <col min="5382" max="5383" width="15.09765625" style="4" customWidth="1"/>
    <col min="5384" max="5632" width="9.09765625" style="4"/>
    <col min="5633" max="5633" width="12.59765625" style="4" customWidth="1"/>
    <col min="5634" max="5634" width="17.3984375" style="4" customWidth="1"/>
    <col min="5635" max="5635" width="10.59765625" style="4" customWidth="1"/>
    <col min="5636" max="5637" width="17.3984375" style="4" customWidth="1"/>
    <col min="5638" max="5639" width="15.09765625" style="4" customWidth="1"/>
    <col min="5640" max="5888" width="9.09765625" style="4"/>
    <col min="5889" max="5889" width="12.59765625" style="4" customWidth="1"/>
    <col min="5890" max="5890" width="17.3984375" style="4" customWidth="1"/>
    <col min="5891" max="5891" width="10.59765625" style="4" customWidth="1"/>
    <col min="5892" max="5893" width="17.3984375" style="4" customWidth="1"/>
    <col min="5894" max="5895" width="15.09765625" style="4" customWidth="1"/>
    <col min="5896" max="6144" width="9.09765625" style="4"/>
    <col min="6145" max="6145" width="12.59765625" style="4" customWidth="1"/>
    <col min="6146" max="6146" width="17.3984375" style="4" customWidth="1"/>
    <col min="6147" max="6147" width="10.59765625" style="4" customWidth="1"/>
    <col min="6148" max="6149" width="17.3984375" style="4" customWidth="1"/>
    <col min="6150" max="6151" width="15.09765625" style="4" customWidth="1"/>
    <col min="6152" max="6400" width="9.09765625" style="4"/>
    <col min="6401" max="6401" width="12.59765625" style="4" customWidth="1"/>
    <col min="6402" max="6402" width="17.3984375" style="4" customWidth="1"/>
    <col min="6403" max="6403" width="10.59765625" style="4" customWidth="1"/>
    <col min="6404" max="6405" width="17.3984375" style="4" customWidth="1"/>
    <col min="6406" max="6407" width="15.09765625" style="4" customWidth="1"/>
    <col min="6408" max="6656" width="9.09765625" style="4"/>
    <col min="6657" max="6657" width="12.59765625" style="4" customWidth="1"/>
    <col min="6658" max="6658" width="17.3984375" style="4" customWidth="1"/>
    <col min="6659" max="6659" width="10.59765625" style="4" customWidth="1"/>
    <col min="6660" max="6661" width="17.3984375" style="4" customWidth="1"/>
    <col min="6662" max="6663" width="15.09765625" style="4" customWidth="1"/>
    <col min="6664" max="6912" width="9.09765625" style="4"/>
    <col min="6913" max="6913" width="12.59765625" style="4" customWidth="1"/>
    <col min="6914" max="6914" width="17.3984375" style="4" customWidth="1"/>
    <col min="6915" max="6915" width="10.59765625" style="4" customWidth="1"/>
    <col min="6916" max="6917" width="17.3984375" style="4" customWidth="1"/>
    <col min="6918" max="6919" width="15.09765625" style="4" customWidth="1"/>
    <col min="6920" max="7168" width="9.09765625" style="4"/>
    <col min="7169" max="7169" width="12.59765625" style="4" customWidth="1"/>
    <col min="7170" max="7170" width="17.3984375" style="4" customWidth="1"/>
    <col min="7171" max="7171" width="10.59765625" style="4" customWidth="1"/>
    <col min="7172" max="7173" width="17.3984375" style="4" customWidth="1"/>
    <col min="7174" max="7175" width="15.09765625" style="4" customWidth="1"/>
    <col min="7176" max="7424" width="9.09765625" style="4"/>
    <col min="7425" max="7425" width="12.59765625" style="4" customWidth="1"/>
    <col min="7426" max="7426" width="17.3984375" style="4" customWidth="1"/>
    <col min="7427" max="7427" width="10.59765625" style="4" customWidth="1"/>
    <col min="7428" max="7429" width="17.3984375" style="4" customWidth="1"/>
    <col min="7430" max="7431" width="15.09765625" style="4" customWidth="1"/>
    <col min="7432" max="7680" width="9.09765625" style="4"/>
    <col min="7681" max="7681" width="12.59765625" style="4" customWidth="1"/>
    <col min="7682" max="7682" width="17.3984375" style="4" customWidth="1"/>
    <col min="7683" max="7683" width="10.59765625" style="4" customWidth="1"/>
    <col min="7684" max="7685" width="17.3984375" style="4" customWidth="1"/>
    <col min="7686" max="7687" width="15.09765625" style="4" customWidth="1"/>
    <col min="7688" max="7936" width="9.09765625" style="4"/>
    <col min="7937" max="7937" width="12.59765625" style="4" customWidth="1"/>
    <col min="7938" max="7938" width="17.3984375" style="4" customWidth="1"/>
    <col min="7939" max="7939" width="10.59765625" style="4" customWidth="1"/>
    <col min="7940" max="7941" width="17.3984375" style="4" customWidth="1"/>
    <col min="7942" max="7943" width="15.09765625" style="4" customWidth="1"/>
    <col min="7944" max="8192" width="9.09765625" style="4"/>
    <col min="8193" max="8193" width="12.59765625" style="4" customWidth="1"/>
    <col min="8194" max="8194" width="17.3984375" style="4" customWidth="1"/>
    <col min="8195" max="8195" width="10.59765625" style="4" customWidth="1"/>
    <col min="8196" max="8197" width="17.3984375" style="4" customWidth="1"/>
    <col min="8198" max="8199" width="15.09765625" style="4" customWidth="1"/>
    <col min="8200" max="8448" width="9.09765625" style="4"/>
    <col min="8449" max="8449" width="12.59765625" style="4" customWidth="1"/>
    <col min="8450" max="8450" width="17.3984375" style="4" customWidth="1"/>
    <col min="8451" max="8451" width="10.59765625" style="4" customWidth="1"/>
    <col min="8452" max="8453" width="17.3984375" style="4" customWidth="1"/>
    <col min="8454" max="8455" width="15.09765625" style="4" customWidth="1"/>
    <col min="8456" max="8704" width="9.09765625" style="4"/>
    <col min="8705" max="8705" width="12.59765625" style="4" customWidth="1"/>
    <col min="8706" max="8706" width="17.3984375" style="4" customWidth="1"/>
    <col min="8707" max="8707" width="10.59765625" style="4" customWidth="1"/>
    <col min="8708" max="8709" width="17.3984375" style="4" customWidth="1"/>
    <col min="8710" max="8711" width="15.09765625" style="4" customWidth="1"/>
    <col min="8712" max="8960" width="9.09765625" style="4"/>
    <col min="8961" max="8961" width="12.59765625" style="4" customWidth="1"/>
    <col min="8962" max="8962" width="17.3984375" style="4" customWidth="1"/>
    <col min="8963" max="8963" width="10.59765625" style="4" customWidth="1"/>
    <col min="8964" max="8965" width="17.3984375" style="4" customWidth="1"/>
    <col min="8966" max="8967" width="15.09765625" style="4" customWidth="1"/>
    <col min="8968" max="9216" width="9.09765625" style="4"/>
    <col min="9217" max="9217" width="12.59765625" style="4" customWidth="1"/>
    <col min="9218" max="9218" width="17.3984375" style="4" customWidth="1"/>
    <col min="9219" max="9219" width="10.59765625" style="4" customWidth="1"/>
    <col min="9220" max="9221" width="17.3984375" style="4" customWidth="1"/>
    <col min="9222" max="9223" width="15.09765625" style="4" customWidth="1"/>
    <col min="9224" max="9472" width="9.09765625" style="4"/>
    <col min="9473" max="9473" width="12.59765625" style="4" customWidth="1"/>
    <col min="9474" max="9474" width="17.3984375" style="4" customWidth="1"/>
    <col min="9475" max="9475" width="10.59765625" style="4" customWidth="1"/>
    <col min="9476" max="9477" width="17.3984375" style="4" customWidth="1"/>
    <col min="9478" max="9479" width="15.09765625" style="4" customWidth="1"/>
    <col min="9480" max="9728" width="9.09765625" style="4"/>
    <col min="9729" max="9729" width="12.59765625" style="4" customWidth="1"/>
    <col min="9730" max="9730" width="17.3984375" style="4" customWidth="1"/>
    <col min="9731" max="9731" width="10.59765625" style="4" customWidth="1"/>
    <col min="9732" max="9733" width="17.3984375" style="4" customWidth="1"/>
    <col min="9734" max="9735" width="15.09765625" style="4" customWidth="1"/>
    <col min="9736" max="9984" width="9.09765625" style="4"/>
    <col min="9985" max="9985" width="12.59765625" style="4" customWidth="1"/>
    <col min="9986" max="9986" width="17.3984375" style="4" customWidth="1"/>
    <col min="9987" max="9987" width="10.59765625" style="4" customWidth="1"/>
    <col min="9988" max="9989" width="17.3984375" style="4" customWidth="1"/>
    <col min="9990" max="9991" width="15.09765625" style="4" customWidth="1"/>
    <col min="9992" max="10240" width="9.09765625" style="4"/>
    <col min="10241" max="10241" width="12.59765625" style="4" customWidth="1"/>
    <col min="10242" max="10242" width="17.3984375" style="4" customWidth="1"/>
    <col min="10243" max="10243" width="10.59765625" style="4" customWidth="1"/>
    <col min="10244" max="10245" width="17.3984375" style="4" customWidth="1"/>
    <col min="10246" max="10247" width="15.09765625" style="4" customWidth="1"/>
    <col min="10248" max="10496" width="9.09765625" style="4"/>
    <col min="10497" max="10497" width="12.59765625" style="4" customWidth="1"/>
    <col min="10498" max="10498" width="17.3984375" style="4" customWidth="1"/>
    <col min="10499" max="10499" width="10.59765625" style="4" customWidth="1"/>
    <col min="10500" max="10501" width="17.3984375" style="4" customWidth="1"/>
    <col min="10502" max="10503" width="15.09765625" style="4" customWidth="1"/>
    <col min="10504" max="10752" width="9.09765625" style="4"/>
    <col min="10753" max="10753" width="12.59765625" style="4" customWidth="1"/>
    <col min="10754" max="10754" width="17.3984375" style="4" customWidth="1"/>
    <col min="10755" max="10755" width="10.59765625" style="4" customWidth="1"/>
    <col min="10756" max="10757" width="17.3984375" style="4" customWidth="1"/>
    <col min="10758" max="10759" width="15.09765625" style="4" customWidth="1"/>
    <col min="10760" max="11008" width="9.09765625" style="4"/>
    <col min="11009" max="11009" width="12.59765625" style="4" customWidth="1"/>
    <col min="11010" max="11010" width="17.3984375" style="4" customWidth="1"/>
    <col min="11011" max="11011" width="10.59765625" style="4" customWidth="1"/>
    <col min="11012" max="11013" width="17.3984375" style="4" customWidth="1"/>
    <col min="11014" max="11015" width="15.09765625" style="4" customWidth="1"/>
    <col min="11016" max="11264" width="9.09765625" style="4"/>
    <col min="11265" max="11265" width="12.59765625" style="4" customWidth="1"/>
    <col min="11266" max="11266" width="17.3984375" style="4" customWidth="1"/>
    <col min="11267" max="11267" width="10.59765625" style="4" customWidth="1"/>
    <col min="11268" max="11269" width="17.3984375" style="4" customWidth="1"/>
    <col min="11270" max="11271" width="15.09765625" style="4" customWidth="1"/>
    <col min="11272" max="11520" width="9.09765625" style="4"/>
    <col min="11521" max="11521" width="12.59765625" style="4" customWidth="1"/>
    <col min="11522" max="11522" width="17.3984375" style="4" customWidth="1"/>
    <col min="11523" max="11523" width="10.59765625" style="4" customWidth="1"/>
    <col min="11524" max="11525" width="17.3984375" style="4" customWidth="1"/>
    <col min="11526" max="11527" width="15.09765625" style="4" customWidth="1"/>
    <col min="11528" max="11776" width="9.09765625" style="4"/>
    <col min="11777" max="11777" width="12.59765625" style="4" customWidth="1"/>
    <col min="11778" max="11778" width="17.3984375" style="4" customWidth="1"/>
    <col min="11779" max="11779" width="10.59765625" style="4" customWidth="1"/>
    <col min="11780" max="11781" width="17.3984375" style="4" customWidth="1"/>
    <col min="11782" max="11783" width="15.09765625" style="4" customWidth="1"/>
    <col min="11784" max="12032" width="9.09765625" style="4"/>
    <col min="12033" max="12033" width="12.59765625" style="4" customWidth="1"/>
    <col min="12034" max="12034" width="17.3984375" style="4" customWidth="1"/>
    <col min="12035" max="12035" width="10.59765625" style="4" customWidth="1"/>
    <col min="12036" max="12037" width="17.3984375" style="4" customWidth="1"/>
    <col min="12038" max="12039" width="15.09765625" style="4" customWidth="1"/>
    <col min="12040" max="12288" width="9.09765625" style="4"/>
    <col min="12289" max="12289" width="12.59765625" style="4" customWidth="1"/>
    <col min="12290" max="12290" width="17.3984375" style="4" customWidth="1"/>
    <col min="12291" max="12291" width="10.59765625" style="4" customWidth="1"/>
    <col min="12292" max="12293" width="17.3984375" style="4" customWidth="1"/>
    <col min="12294" max="12295" width="15.09765625" style="4" customWidth="1"/>
    <col min="12296" max="12544" width="9.09765625" style="4"/>
    <col min="12545" max="12545" width="12.59765625" style="4" customWidth="1"/>
    <col min="12546" max="12546" width="17.3984375" style="4" customWidth="1"/>
    <col min="12547" max="12547" width="10.59765625" style="4" customWidth="1"/>
    <col min="12548" max="12549" width="17.3984375" style="4" customWidth="1"/>
    <col min="12550" max="12551" width="15.09765625" style="4" customWidth="1"/>
    <col min="12552" max="12800" width="9.09765625" style="4"/>
    <col min="12801" max="12801" width="12.59765625" style="4" customWidth="1"/>
    <col min="12802" max="12802" width="17.3984375" style="4" customWidth="1"/>
    <col min="12803" max="12803" width="10.59765625" style="4" customWidth="1"/>
    <col min="12804" max="12805" width="17.3984375" style="4" customWidth="1"/>
    <col min="12806" max="12807" width="15.09765625" style="4" customWidth="1"/>
    <col min="12808" max="13056" width="9.09765625" style="4"/>
    <col min="13057" max="13057" width="12.59765625" style="4" customWidth="1"/>
    <col min="13058" max="13058" width="17.3984375" style="4" customWidth="1"/>
    <col min="13059" max="13059" width="10.59765625" style="4" customWidth="1"/>
    <col min="13060" max="13061" width="17.3984375" style="4" customWidth="1"/>
    <col min="13062" max="13063" width="15.09765625" style="4" customWidth="1"/>
    <col min="13064" max="13312" width="9.09765625" style="4"/>
    <col min="13313" max="13313" width="12.59765625" style="4" customWidth="1"/>
    <col min="13314" max="13314" width="17.3984375" style="4" customWidth="1"/>
    <col min="13315" max="13315" width="10.59765625" style="4" customWidth="1"/>
    <col min="13316" max="13317" width="17.3984375" style="4" customWidth="1"/>
    <col min="13318" max="13319" width="15.09765625" style="4" customWidth="1"/>
    <col min="13320" max="13568" width="9.09765625" style="4"/>
    <col min="13569" max="13569" width="12.59765625" style="4" customWidth="1"/>
    <col min="13570" max="13570" width="17.3984375" style="4" customWidth="1"/>
    <col min="13571" max="13571" width="10.59765625" style="4" customWidth="1"/>
    <col min="13572" max="13573" width="17.3984375" style="4" customWidth="1"/>
    <col min="13574" max="13575" width="15.09765625" style="4" customWidth="1"/>
    <col min="13576" max="13824" width="9.09765625" style="4"/>
    <col min="13825" max="13825" width="12.59765625" style="4" customWidth="1"/>
    <col min="13826" max="13826" width="17.3984375" style="4" customWidth="1"/>
    <col min="13827" max="13827" width="10.59765625" style="4" customWidth="1"/>
    <col min="13828" max="13829" width="17.3984375" style="4" customWidth="1"/>
    <col min="13830" max="13831" width="15.09765625" style="4" customWidth="1"/>
    <col min="13832" max="14080" width="9.09765625" style="4"/>
    <col min="14081" max="14081" width="12.59765625" style="4" customWidth="1"/>
    <col min="14082" max="14082" width="17.3984375" style="4" customWidth="1"/>
    <col min="14083" max="14083" width="10.59765625" style="4" customWidth="1"/>
    <col min="14084" max="14085" width="17.3984375" style="4" customWidth="1"/>
    <col min="14086" max="14087" width="15.09765625" style="4" customWidth="1"/>
    <col min="14088" max="14336" width="9.09765625" style="4"/>
    <col min="14337" max="14337" width="12.59765625" style="4" customWidth="1"/>
    <col min="14338" max="14338" width="17.3984375" style="4" customWidth="1"/>
    <col min="14339" max="14339" width="10.59765625" style="4" customWidth="1"/>
    <col min="14340" max="14341" width="17.3984375" style="4" customWidth="1"/>
    <col min="14342" max="14343" width="15.09765625" style="4" customWidth="1"/>
    <col min="14344" max="14592" width="9.09765625" style="4"/>
    <col min="14593" max="14593" width="12.59765625" style="4" customWidth="1"/>
    <col min="14594" max="14594" width="17.3984375" style="4" customWidth="1"/>
    <col min="14595" max="14595" width="10.59765625" style="4" customWidth="1"/>
    <col min="14596" max="14597" width="17.3984375" style="4" customWidth="1"/>
    <col min="14598" max="14599" width="15.09765625" style="4" customWidth="1"/>
    <col min="14600" max="14848" width="9.09765625" style="4"/>
    <col min="14849" max="14849" width="12.59765625" style="4" customWidth="1"/>
    <col min="14850" max="14850" width="17.3984375" style="4" customWidth="1"/>
    <col min="14851" max="14851" width="10.59765625" style="4" customWidth="1"/>
    <col min="14852" max="14853" width="17.3984375" style="4" customWidth="1"/>
    <col min="14854" max="14855" width="15.09765625" style="4" customWidth="1"/>
    <col min="14856" max="15104" width="9.09765625" style="4"/>
    <col min="15105" max="15105" width="12.59765625" style="4" customWidth="1"/>
    <col min="15106" max="15106" width="17.3984375" style="4" customWidth="1"/>
    <col min="15107" max="15107" width="10.59765625" style="4" customWidth="1"/>
    <col min="15108" max="15109" width="17.3984375" style="4" customWidth="1"/>
    <col min="15110" max="15111" width="15.09765625" style="4" customWidth="1"/>
    <col min="15112" max="15360" width="9.09765625" style="4"/>
    <col min="15361" max="15361" width="12.59765625" style="4" customWidth="1"/>
    <col min="15362" max="15362" width="17.3984375" style="4" customWidth="1"/>
    <col min="15363" max="15363" width="10.59765625" style="4" customWidth="1"/>
    <col min="15364" max="15365" width="17.3984375" style="4" customWidth="1"/>
    <col min="15366" max="15367" width="15.09765625" style="4" customWidth="1"/>
    <col min="15368" max="15616" width="9.09765625" style="4"/>
    <col min="15617" max="15617" width="12.59765625" style="4" customWidth="1"/>
    <col min="15618" max="15618" width="17.3984375" style="4" customWidth="1"/>
    <col min="15619" max="15619" width="10.59765625" style="4" customWidth="1"/>
    <col min="15620" max="15621" width="17.3984375" style="4" customWidth="1"/>
    <col min="15622" max="15623" width="15.09765625" style="4" customWidth="1"/>
    <col min="15624" max="15872" width="9.09765625" style="4"/>
    <col min="15873" max="15873" width="12.59765625" style="4" customWidth="1"/>
    <col min="15874" max="15874" width="17.3984375" style="4" customWidth="1"/>
    <col min="15875" max="15875" width="10.59765625" style="4" customWidth="1"/>
    <col min="15876" max="15877" width="17.3984375" style="4" customWidth="1"/>
    <col min="15878" max="15879" width="15.09765625" style="4" customWidth="1"/>
    <col min="15880" max="16128" width="9.09765625" style="4"/>
    <col min="16129" max="16129" width="12.59765625" style="4" customWidth="1"/>
    <col min="16130" max="16130" width="17.3984375" style="4" customWidth="1"/>
    <col min="16131" max="16131" width="10.59765625" style="4" customWidth="1"/>
    <col min="16132" max="16133" width="17.3984375" style="4" customWidth="1"/>
    <col min="16134" max="16135" width="15.09765625" style="4" customWidth="1"/>
    <col min="16136" max="16384" width="9.09765625" style="4"/>
  </cols>
  <sheetData>
    <row r="1" spans="1:28" x14ac:dyDescent="0.25">
      <c r="A1" s="6"/>
      <c r="B1" s="6"/>
      <c r="C1" s="6"/>
      <c r="D1" s="6"/>
      <c r="E1" s="6"/>
      <c r="F1" s="6"/>
      <c r="G1" s="7"/>
    </row>
    <row r="2" spans="1:28" ht="13" x14ac:dyDescent="0.3">
      <c r="A2" s="8" t="s">
        <v>183</v>
      </c>
      <c r="B2" s="6"/>
      <c r="C2" s="6"/>
      <c r="D2" s="6"/>
      <c r="E2" s="6"/>
      <c r="F2" s="6"/>
      <c r="G2" s="7"/>
    </row>
    <row r="3" spans="1:28" x14ac:dyDescent="0.25">
      <c r="A3" s="9"/>
      <c r="B3" s="9"/>
      <c r="C3" s="9"/>
      <c r="D3" s="9"/>
      <c r="E3" s="9"/>
      <c r="F3" s="9"/>
      <c r="G3" s="10"/>
    </row>
    <row r="4" spans="1:28" x14ac:dyDescent="0.25">
      <c r="A4" s="11" t="s">
        <v>42</v>
      </c>
      <c r="B4" s="12" t="s">
        <v>43</v>
      </c>
      <c r="C4" s="12" t="s">
        <v>44</v>
      </c>
      <c r="D4" s="12" t="s">
        <v>44</v>
      </c>
      <c r="E4" s="12" t="s">
        <v>45</v>
      </c>
      <c r="F4" s="12" t="s">
        <v>46</v>
      </c>
      <c r="G4" s="13" t="s">
        <v>47</v>
      </c>
    </row>
    <row r="5" spans="1:28" x14ac:dyDescent="0.25">
      <c r="A5" s="14" t="s">
        <v>48</v>
      </c>
      <c r="B5" s="15" t="s">
        <v>49</v>
      </c>
      <c r="C5" s="15" t="s">
        <v>50</v>
      </c>
      <c r="D5" s="15" t="s">
        <v>51</v>
      </c>
      <c r="E5" s="15" t="s">
        <v>52</v>
      </c>
      <c r="F5" s="15" t="s">
        <v>53</v>
      </c>
      <c r="G5" s="16" t="s">
        <v>54</v>
      </c>
    </row>
    <row r="6" spans="1:28" x14ac:dyDescent="0.25">
      <c r="A6" s="17"/>
      <c r="B6" s="15" t="s">
        <v>55</v>
      </c>
      <c r="C6" s="15" t="s">
        <v>56</v>
      </c>
      <c r="D6" s="15" t="s">
        <v>55</v>
      </c>
      <c r="E6" s="15" t="s">
        <v>55</v>
      </c>
      <c r="F6" s="15" t="s">
        <v>57</v>
      </c>
      <c r="G6" s="16" t="s">
        <v>56</v>
      </c>
    </row>
    <row r="7" spans="1:28" x14ac:dyDescent="0.25">
      <c r="A7" s="18"/>
      <c r="B7" s="6"/>
      <c r="C7" s="15"/>
      <c r="D7" s="6"/>
      <c r="E7" s="6"/>
      <c r="F7" s="15"/>
      <c r="G7" s="16"/>
    </row>
    <row r="8" spans="1:28" ht="13.5" x14ac:dyDescent="0.35">
      <c r="A8" s="19"/>
      <c r="B8" s="20" t="s">
        <v>58</v>
      </c>
      <c r="C8" s="12" t="s">
        <v>59</v>
      </c>
      <c r="D8" s="12" t="s">
        <v>60</v>
      </c>
      <c r="E8" s="12" t="s">
        <v>61</v>
      </c>
      <c r="F8" s="20" t="s">
        <v>62</v>
      </c>
      <c r="G8" s="21" t="s">
        <v>63</v>
      </c>
    </row>
    <row r="9" spans="1:28" x14ac:dyDescent="0.25">
      <c r="A9" s="18"/>
      <c r="B9" s="22"/>
      <c r="C9" s="22"/>
      <c r="D9" s="22"/>
      <c r="E9" s="22"/>
      <c r="F9" s="22"/>
      <c r="G9" s="23"/>
    </row>
    <row r="10" spans="1:28" x14ac:dyDescent="0.25">
      <c r="A10" s="14" t="s">
        <v>64</v>
      </c>
      <c r="B10" s="24">
        <v>2.2000000000000001E-3</v>
      </c>
      <c r="C10" s="15">
        <v>100000</v>
      </c>
      <c r="D10" s="15">
        <v>220</v>
      </c>
      <c r="E10" s="15">
        <v>99815</v>
      </c>
      <c r="F10" s="15">
        <v>8136124</v>
      </c>
      <c r="G10" s="25">
        <v>81.400000000000006</v>
      </c>
      <c r="O10" s="40"/>
      <c r="P10" s="40"/>
      <c r="Q10" s="41"/>
      <c r="R10" s="41"/>
      <c r="S10" s="41"/>
      <c r="T10" s="41"/>
      <c r="U10" s="42"/>
      <c r="W10" s="43"/>
      <c r="X10" s="43"/>
      <c r="Y10" s="43"/>
      <c r="Z10" s="43"/>
      <c r="AA10" s="43"/>
      <c r="AB10" s="43"/>
    </row>
    <row r="11" spans="1:28" x14ac:dyDescent="0.25">
      <c r="A11" s="14" t="s">
        <v>65</v>
      </c>
      <c r="B11" s="24">
        <v>1.6000000000000001E-4</v>
      </c>
      <c r="C11" s="15">
        <v>99780</v>
      </c>
      <c r="D11" s="15">
        <v>16</v>
      </c>
      <c r="E11" s="15">
        <v>99772</v>
      </c>
      <c r="F11" s="15">
        <v>8036309</v>
      </c>
      <c r="G11" s="25">
        <v>80.5</v>
      </c>
      <c r="O11" s="40"/>
      <c r="P11" s="40"/>
      <c r="Q11" s="41"/>
      <c r="R11" s="41"/>
      <c r="S11" s="41"/>
      <c r="T11" s="41"/>
      <c r="U11" s="42"/>
      <c r="W11" s="43"/>
      <c r="X11" s="43"/>
      <c r="Y11" s="43"/>
      <c r="Z11" s="43"/>
      <c r="AA11" s="43"/>
      <c r="AB11" s="43"/>
    </row>
    <row r="12" spans="1:28" x14ac:dyDescent="0.25">
      <c r="A12" s="14" t="s">
        <v>66</v>
      </c>
      <c r="B12" s="24">
        <v>1.6000000000000001E-4</v>
      </c>
      <c r="C12" s="15">
        <v>99764</v>
      </c>
      <c r="D12" s="15">
        <v>16</v>
      </c>
      <c r="E12" s="15">
        <v>99756</v>
      </c>
      <c r="F12" s="15">
        <v>7936537</v>
      </c>
      <c r="G12" s="25">
        <v>79.599999999999994</v>
      </c>
      <c r="O12" s="40"/>
      <c r="P12" s="40"/>
      <c r="Q12" s="41"/>
      <c r="R12" s="41"/>
      <c r="S12" s="41"/>
      <c r="T12" s="41"/>
      <c r="U12" s="42"/>
      <c r="W12" s="43"/>
      <c r="X12" s="43"/>
      <c r="Y12" s="43"/>
      <c r="Z12" s="43"/>
      <c r="AA12" s="43"/>
      <c r="AB12" s="43"/>
    </row>
    <row r="13" spans="1:28" x14ac:dyDescent="0.25">
      <c r="A13" s="14" t="s">
        <v>67</v>
      </c>
      <c r="B13" s="24">
        <v>1.4999999999999999E-4</v>
      </c>
      <c r="C13" s="15">
        <v>99748</v>
      </c>
      <c r="D13" s="15">
        <v>15</v>
      </c>
      <c r="E13" s="15">
        <v>99741</v>
      </c>
      <c r="F13" s="15">
        <v>7836781</v>
      </c>
      <c r="G13" s="25">
        <v>78.599999999999994</v>
      </c>
      <c r="O13" s="40"/>
      <c r="P13" s="40"/>
      <c r="Q13" s="41"/>
      <c r="R13" s="41"/>
      <c r="S13" s="41"/>
      <c r="T13" s="41"/>
      <c r="U13" s="42"/>
      <c r="W13" s="43"/>
      <c r="X13" s="43"/>
      <c r="Y13" s="43"/>
      <c r="Z13" s="43"/>
      <c r="AA13" s="43"/>
      <c r="AB13" s="43"/>
    </row>
    <row r="14" spans="1:28" x14ac:dyDescent="0.25">
      <c r="A14" s="14" t="s">
        <v>68</v>
      </c>
      <c r="B14" s="24">
        <v>1.2999999999999999E-4</v>
      </c>
      <c r="C14" s="15">
        <v>99733</v>
      </c>
      <c r="D14" s="15">
        <v>13</v>
      </c>
      <c r="E14" s="15">
        <v>99727</v>
      </c>
      <c r="F14" s="15">
        <v>7737040</v>
      </c>
      <c r="G14" s="25">
        <v>77.599999999999994</v>
      </c>
      <c r="L14" s="38"/>
      <c r="O14" s="40"/>
      <c r="P14" s="40"/>
      <c r="Q14" s="41"/>
      <c r="R14" s="41"/>
      <c r="S14" s="41"/>
      <c r="T14" s="41"/>
      <c r="U14" s="42"/>
      <c r="W14" s="43"/>
      <c r="X14" s="43"/>
      <c r="Y14" s="43"/>
      <c r="Z14" s="43"/>
      <c r="AA14" s="43"/>
      <c r="AB14" s="43"/>
    </row>
    <row r="15" spans="1:28" x14ac:dyDescent="0.25">
      <c r="A15" s="14" t="s">
        <v>69</v>
      </c>
      <c r="B15" s="24">
        <v>1.2E-4</v>
      </c>
      <c r="C15" s="15">
        <v>99720</v>
      </c>
      <c r="D15" s="15">
        <v>11</v>
      </c>
      <c r="E15" s="15">
        <v>99715</v>
      </c>
      <c r="F15" s="15">
        <v>7637314</v>
      </c>
      <c r="G15" s="25">
        <v>76.599999999999994</v>
      </c>
      <c r="O15" s="40"/>
      <c r="P15" s="40"/>
      <c r="Q15" s="41"/>
      <c r="R15" s="41"/>
      <c r="S15" s="41"/>
      <c r="T15" s="41"/>
      <c r="U15" s="42"/>
      <c r="W15" s="43"/>
      <c r="X15" s="43"/>
      <c r="Y15" s="43"/>
      <c r="Z15" s="43"/>
      <c r="AA15" s="43"/>
      <c r="AB15" s="43"/>
    </row>
    <row r="16" spans="1:28" x14ac:dyDescent="0.25">
      <c r="A16" s="14" t="s">
        <v>70</v>
      </c>
      <c r="B16" s="24">
        <v>1E-4</v>
      </c>
      <c r="C16" s="15">
        <v>99709</v>
      </c>
      <c r="D16" s="15">
        <v>10</v>
      </c>
      <c r="E16" s="15">
        <v>99704</v>
      </c>
      <c r="F16" s="15">
        <v>7537599</v>
      </c>
      <c r="G16" s="25">
        <v>75.599999999999994</v>
      </c>
      <c r="O16" s="40"/>
      <c r="P16" s="40"/>
      <c r="Q16" s="41"/>
      <c r="R16" s="41"/>
      <c r="S16" s="41"/>
      <c r="T16" s="41"/>
      <c r="U16" s="42"/>
      <c r="W16" s="43"/>
      <c r="X16" s="43"/>
      <c r="Y16" s="43"/>
      <c r="Z16" s="43"/>
      <c r="AA16" s="43"/>
      <c r="AB16" s="43"/>
    </row>
    <row r="17" spans="1:28" x14ac:dyDescent="0.25">
      <c r="A17" s="14" t="s">
        <v>71</v>
      </c>
      <c r="B17" s="24">
        <v>9.0000000000000006E-5</v>
      </c>
      <c r="C17" s="15">
        <v>99699</v>
      </c>
      <c r="D17" s="15">
        <v>9</v>
      </c>
      <c r="E17" s="15">
        <v>99695</v>
      </c>
      <c r="F17" s="15">
        <v>7437895</v>
      </c>
      <c r="G17" s="25">
        <v>74.599999999999994</v>
      </c>
      <c r="O17" s="40"/>
      <c r="P17" s="40"/>
      <c r="Q17" s="41"/>
      <c r="R17" s="41"/>
      <c r="S17" s="41"/>
      <c r="T17" s="41"/>
      <c r="U17" s="42"/>
      <c r="W17" s="43"/>
      <c r="X17" s="43"/>
      <c r="Y17" s="43"/>
      <c r="Z17" s="43"/>
      <c r="AA17" s="43"/>
      <c r="AB17" s="43"/>
    </row>
    <row r="18" spans="1:28" x14ac:dyDescent="0.25">
      <c r="A18" s="14" t="s">
        <v>72</v>
      </c>
      <c r="B18" s="24">
        <v>9.0000000000000006E-5</v>
      </c>
      <c r="C18" s="15">
        <v>99690</v>
      </c>
      <c r="D18" s="15">
        <v>9</v>
      </c>
      <c r="E18" s="15">
        <v>99686</v>
      </c>
      <c r="F18" s="15">
        <v>7338201</v>
      </c>
      <c r="G18" s="25">
        <v>73.599999999999994</v>
      </c>
      <c r="O18" s="40"/>
      <c r="P18" s="40"/>
      <c r="Q18" s="41"/>
      <c r="R18" s="41"/>
      <c r="S18" s="41"/>
      <c r="T18" s="41"/>
      <c r="U18" s="42"/>
      <c r="W18" s="43"/>
      <c r="X18" s="43"/>
      <c r="Y18" s="43"/>
      <c r="Z18" s="43"/>
      <c r="AA18" s="43"/>
      <c r="AB18" s="43"/>
    </row>
    <row r="19" spans="1:28" x14ac:dyDescent="0.25">
      <c r="A19" s="14" t="s">
        <v>73</v>
      </c>
      <c r="B19" s="24">
        <v>1E-4</v>
      </c>
      <c r="C19" s="15">
        <v>99681</v>
      </c>
      <c r="D19" s="15">
        <v>10</v>
      </c>
      <c r="E19" s="15">
        <v>99676</v>
      </c>
      <c r="F19" s="15">
        <v>7238515</v>
      </c>
      <c r="G19" s="25">
        <v>72.599999999999994</v>
      </c>
      <c r="O19" s="40"/>
      <c r="P19" s="40"/>
      <c r="Q19" s="41"/>
      <c r="R19" s="41"/>
      <c r="S19" s="41"/>
      <c r="T19" s="41"/>
      <c r="U19" s="42"/>
      <c r="W19" s="43"/>
      <c r="X19" s="43"/>
      <c r="Y19" s="43"/>
      <c r="Z19" s="43"/>
      <c r="AA19" s="43"/>
      <c r="AB19" s="43"/>
    </row>
    <row r="20" spans="1:28" x14ac:dyDescent="0.25">
      <c r="A20" s="14" t="s">
        <v>74</v>
      </c>
      <c r="B20" s="24">
        <v>1E-4</v>
      </c>
      <c r="C20" s="15">
        <v>99671</v>
      </c>
      <c r="D20" s="15">
        <v>10</v>
      </c>
      <c r="E20" s="15">
        <v>99666</v>
      </c>
      <c r="F20" s="15">
        <v>7138839</v>
      </c>
      <c r="G20" s="25">
        <v>71.599999999999994</v>
      </c>
      <c r="O20" s="40"/>
      <c r="P20" s="40"/>
      <c r="Q20" s="41"/>
      <c r="R20" s="41"/>
      <c r="S20" s="41"/>
      <c r="T20" s="41"/>
      <c r="U20" s="42"/>
      <c r="W20" s="43"/>
      <c r="X20" s="43"/>
      <c r="Y20" s="43"/>
      <c r="Z20" s="43"/>
      <c r="AA20" s="43"/>
      <c r="AB20" s="43"/>
    </row>
    <row r="21" spans="1:28" x14ac:dyDescent="0.25">
      <c r="A21" s="14" t="s">
        <v>75</v>
      </c>
      <c r="B21" s="24">
        <v>1.1E-4</v>
      </c>
      <c r="C21" s="15">
        <v>99661</v>
      </c>
      <c r="D21" s="15">
        <v>11</v>
      </c>
      <c r="E21" s="15">
        <v>99656</v>
      </c>
      <c r="F21" s="15">
        <v>7039173</v>
      </c>
      <c r="G21" s="25">
        <v>70.599999999999994</v>
      </c>
      <c r="O21" s="40"/>
      <c r="P21" s="40"/>
      <c r="Q21" s="41"/>
      <c r="R21" s="41"/>
      <c r="S21" s="41"/>
      <c r="T21" s="41"/>
      <c r="U21" s="42"/>
      <c r="W21" s="43"/>
      <c r="X21" s="43"/>
      <c r="Y21" s="43"/>
      <c r="Z21" s="43"/>
      <c r="AA21" s="43"/>
      <c r="AB21" s="43"/>
    </row>
    <row r="22" spans="1:28" x14ac:dyDescent="0.25">
      <c r="A22" s="14" t="s">
        <v>76</v>
      </c>
      <c r="B22" s="24">
        <v>1.2E-4</v>
      </c>
      <c r="C22" s="15">
        <v>99650</v>
      </c>
      <c r="D22" s="15">
        <v>12</v>
      </c>
      <c r="E22" s="15">
        <v>99644</v>
      </c>
      <c r="F22" s="15">
        <v>6939518</v>
      </c>
      <c r="G22" s="25">
        <v>69.599999999999994</v>
      </c>
      <c r="O22" s="40"/>
      <c r="P22" s="40"/>
      <c r="Q22" s="41"/>
      <c r="R22" s="41"/>
      <c r="S22" s="41"/>
      <c r="T22" s="41"/>
      <c r="U22" s="42"/>
      <c r="W22" s="43"/>
      <c r="X22" s="43"/>
      <c r="Y22" s="43"/>
      <c r="Z22" s="43"/>
      <c r="AA22" s="43"/>
      <c r="AB22" s="43"/>
    </row>
    <row r="23" spans="1:28" x14ac:dyDescent="0.25">
      <c r="A23" s="14" t="s">
        <v>77</v>
      </c>
      <c r="B23" s="24">
        <v>1.2999999999999999E-4</v>
      </c>
      <c r="C23" s="15">
        <v>99638</v>
      </c>
      <c r="D23" s="15">
        <v>13</v>
      </c>
      <c r="E23" s="15">
        <v>99632</v>
      </c>
      <c r="F23" s="15">
        <v>6839874</v>
      </c>
      <c r="G23" s="25">
        <v>68.599999999999994</v>
      </c>
      <c r="O23" s="40"/>
      <c r="P23" s="40"/>
      <c r="Q23" s="41"/>
      <c r="R23" s="41"/>
      <c r="S23" s="41"/>
      <c r="T23" s="41"/>
      <c r="U23" s="42"/>
      <c r="W23" s="43"/>
      <c r="X23" s="43"/>
      <c r="Y23" s="43"/>
      <c r="Z23" s="43"/>
      <c r="AA23" s="43"/>
      <c r="AB23" s="43"/>
    </row>
    <row r="24" spans="1:28" x14ac:dyDescent="0.25">
      <c r="A24" s="14" t="s">
        <v>78</v>
      </c>
      <c r="B24" s="24">
        <v>1.4999999999999999E-4</v>
      </c>
      <c r="C24" s="15">
        <v>99625</v>
      </c>
      <c r="D24" s="15">
        <v>15</v>
      </c>
      <c r="E24" s="15">
        <v>99618</v>
      </c>
      <c r="F24" s="15">
        <v>6740242</v>
      </c>
      <c r="G24" s="25">
        <v>67.7</v>
      </c>
      <c r="O24" s="40"/>
      <c r="P24" s="40"/>
      <c r="Q24" s="41"/>
      <c r="R24" s="41"/>
      <c r="S24" s="41"/>
      <c r="T24" s="41"/>
      <c r="U24" s="42"/>
      <c r="W24" s="43"/>
      <c r="X24" s="43"/>
      <c r="Y24" s="43"/>
      <c r="Z24" s="43"/>
      <c r="AA24" s="43"/>
      <c r="AB24" s="43"/>
    </row>
    <row r="25" spans="1:28" x14ac:dyDescent="0.25">
      <c r="A25" s="14" t="s">
        <v>79</v>
      </c>
      <c r="B25" s="24">
        <v>1.7000000000000001E-4</v>
      </c>
      <c r="C25" s="15">
        <v>99610</v>
      </c>
      <c r="D25" s="15">
        <v>17</v>
      </c>
      <c r="E25" s="15">
        <v>99602</v>
      </c>
      <c r="F25" s="15">
        <v>6640625</v>
      </c>
      <c r="G25" s="25">
        <v>66.7</v>
      </c>
      <c r="O25" s="40"/>
      <c r="P25" s="40"/>
      <c r="Q25" s="41"/>
      <c r="R25" s="41"/>
      <c r="S25" s="41"/>
      <c r="T25" s="41"/>
      <c r="U25" s="42"/>
      <c r="W25" s="43"/>
      <c r="X25" s="43"/>
      <c r="Y25" s="43"/>
      <c r="Z25" s="43"/>
      <c r="AA25" s="43"/>
      <c r="AB25" s="43"/>
    </row>
    <row r="26" spans="1:28" x14ac:dyDescent="0.25">
      <c r="A26" s="26" t="s">
        <v>80</v>
      </c>
      <c r="B26" s="24">
        <v>1.9000000000000001E-4</v>
      </c>
      <c r="C26" s="15">
        <v>99593</v>
      </c>
      <c r="D26" s="15">
        <v>19</v>
      </c>
      <c r="E26" s="15">
        <v>99584</v>
      </c>
      <c r="F26" s="15">
        <v>6541023</v>
      </c>
      <c r="G26" s="25">
        <v>65.7</v>
      </c>
      <c r="O26" s="40"/>
      <c r="P26" s="40"/>
      <c r="Q26" s="41"/>
      <c r="R26" s="41"/>
      <c r="S26" s="41"/>
      <c r="T26" s="41"/>
      <c r="U26" s="42"/>
      <c r="W26" s="43"/>
      <c r="X26" s="43"/>
      <c r="Y26" s="43"/>
      <c r="Z26" s="43"/>
      <c r="AA26" s="43"/>
      <c r="AB26" s="43"/>
    </row>
    <row r="27" spans="1:28" x14ac:dyDescent="0.25">
      <c r="A27" s="26" t="s">
        <v>81</v>
      </c>
      <c r="B27" s="24">
        <v>2.2000000000000001E-4</v>
      </c>
      <c r="C27" s="15">
        <v>99574</v>
      </c>
      <c r="D27" s="15">
        <v>22</v>
      </c>
      <c r="E27" s="15">
        <v>99563</v>
      </c>
      <c r="F27" s="15">
        <v>6441440</v>
      </c>
      <c r="G27" s="25">
        <v>64.7</v>
      </c>
      <c r="O27" s="40"/>
      <c r="P27" s="40"/>
      <c r="Q27" s="41"/>
      <c r="R27" s="41"/>
      <c r="S27" s="41"/>
      <c r="T27" s="41"/>
      <c r="U27" s="42"/>
      <c r="W27" s="43"/>
      <c r="X27" s="43"/>
      <c r="Y27" s="43"/>
      <c r="Z27" s="43"/>
      <c r="AA27" s="43"/>
      <c r="AB27" s="43"/>
    </row>
    <row r="28" spans="1:28" x14ac:dyDescent="0.25">
      <c r="A28" s="26" t="s">
        <v>82</v>
      </c>
      <c r="B28" s="24">
        <v>2.4000000000000001E-4</v>
      </c>
      <c r="C28" s="15">
        <v>99552</v>
      </c>
      <c r="D28" s="15">
        <v>24</v>
      </c>
      <c r="E28" s="15">
        <v>99540</v>
      </c>
      <c r="F28" s="15">
        <v>6341877</v>
      </c>
      <c r="G28" s="25">
        <v>63.7</v>
      </c>
      <c r="O28" s="40"/>
      <c r="P28" s="40"/>
      <c r="Q28" s="41"/>
      <c r="R28" s="41"/>
      <c r="S28" s="41"/>
      <c r="T28" s="41"/>
      <c r="U28" s="42"/>
      <c r="W28" s="43"/>
      <c r="X28" s="43"/>
      <c r="Y28" s="43"/>
      <c r="Z28" s="43"/>
      <c r="AA28" s="43"/>
      <c r="AB28" s="43"/>
    </row>
    <row r="29" spans="1:28" x14ac:dyDescent="0.25">
      <c r="A29" s="26" t="s">
        <v>83</v>
      </c>
      <c r="B29" s="24">
        <v>2.7E-4</v>
      </c>
      <c r="C29" s="15">
        <v>99528</v>
      </c>
      <c r="D29" s="15">
        <v>27</v>
      </c>
      <c r="E29" s="15">
        <v>99515</v>
      </c>
      <c r="F29" s="15">
        <v>6242337</v>
      </c>
      <c r="G29" s="25">
        <v>62.7</v>
      </c>
      <c r="O29" s="40"/>
      <c r="P29" s="40"/>
      <c r="Q29" s="41"/>
      <c r="R29" s="41"/>
      <c r="S29" s="41"/>
      <c r="T29" s="41"/>
      <c r="U29" s="42"/>
      <c r="W29" s="43"/>
      <c r="X29" s="43"/>
      <c r="Y29" s="43"/>
      <c r="Z29" s="43"/>
      <c r="AA29" s="43"/>
      <c r="AB29" s="43"/>
    </row>
    <row r="30" spans="1:28" x14ac:dyDescent="0.25">
      <c r="A30" s="26" t="s">
        <v>84</v>
      </c>
      <c r="B30" s="24">
        <v>2.9E-4</v>
      </c>
      <c r="C30" s="15">
        <v>99501</v>
      </c>
      <c r="D30" s="15">
        <v>29</v>
      </c>
      <c r="E30" s="15">
        <v>99487</v>
      </c>
      <c r="F30" s="15">
        <v>6142822</v>
      </c>
      <c r="G30" s="25">
        <v>61.7</v>
      </c>
      <c r="O30" s="40"/>
      <c r="P30" s="40"/>
      <c r="Q30" s="41"/>
      <c r="R30" s="41"/>
      <c r="S30" s="41"/>
      <c r="T30" s="41"/>
      <c r="U30" s="42"/>
      <c r="W30" s="43"/>
      <c r="X30" s="43"/>
      <c r="Y30" s="43"/>
      <c r="Z30" s="43"/>
      <c r="AA30" s="43"/>
      <c r="AB30" s="43"/>
    </row>
    <row r="31" spans="1:28" x14ac:dyDescent="0.25">
      <c r="A31" s="26" t="s">
        <v>85</v>
      </c>
      <c r="B31" s="24">
        <v>3.2000000000000003E-4</v>
      </c>
      <c r="C31" s="15">
        <v>99472</v>
      </c>
      <c r="D31" s="15">
        <v>32</v>
      </c>
      <c r="E31" s="15">
        <v>99456</v>
      </c>
      <c r="F31" s="15">
        <v>6043336</v>
      </c>
      <c r="G31" s="25">
        <v>60.8</v>
      </c>
      <c r="O31" s="40"/>
      <c r="P31" s="40"/>
      <c r="Q31" s="41"/>
      <c r="R31" s="41"/>
      <c r="S31" s="41"/>
      <c r="T31" s="41"/>
      <c r="U31" s="42"/>
      <c r="W31" s="43"/>
      <c r="X31" s="43"/>
      <c r="Y31" s="43"/>
      <c r="Z31" s="43"/>
      <c r="AA31" s="43"/>
      <c r="AB31" s="43"/>
    </row>
    <row r="32" spans="1:28" x14ac:dyDescent="0.25">
      <c r="A32" s="26" t="s">
        <v>86</v>
      </c>
      <c r="B32" s="24">
        <v>3.4000000000000002E-4</v>
      </c>
      <c r="C32" s="15">
        <v>99440</v>
      </c>
      <c r="D32" s="15">
        <v>33</v>
      </c>
      <c r="E32" s="15">
        <v>99424</v>
      </c>
      <c r="F32" s="15">
        <v>5943880</v>
      </c>
      <c r="G32" s="25">
        <v>59.8</v>
      </c>
      <c r="O32" s="40"/>
      <c r="P32" s="40"/>
      <c r="Q32" s="41"/>
      <c r="R32" s="41"/>
      <c r="S32" s="41"/>
      <c r="T32" s="41"/>
      <c r="U32" s="42"/>
      <c r="W32" s="43"/>
      <c r="X32" s="43"/>
      <c r="Y32" s="43"/>
      <c r="Z32" s="43"/>
      <c r="AA32" s="43"/>
      <c r="AB32" s="43"/>
    </row>
    <row r="33" spans="1:28" x14ac:dyDescent="0.25">
      <c r="A33" s="26" t="s">
        <v>87</v>
      </c>
      <c r="B33" s="24">
        <v>3.4000000000000002E-4</v>
      </c>
      <c r="C33" s="15">
        <v>99407</v>
      </c>
      <c r="D33" s="15">
        <v>34</v>
      </c>
      <c r="E33" s="15">
        <v>99390</v>
      </c>
      <c r="F33" s="15">
        <v>5844456</v>
      </c>
      <c r="G33" s="25">
        <v>58.8</v>
      </c>
      <c r="O33" s="40"/>
      <c r="P33" s="40"/>
      <c r="Q33" s="41"/>
      <c r="R33" s="41"/>
      <c r="S33" s="41"/>
      <c r="T33" s="41"/>
      <c r="U33" s="42"/>
      <c r="W33" s="43"/>
      <c r="X33" s="43"/>
      <c r="Y33" s="43"/>
      <c r="Z33" s="43"/>
      <c r="AA33" s="43"/>
      <c r="AB33" s="43"/>
    </row>
    <row r="34" spans="1:28" x14ac:dyDescent="0.25">
      <c r="A34" s="26" t="s">
        <v>88</v>
      </c>
      <c r="B34" s="24">
        <v>3.4000000000000002E-4</v>
      </c>
      <c r="C34" s="15">
        <v>99373</v>
      </c>
      <c r="D34" s="15">
        <v>34</v>
      </c>
      <c r="E34" s="15">
        <v>99356</v>
      </c>
      <c r="F34" s="15">
        <v>5745066</v>
      </c>
      <c r="G34" s="25">
        <v>57.8</v>
      </c>
      <c r="O34" s="40"/>
      <c r="P34" s="40"/>
      <c r="Q34" s="41"/>
      <c r="R34" s="41"/>
      <c r="S34" s="41"/>
      <c r="T34" s="41"/>
      <c r="U34" s="42"/>
      <c r="W34" s="43"/>
      <c r="X34" s="43"/>
      <c r="Y34" s="43"/>
      <c r="Z34" s="43"/>
      <c r="AA34" s="43"/>
      <c r="AB34" s="43"/>
    </row>
    <row r="35" spans="1:28" x14ac:dyDescent="0.25">
      <c r="A35" s="26" t="s">
        <v>89</v>
      </c>
      <c r="B35" s="24">
        <v>3.3E-4</v>
      </c>
      <c r="C35" s="15">
        <v>99339</v>
      </c>
      <c r="D35" s="15">
        <v>33</v>
      </c>
      <c r="E35" s="15">
        <v>99323</v>
      </c>
      <c r="F35" s="15">
        <v>5645710</v>
      </c>
      <c r="G35" s="25">
        <v>56.8</v>
      </c>
      <c r="O35" s="40"/>
      <c r="P35" s="40"/>
      <c r="Q35" s="41"/>
      <c r="R35" s="41"/>
      <c r="S35" s="41"/>
      <c r="T35" s="41"/>
      <c r="U35" s="42"/>
      <c r="W35" s="43"/>
      <c r="X35" s="43"/>
      <c r="Y35" s="43"/>
      <c r="Z35" s="43"/>
      <c r="AA35" s="43"/>
      <c r="AB35" s="43"/>
    </row>
    <row r="36" spans="1:28" x14ac:dyDescent="0.25">
      <c r="A36" s="26" t="s">
        <v>90</v>
      </c>
      <c r="B36" s="24">
        <v>3.3E-4</v>
      </c>
      <c r="C36" s="15">
        <v>99306</v>
      </c>
      <c r="D36" s="15">
        <v>33</v>
      </c>
      <c r="E36" s="15">
        <v>99290</v>
      </c>
      <c r="F36" s="15">
        <v>5546388</v>
      </c>
      <c r="G36" s="25">
        <v>55.9</v>
      </c>
      <c r="O36" s="40"/>
      <c r="P36" s="40"/>
      <c r="Q36" s="41"/>
      <c r="R36" s="41"/>
      <c r="S36" s="41"/>
      <c r="T36" s="41"/>
      <c r="U36" s="42"/>
      <c r="W36" s="43"/>
      <c r="X36" s="43"/>
      <c r="Y36" s="43"/>
      <c r="Z36" s="43"/>
      <c r="AA36" s="43"/>
      <c r="AB36" s="43"/>
    </row>
    <row r="37" spans="1:28" x14ac:dyDescent="0.25">
      <c r="A37" s="26" t="s">
        <v>91</v>
      </c>
      <c r="B37" s="24">
        <v>3.3E-4</v>
      </c>
      <c r="C37" s="15">
        <v>99273</v>
      </c>
      <c r="D37" s="15">
        <v>33</v>
      </c>
      <c r="E37" s="15">
        <v>99257</v>
      </c>
      <c r="F37" s="15">
        <v>5447098</v>
      </c>
      <c r="G37" s="25">
        <v>54.9</v>
      </c>
      <c r="O37" s="40"/>
      <c r="P37" s="40"/>
      <c r="Q37" s="41"/>
      <c r="R37" s="41"/>
      <c r="S37" s="41"/>
      <c r="T37" s="41"/>
      <c r="U37" s="42"/>
      <c r="W37" s="43"/>
      <c r="X37" s="43"/>
      <c r="Y37" s="43"/>
      <c r="Z37" s="43"/>
      <c r="AA37" s="43"/>
      <c r="AB37" s="43"/>
    </row>
    <row r="38" spans="1:28" x14ac:dyDescent="0.25">
      <c r="A38" s="26" t="s">
        <v>92</v>
      </c>
      <c r="B38" s="24">
        <v>3.4000000000000002E-4</v>
      </c>
      <c r="C38" s="15">
        <v>99240</v>
      </c>
      <c r="D38" s="15">
        <v>34</v>
      </c>
      <c r="E38" s="15">
        <v>99223</v>
      </c>
      <c r="F38" s="15">
        <v>5347842</v>
      </c>
      <c r="G38" s="25">
        <v>53.9</v>
      </c>
      <c r="O38" s="40"/>
      <c r="P38" s="40"/>
      <c r="Q38" s="41"/>
      <c r="R38" s="41"/>
      <c r="S38" s="41"/>
      <c r="T38" s="41"/>
      <c r="U38" s="42"/>
      <c r="W38" s="43"/>
      <c r="X38" s="43"/>
      <c r="Y38" s="43"/>
      <c r="Z38" s="43"/>
      <c r="AA38" s="43"/>
      <c r="AB38" s="43"/>
    </row>
    <row r="39" spans="1:28" x14ac:dyDescent="0.25">
      <c r="A39" s="26" t="s">
        <v>93</v>
      </c>
      <c r="B39" s="24">
        <v>3.5E-4</v>
      </c>
      <c r="C39" s="15">
        <v>99206</v>
      </c>
      <c r="D39" s="15">
        <v>35</v>
      </c>
      <c r="E39" s="15">
        <v>99189</v>
      </c>
      <c r="F39" s="15">
        <v>5248619</v>
      </c>
      <c r="G39" s="25">
        <v>52.9</v>
      </c>
      <c r="O39" s="40"/>
      <c r="P39" s="40"/>
      <c r="Q39" s="41"/>
      <c r="R39" s="41"/>
      <c r="S39" s="41"/>
      <c r="T39" s="41"/>
      <c r="U39" s="42"/>
      <c r="W39" s="43"/>
      <c r="X39" s="43"/>
      <c r="Y39" s="43"/>
      <c r="Z39" s="43"/>
      <c r="AA39" s="43"/>
      <c r="AB39" s="43"/>
    </row>
    <row r="40" spans="1:28" x14ac:dyDescent="0.25">
      <c r="A40" s="26" t="s">
        <v>94</v>
      </c>
      <c r="B40" s="24">
        <v>3.6000000000000002E-4</v>
      </c>
      <c r="C40" s="15">
        <v>99171</v>
      </c>
      <c r="D40" s="15">
        <v>36</v>
      </c>
      <c r="E40" s="15">
        <v>99153</v>
      </c>
      <c r="F40" s="15">
        <v>5149430</v>
      </c>
      <c r="G40" s="25">
        <v>51.9</v>
      </c>
      <c r="O40" s="40"/>
      <c r="P40" s="40"/>
      <c r="Q40" s="41"/>
      <c r="R40" s="41"/>
      <c r="S40" s="41"/>
      <c r="T40" s="41"/>
      <c r="U40" s="42"/>
      <c r="W40" s="43"/>
      <c r="X40" s="43"/>
      <c r="Y40" s="43"/>
      <c r="Z40" s="43"/>
      <c r="AA40" s="43"/>
      <c r="AB40" s="43"/>
    </row>
    <row r="41" spans="1:28" x14ac:dyDescent="0.25">
      <c r="A41" s="26" t="s">
        <v>95</v>
      </c>
      <c r="B41" s="24">
        <v>3.8000000000000002E-4</v>
      </c>
      <c r="C41" s="15">
        <v>99135</v>
      </c>
      <c r="D41" s="15">
        <v>37</v>
      </c>
      <c r="E41" s="15">
        <v>99117</v>
      </c>
      <c r="F41" s="15">
        <v>5050277</v>
      </c>
      <c r="G41" s="25">
        <v>50.9</v>
      </c>
      <c r="O41" s="40"/>
      <c r="P41" s="40"/>
      <c r="Q41" s="41"/>
      <c r="R41" s="41"/>
      <c r="S41" s="41"/>
      <c r="T41" s="41"/>
      <c r="U41" s="42"/>
      <c r="W41" s="43"/>
      <c r="X41" s="43"/>
      <c r="Y41" s="43"/>
      <c r="Z41" s="43"/>
      <c r="AA41" s="43"/>
      <c r="AB41" s="43"/>
    </row>
    <row r="42" spans="1:28" x14ac:dyDescent="0.25">
      <c r="A42" s="26" t="s">
        <v>96</v>
      </c>
      <c r="B42" s="24">
        <v>4.0000000000000002E-4</v>
      </c>
      <c r="C42" s="15">
        <v>99098</v>
      </c>
      <c r="D42" s="15">
        <v>40</v>
      </c>
      <c r="E42" s="15">
        <v>99078</v>
      </c>
      <c r="F42" s="15">
        <v>4951161</v>
      </c>
      <c r="G42" s="25">
        <v>50</v>
      </c>
      <c r="O42" s="40"/>
      <c r="P42" s="40"/>
      <c r="Q42" s="41"/>
      <c r="R42" s="41"/>
      <c r="S42" s="41"/>
      <c r="T42" s="41"/>
      <c r="U42" s="42"/>
      <c r="W42" s="43"/>
      <c r="X42" s="43"/>
      <c r="Y42" s="43"/>
      <c r="Z42" s="43"/>
      <c r="AA42" s="43"/>
      <c r="AB42" s="43"/>
    </row>
    <row r="43" spans="1:28" x14ac:dyDescent="0.25">
      <c r="A43" s="26" t="s">
        <v>97</v>
      </c>
      <c r="B43" s="24">
        <v>4.4000000000000002E-4</v>
      </c>
      <c r="C43" s="15">
        <v>99058</v>
      </c>
      <c r="D43" s="15">
        <v>43</v>
      </c>
      <c r="E43" s="15">
        <v>99037</v>
      </c>
      <c r="F43" s="15">
        <v>4852083</v>
      </c>
      <c r="G43" s="25">
        <v>49</v>
      </c>
      <c r="O43" s="40"/>
      <c r="P43" s="40"/>
      <c r="Q43" s="41"/>
      <c r="R43" s="41"/>
      <c r="S43" s="41"/>
      <c r="T43" s="41"/>
      <c r="U43" s="42"/>
      <c r="W43" s="43"/>
      <c r="X43" s="43"/>
      <c r="Y43" s="43"/>
      <c r="Z43" s="43"/>
      <c r="AA43" s="43"/>
      <c r="AB43" s="43"/>
    </row>
    <row r="44" spans="1:28" x14ac:dyDescent="0.25">
      <c r="A44" s="26" t="s">
        <v>98</v>
      </c>
      <c r="B44" s="24">
        <v>4.8000000000000001E-4</v>
      </c>
      <c r="C44" s="15">
        <v>99015</v>
      </c>
      <c r="D44" s="15">
        <v>48</v>
      </c>
      <c r="E44" s="15">
        <v>98991</v>
      </c>
      <c r="F44" s="15">
        <v>4753046</v>
      </c>
      <c r="G44" s="25">
        <v>48</v>
      </c>
      <c r="O44" s="40"/>
      <c r="P44" s="40"/>
      <c r="Q44" s="41"/>
      <c r="R44" s="41"/>
      <c r="S44" s="41"/>
      <c r="T44" s="41"/>
      <c r="U44" s="42"/>
      <c r="W44" s="43"/>
      <c r="X44" s="43"/>
      <c r="Y44" s="43"/>
      <c r="Z44" s="43"/>
      <c r="AA44" s="43"/>
      <c r="AB44" s="43"/>
    </row>
    <row r="45" spans="1:28" x14ac:dyDescent="0.25">
      <c r="A45" s="26" t="s">
        <v>99</v>
      </c>
      <c r="B45" s="24">
        <v>5.2999999999999998E-4</v>
      </c>
      <c r="C45" s="15">
        <v>98967</v>
      </c>
      <c r="D45" s="15">
        <v>53</v>
      </c>
      <c r="E45" s="15">
        <v>98941</v>
      </c>
      <c r="F45" s="15">
        <v>4654055</v>
      </c>
      <c r="G45" s="25">
        <v>47</v>
      </c>
      <c r="O45" s="40"/>
      <c r="P45" s="40"/>
      <c r="Q45" s="41"/>
      <c r="R45" s="41"/>
      <c r="S45" s="41"/>
      <c r="T45" s="41"/>
      <c r="U45" s="42"/>
      <c r="W45" s="43"/>
      <c r="X45" s="43"/>
      <c r="Y45" s="43"/>
      <c r="Z45" s="43"/>
      <c r="AA45" s="43"/>
      <c r="AB45" s="43"/>
    </row>
    <row r="46" spans="1:28" x14ac:dyDescent="0.25">
      <c r="A46" s="26" t="s">
        <v>100</v>
      </c>
      <c r="B46" s="24">
        <v>5.8E-4</v>
      </c>
      <c r="C46" s="15">
        <v>98914</v>
      </c>
      <c r="D46" s="15">
        <v>57</v>
      </c>
      <c r="E46" s="15">
        <v>98886</v>
      </c>
      <c r="F46" s="15">
        <v>4555115</v>
      </c>
      <c r="G46" s="25">
        <v>46.1</v>
      </c>
      <c r="O46" s="40"/>
      <c r="P46" s="40"/>
      <c r="Q46" s="41"/>
      <c r="R46" s="41"/>
      <c r="S46" s="41"/>
      <c r="T46" s="41"/>
      <c r="U46" s="42"/>
      <c r="W46" s="43"/>
      <c r="X46" s="43"/>
      <c r="Y46" s="43"/>
      <c r="Z46" s="43"/>
      <c r="AA46" s="43"/>
      <c r="AB46" s="43"/>
    </row>
    <row r="47" spans="1:28" x14ac:dyDescent="0.25">
      <c r="A47" s="26" t="s">
        <v>101</v>
      </c>
      <c r="B47" s="24">
        <v>6.4000000000000005E-4</v>
      </c>
      <c r="C47" s="15">
        <v>98857</v>
      </c>
      <c r="D47" s="15">
        <v>63</v>
      </c>
      <c r="E47" s="15">
        <v>98826</v>
      </c>
      <c r="F47" s="15">
        <v>4456229</v>
      </c>
      <c r="G47" s="25">
        <v>45.1</v>
      </c>
      <c r="O47" s="40"/>
      <c r="P47" s="40"/>
      <c r="Q47" s="41"/>
      <c r="R47" s="41"/>
      <c r="S47" s="41"/>
      <c r="T47" s="41"/>
      <c r="U47" s="42"/>
      <c r="W47" s="43"/>
      <c r="X47" s="43"/>
      <c r="Y47" s="43"/>
      <c r="Z47" s="43"/>
      <c r="AA47" s="43"/>
      <c r="AB47" s="43"/>
    </row>
    <row r="48" spans="1:28" x14ac:dyDescent="0.25">
      <c r="A48" s="26" t="s">
        <v>102</v>
      </c>
      <c r="B48" s="24">
        <v>7.1000000000000002E-4</v>
      </c>
      <c r="C48" s="15">
        <v>98794</v>
      </c>
      <c r="D48" s="15">
        <v>70</v>
      </c>
      <c r="E48" s="15">
        <v>98759</v>
      </c>
      <c r="F48" s="15">
        <v>4357404</v>
      </c>
      <c r="G48" s="25">
        <v>44.1</v>
      </c>
      <c r="O48" s="40"/>
      <c r="P48" s="40"/>
      <c r="Q48" s="41"/>
      <c r="R48" s="41"/>
      <c r="S48" s="41"/>
      <c r="T48" s="41"/>
      <c r="U48" s="42"/>
      <c r="W48" s="43"/>
      <c r="X48" s="43"/>
      <c r="Y48" s="43"/>
      <c r="Z48" s="43"/>
      <c r="AA48" s="43"/>
      <c r="AB48" s="43"/>
    </row>
    <row r="49" spans="1:28" x14ac:dyDescent="0.25">
      <c r="A49" s="26" t="s">
        <v>103</v>
      </c>
      <c r="B49" s="24">
        <v>7.7999999999999999E-4</v>
      </c>
      <c r="C49" s="15">
        <v>98724</v>
      </c>
      <c r="D49" s="15">
        <v>77</v>
      </c>
      <c r="E49" s="15">
        <v>98686</v>
      </c>
      <c r="F49" s="15">
        <v>4258645</v>
      </c>
      <c r="G49" s="25">
        <v>43.1</v>
      </c>
      <c r="O49" s="40"/>
      <c r="P49" s="40"/>
      <c r="Q49" s="41"/>
      <c r="R49" s="41"/>
      <c r="S49" s="41"/>
      <c r="T49" s="41"/>
      <c r="U49" s="42"/>
      <c r="W49" s="43"/>
      <c r="X49" s="43"/>
      <c r="Y49" s="43"/>
      <c r="Z49" s="43"/>
      <c r="AA49" s="43"/>
      <c r="AB49" s="43"/>
    </row>
    <row r="50" spans="1:28" x14ac:dyDescent="0.25">
      <c r="A50" s="26" t="s">
        <v>104</v>
      </c>
      <c r="B50" s="24">
        <v>8.5999999999999998E-4</v>
      </c>
      <c r="C50" s="15">
        <v>98647</v>
      </c>
      <c r="D50" s="15">
        <v>85</v>
      </c>
      <c r="E50" s="15">
        <v>98605</v>
      </c>
      <c r="F50" s="15">
        <v>4159959</v>
      </c>
      <c r="G50" s="25">
        <v>42.2</v>
      </c>
      <c r="O50" s="40"/>
      <c r="P50" s="40"/>
      <c r="Q50" s="41"/>
      <c r="R50" s="41"/>
      <c r="S50" s="41"/>
      <c r="T50" s="41"/>
      <c r="U50" s="42"/>
      <c r="W50" s="43"/>
      <c r="X50" s="43"/>
      <c r="Y50" s="43"/>
      <c r="Z50" s="43"/>
      <c r="AA50" s="43"/>
      <c r="AB50" s="43"/>
    </row>
    <row r="51" spans="1:28" x14ac:dyDescent="0.25">
      <c r="A51" s="26" t="s">
        <v>105</v>
      </c>
      <c r="B51" s="24">
        <v>9.3999999999999997E-4</v>
      </c>
      <c r="C51" s="15">
        <v>98562</v>
      </c>
      <c r="D51" s="15">
        <v>93</v>
      </c>
      <c r="E51" s="15">
        <v>98516</v>
      </c>
      <c r="F51" s="15">
        <v>4061355</v>
      </c>
      <c r="G51" s="25">
        <v>41.2</v>
      </c>
      <c r="O51" s="40"/>
      <c r="P51" s="40"/>
      <c r="Q51" s="41"/>
      <c r="R51" s="41"/>
      <c r="S51" s="41"/>
      <c r="T51" s="41"/>
      <c r="U51" s="42"/>
      <c r="W51" s="43"/>
      <c r="X51" s="43"/>
      <c r="Y51" s="43"/>
      <c r="Z51" s="43"/>
      <c r="AA51" s="43"/>
      <c r="AB51" s="43"/>
    </row>
    <row r="52" spans="1:28" x14ac:dyDescent="0.25">
      <c r="A52" s="26" t="s">
        <v>106</v>
      </c>
      <c r="B52" s="24">
        <v>1.0399999999999999E-3</v>
      </c>
      <c r="C52" s="15">
        <v>98469</v>
      </c>
      <c r="D52" s="15">
        <v>102</v>
      </c>
      <c r="E52" s="15">
        <v>98418</v>
      </c>
      <c r="F52" s="15">
        <v>3962839</v>
      </c>
      <c r="G52" s="25">
        <v>40.200000000000003</v>
      </c>
      <c r="O52" s="40"/>
      <c r="P52" s="40"/>
      <c r="Q52" s="41"/>
      <c r="R52" s="41"/>
      <c r="S52" s="41"/>
      <c r="T52" s="41"/>
      <c r="U52" s="42"/>
      <c r="W52" s="43"/>
      <c r="X52" s="43"/>
      <c r="Y52" s="43"/>
      <c r="Z52" s="43"/>
      <c r="AA52" s="43"/>
      <c r="AB52" s="43"/>
    </row>
    <row r="53" spans="1:28" x14ac:dyDescent="0.25">
      <c r="A53" s="26" t="s">
        <v>107</v>
      </c>
      <c r="B53" s="24">
        <v>1.16E-3</v>
      </c>
      <c r="C53" s="15">
        <v>98367</v>
      </c>
      <c r="D53" s="15">
        <v>114</v>
      </c>
      <c r="E53" s="15">
        <v>98310</v>
      </c>
      <c r="F53" s="15">
        <v>3864421</v>
      </c>
      <c r="G53" s="25">
        <v>39.299999999999997</v>
      </c>
      <c r="O53" s="40"/>
      <c r="P53" s="40"/>
      <c r="Q53" s="41"/>
      <c r="R53" s="41"/>
      <c r="S53" s="41"/>
      <c r="T53" s="41"/>
      <c r="U53" s="42"/>
      <c r="W53" s="43"/>
      <c r="X53" s="43"/>
      <c r="Y53" s="43"/>
      <c r="Z53" s="43"/>
      <c r="AA53" s="43"/>
      <c r="AB53" s="43"/>
    </row>
    <row r="54" spans="1:28" x14ac:dyDescent="0.25">
      <c r="A54" s="26" t="s">
        <v>108</v>
      </c>
      <c r="B54" s="24">
        <v>1.2899999999999999E-3</v>
      </c>
      <c r="C54" s="15">
        <v>98253</v>
      </c>
      <c r="D54" s="15">
        <v>126</v>
      </c>
      <c r="E54" s="15">
        <v>98190</v>
      </c>
      <c r="F54" s="15">
        <v>3766111</v>
      </c>
      <c r="G54" s="25">
        <v>38.299999999999997</v>
      </c>
      <c r="O54" s="40"/>
      <c r="P54" s="40"/>
      <c r="Q54" s="41"/>
      <c r="R54" s="41"/>
      <c r="S54" s="41"/>
      <c r="T54" s="41"/>
      <c r="U54" s="42"/>
      <c r="W54" s="43"/>
      <c r="X54" s="43"/>
      <c r="Y54" s="43"/>
      <c r="Z54" s="43"/>
      <c r="AA54" s="43"/>
      <c r="AB54" s="43"/>
    </row>
    <row r="55" spans="1:28" x14ac:dyDescent="0.25">
      <c r="A55" s="26" t="s">
        <v>109</v>
      </c>
      <c r="B55" s="24">
        <v>1.42E-3</v>
      </c>
      <c r="C55" s="15">
        <v>98127</v>
      </c>
      <c r="D55" s="15">
        <v>139</v>
      </c>
      <c r="E55" s="15">
        <v>98058</v>
      </c>
      <c r="F55" s="15">
        <v>3667921</v>
      </c>
      <c r="G55" s="25">
        <v>37.4</v>
      </c>
      <c r="O55" s="40"/>
      <c r="P55" s="40"/>
      <c r="Q55" s="41"/>
      <c r="R55" s="41"/>
      <c r="S55" s="41"/>
      <c r="T55" s="41"/>
      <c r="U55" s="42"/>
      <c r="W55" s="43"/>
      <c r="X55" s="43"/>
      <c r="Y55" s="43"/>
      <c r="Z55" s="43"/>
      <c r="AA55" s="43"/>
      <c r="AB55" s="43"/>
    </row>
    <row r="56" spans="1:28" x14ac:dyDescent="0.25">
      <c r="A56" s="26" t="s">
        <v>110</v>
      </c>
      <c r="B56" s="24">
        <v>1.56E-3</v>
      </c>
      <c r="C56" s="15">
        <v>97988</v>
      </c>
      <c r="D56" s="15">
        <v>153</v>
      </c>
      <c r="E56" s="15">
        <v>97912</v>
      </c>
      <c r="F56" s="15">
        <v>3569864</v>
      </c>
      <c r="G56" s="25">
        <v>36.4</v>
      </c>
      <c r="O56" s="40"/>
      <c r="P56" s="40"/>
      <c r="Q56" s="41"/>
      <c r="R56" s="41"/>
      <c r="S56" s="41"/>
      <c r="T56" s="41"/>
      <c r="U56" s="42"/>
      <c r="W56" s="43"/>
      <c r="X56" s="43"/>
      <c r="Y56" s="43"/>
      <c r="Z56" s="43"/>
      <c r="AA56" s="43"/>
      <c r="AB56" s="43"/>
    </row>
    <row r="57" spans="1:28" x14ac:dyDescent="0.25">
      <c r="A57" s="26" t="s">
        <v>111</v>
      </c>
      <c r="B57" s="24">
        <v>1.73E-3</v>
      </c>
      <c r="C57" s="15">
        <v>97835</v>
      </c>
      <c r="D57" s="15">
        <v>169</v>
      </c>
      <c r="E57" s="15">
        <v>97751</v>
      </c>
      <c r="F57" s="15">
        <v>3471952</v>
      </c>
      <c r="G57" s="25">
        <v>35.5</v>
      </c>
      <c r="O57" s="40"/>
      <c r="P57" s="40"/>
      <c r="Q57" s="41"/>
      <c r="R57" s="41"/>
      <c r="S57" s="41"/>
      <c r="T57" s="41"/>
      <c r="U57" s="42"/>
      <c r="W57" s="43"/>
      <c r="X57" s="43"/>
      <c r="Y57" s="43"/>
      <c r="Z57" s="43"/>
      <c r="AA57" s="43"/>
      <c r="AB57" s="43"/>
    </row>
    <row r="58" spans="1:28" x14ac:dyDescent="0.25">
      <c r="A58" s="26" t="s">
        <v>112</v>
      </c>
      <c r="B58" s="24">
        <v>1.9599999999999999E-3</v>
      </c>
      <c r="C58" s="15">
        <v>97666</v>
      </c>
      <c r="D58" s="15">
        <v>191</v>
      </c>
      <c r="E58" s="15">
        <v>97571</v>
      </c>
      <c r="F58" s="15">
        <v>3374202</v>
      </c>
      <c r="G58" s="25">
        <v>34.5</v>
      </c>
      <c r="O58" s="40"/>
      <c r="P58" s="40"/>
      <c r="Q58" s="41"/>
      <c r="R58" s="41"/>
      <c r="S58" s="41"/>
      <c r="T58" s="41"/>
      <c r="U58" s="42"/>
      <c r="W58" s="43"/>
      <c r="X58" s="43"/>
      <c r="Y58" s="43"/>
      <c r="Z58" s="43"/>
      <c r="AA58" s="43"/>
      <c r="AB58" s="43"/>
    </row>
    <row r="59" spans="1:28" x14ac:dyDescent="0.25">
      <c r="A59" s="26" t="s">
        <v>113</v>
      </c>
      <c r="B59" s="24">
        <v>2.2200000000000002E-3</v>
      </c>
      <c r="C59" s="15">
        <v>97475</v>
      </c>
      <c r="D59" s="15">
        <v>217</v>
      </c>
      <c r="E59" s="15">
        <v>97367</v>
      </c>
      <c r="F59" s="15">
        <v>3276631</v>
      </c>
      <c r="G59" s="25">
        <v>33.6</v>
      </c>
      <c r="O59" s="40"/>
      <c r="P59" s="40"/>
      <c r="Q59" s="41"/>
      <c r="R59" s="41"/>
      <c r="S59" s="41"/>
      <c r="T59" s="41"/>
      <c r="U59" s="42"/>
      <c r="W59" s="43"/>
      <c r="X59" s="43"/>
      <c r="Y59" s="43"/>
      <c r="Z59" s="43"/>
      <c r="AA59" s="43"/>
      <c r="AB59" s="43"/>
    </row>
    <row r="60" spans="1:28" x14ac:dyDescent="0.25">
      <c r="A60" s="27" t="s">
        <v>114</v>
      </c>
      <c r="B60" s="24">
        <v>2.5000000000000001E-3</v>
      </c>
      <c r="C60" s="15">
        <v>97258</v>
      </c>
      <c r="D60" s="15">
        <v>243</v>
      </c>
      <c r="E60" s="15">
        <v>97137</v>
      </c>
      <c r="F60" s="15">
        <v>3179265</v>
      </c>
      <c r="G60" s="25">
        <v>32.700000000000003</v>
      </c>
      <c r="O60" s="40"/>
      <c r="P60" s="40"/>
      <c r="Q60" s="41"/>
      <c r="R60" s="41"/>
      <c r="S60" s="41"/>
      <c r="T60" s="41"/>
      <c r="U60" s="42"/>
      <c r="W60" s="43"/>
      <c r="X60" s="43"/>
      <c r="Y60" s="43"/>
      <c r="Z60" s="43"/>
      <c r="AA60" s="43"/>
      <c r="AB60" s="43"/>
    </row>
    <row r="61" spans="1:28" x14ac:dyDescent="0.25">
      <c r="A61" s="27" t="s">
        <v>115</v>
      </c>
      <c r="B61" s="24">
        <v>2.7699999999999999E-3</v>
      </c>
      <c r="C61" s="15">
        <v>97015</v>
      </c>
      <c r="D61" s="15">
        <v>269</v>
      </c>
      <c r="E61" s="15">
        <v>96881</v>
      </c>
      <c r="F61" s="15">
        <v>3082128</v>
      </c>
      <c r="G61" s="25">
        <v>31.8</v>
      </c>
      <c r="O61" s="40"/>
      <c r="P61" s="40"/>
      <c r="Q61" s="41"/>
      <c r="R61" s="41"/>
      <c r="S61" s="41"/>
      <c r="T61" s="41"/>
      <c r="U61" s="42"/>
      <c r="W61" s="43"/>
      <c r="X61" s="43"/>
      <c r="Y61" s="43"/>
      <c r="Z61" s="43"/>
      <c r="AA61" s="43"/>
      <c r="AB61" s="43"/>
    </row>
    <row r="62" spans="1:28" x14ac:dyDescent="0.25">
      <c r="A62" s="27" t="s">
        <v>116</v>
      </c>
      <c r="B62" s="24">
        <v>3.0599999999999998E-3</v>
      </c>
      <c r="C62" s="15">
        <v>96746</v>
      </c>
      <c r="D62" s="15">
        <v>296</v>
      </c>
      <c r="E62" s="15">
        <v>96598</v>
      </c>
      <c r="F62" s="15">
        <v>2985248</v>
      </c>
      <c r="G62" s="25">
        <v>30.9</v>
      </c>
      <c r="O62" s="40"/>
      <c r="P62" s="40"/>
      <c r="Q62" s="41"/>
      <c r="R62" s="41"/>
      <c r="S62" s="41"/>
      <c r="T62" s="41"/>
      <c r="U62" s="42"/>
      <c r="W62" s="43"/>
      <c r="X62" s="43"/>
      <c r="Y62" s="43"/>
      <c r="Z62" s="43"/>
      <c r="AA62" s="43"/>
      <c r="AB62" s="43"/>
    </row>
    <row r="63" spans="1:28" x14ac:dyDescent="0.25">
      <c r="A63" s="26" t="s">
        <v>117</v>
      </c>
      <c r="B63" s="24">
        <v>3.3800000000000002E-3</v>
      </c>
      <c r="C63" s="15">
        <v>96450</v>
      </c>
      <c r="D63" s="15">
        <v>326</v>
      </c>
      <c r="E63" s="15">
        <v>96287</v>
      </c>
      <c r="F63" s="15">
        <v>2888650</v>
      </c>
      <c r="G63" s="25">
        <v>29.9</v>
      </c>
      <c r="O63" s="40"/>
      <c r="P63" s="40"/>
      <c r="Q63" s="41"/>
      <c r="R63" s="41"/>
      <c r="S63" s="41"/>
      <c r="T63" s="41"/>
      <c r="U63" s="42"/>
      <c r="W63" s="43"/>
      <c r="X63" s="43"/>
      <c r="Y63" s="43"/>
      <c r="Z63" s="43"/>
      <c r="AA63" s="43"/>
      <c r="AB63" s="43"/>
    </row>
    <row r="64" spans="1:28" x14ac:dyDescent="0.25">
      <c r="A64" s="26" t="s">
        <v>118</v>
      </c>
      <c r="B64" s="24">
        <v>3.7000000000000002E-3</v>
      </c>
      <c r="C64" s="15">
        <v>96124</v>
      </c>
      <c r="D64" s="15">
        <v>356</v>
      </c>
      <c r="E64" s="15">
        <v>95946</v>
      </c>
      <c r="F64" s="15">
        <v>2792363</v>
      </c>
      <c r="G64" s="25">
        <v>29</v>
      </c>
      <c r="O64" s="40"/>
      <c r="P64" s="40"/>
      <c r="Q64" s="41"/>
      <c r="R64" s="41"/>
      <c r="S64" s="41"/>
      <c r="T64" s="41"/>
      <c r="U64" s="42"/>
      <c r="W64" s="43"/>
      <c r="X64" s="43"/>
      <c r="Y64" s="43"/>
      <c r="Z64" s="43"/>
      <c r="AA64" s="43"/>
      <c r="AB64" s="43"/>
    </row>
    <row r="65" spans="1:28" x14ac:dyDescent="0.25">
      <c r="A65" s="26" t="s">
        <v>119</v>
      </c>
      <c r="B65" s="24">
        <v>4.0299999999999997E-3</v>
      </c>
      <c r="C65" s="15">
        <v>95768</v>
      </c>
      <c r="D65" s="15">
        <v>386</v>
      </c>
      <c r="E65" s="15">
        <v>95575</v>
      </c>
      <c r="F65" s="15">
        <v>2696417</v>
      </c>
      <c r="G65" s="25">
        <v>28.2</v>
      </c>
      <c r="O65" s="40"/>
      <c r="P65" s="40"/>
      <c r="Q65" s="41"/>
      <c r="R65" s="41"/>
      <c r="S65" s="41"/>
      <c r="T65" s="41"/>
      <c r="U65" s="42"/>
      <c r="W65" s="43"/>
      <c r="X65" s="43"/>
      <c r="Y65" s="43"/>
      <c r="Z65" s="43"/>
      <c r="AA65" s="43"/>
      <c r="AB65" s="43"/>
    </row>
    <row r="66" spans="1:28" x14ac:dyDescent="0.25">
      <c r="A66" s="26" t="s">
        <v>120</v>
      </c>
      <c r="B66" s="24">
        <v>4.3800000000000002E-3</v>
      </c>
      <c r="C66" s="15">
        <v>95382</v>
      </c>
      <c r="D66" s="15">
        <v>418</v>
      </c>
      <c r="E66" s="15">
        <v>95173</v>
      </c>
      <c r="F66" s="15">
        <v>2600842</v>
      </c>
      <c r="G66" s="25">
        <v>27.3</v>
      </c>
      <c r="O66" s="40"/>
      <c r="P66" s="40"/>
      <c r="Q66" s="41"/>
      <c r="R66" s="41"/>
      <c r="S66" s="41"/>
      <c r="T66" s="41"/>
      <c r="U66" s="42"/>
      <c r="W66" s="43"/>
      <c r="X66" s="43"/>
      <c r="Y66" s="43"/>
      <c r="Z66" s="43"/>
      <c r="AA66" s="43"/>
      <c r="AB66" s="43"/>
    </row>
    <row r="67" spans="1:28" x14ac:dyDescent="0.25">
      <c r="A67" s="26" t="s">
        <v>121</v>
      </c>
      <c r="B67" s="24">
        <v>4.79E-3</v>
      </c>
      <c r="C67" s="15">
        <v>94964</v>
      </c>
      <c r="D67" s="15">
        <v>455</v>
      </c>
      <c r="E67" s="15">
        <v>94737</v>
      </c>
      <c r="F67" s="15">
        <v>2505669</v>
      </c>
      <c r="G67" s="25">
        <v>26.4</v>
      </c>
      <c r="O67" s="40"/>
      <c r="P67" s="40"/>
      <c r="Q67" s="41"/>
      <c r="R67" s="41"/>
      <c r="S67" s="41"/>
      <c r="T67" s="41"/>
      <c r="U67" s="42"/>
      <c r="W67" s="43"/>
      <c r="X67" s="43"/>
      <c r="Y67" s="43"/>
      <c r="Z67" s="43"/>
      <c r="AA67" s="43"/>
      <c r="AB67" s="43"/>
    </row>
    <row r="68" spans="1:28" x14ac:dyDescent="0.25">
      <c r="A68" s="26" t="s">
        <v>122</v>
      </c>
      <c r="B68" s="24">
        <v>5.3E-3</v>
      </c>
      <c r="C68" s="15">
        <v>94509</v>
      </c>
      <c r="D68" s="15">
        <v>501</v>
      </c>
      <c r="E68" s="15">
        <v>94259</v>
      </c>
      <c r="F68" s="15">
        <v>2410932</v>
      </c>
      <c r="G68" s="25">
        <v>25.5</v>
      </c>
      <c r="O68" s="40"/>
      <c r="P68" s="40"/>
      <c r="Q68" s="41"/>
      <c r="R68" s="41"/>
      <c r="S68" s="41"/>
      <c r="T68" s="41"/>
      <c r="U68" s="42"/>
      <c r="W68" s="43"/>
      <c r="X68" s="43"/>
      <c r="Y68" s="43"/>
      <c r="Z68" s="43"/>
      <c r="AA68" s="43"/>
      <c r="AB68" s="43"/>
    </row>
    <row r="69" spans="1:28" x14ac:dyDescent="0.25">
      <c r="A69" s="26" t="s">
        <v>123</v>
      </c>
      <c r="B69" s="24">
        <v>5.8599999999999998E-3</v>
      </c>
      <c r="C69" s="15">
        <v>94008</v>
      </c>
      <c r="D69" s="15">
        <v>551</v>
      </c>
      <c r="E69" s="15">
        <v>93733</v>
      </c>
      <c r="F69" s="15">
        <v>2316674</v>
      </c>
      <c r="G69" s="25">
        <v>24.6</v>
      </c>
      <c r="O69" s="40"/>
      <c r="P69" s="40"/>
      <c r="Q69" s="41"/>
      <c r="R69" s="41"/>
      <c r="S69" s="41"/>
      <c r="T69" s="41"/>
      <c r="U69" s="42"/>
      <c r="W69" s="43"/>
      <c r="X69" s="43"/>
      <c r="Y69" s="43"/>
      <c r="Z69" s="43"/>
      <c r="AA69" s="43"/>
      <c r="AB69" s="43"/>
    </row>
    <row r="70" spans="1:28" x14ac:dyDescent="0.25">
      <c r="A70" s="26" t="s">
        <v>124</v>
      </c>
      <c r="B70" s="24">
        <v>6.4400000000000004E-3</v>
      </c>
      <c r="C70" s="15">
        <v>93457</v>
      </c>
      <c r="D70" s="15">
        <v>602</v>
      </c>
      <c r="E70" s="15">
        <v>93156</v>
      </c>
      <c r="F70" s="15">
        <v>2222941</v>
      </c>
      <c r="G70" s="25">
        <v>23.8</v>
      </c>
      <c r="O70" s="40"/>
      <c r="P70" s="40"/>
      <c r="Q70" s="41"/>
      <c r="R70" s="41"/>
      <c r="S70" s="41"/>
      <c r="T70" s="41"/>
      <c r="U70" s="42"/>
      <c r="W70" s="43"/>
      <c r="X70" s="43"/>
      <c r="Y70" s="43"/>
      <c r="Z70" s="43"/>
      <c r="AA70" s="43"/>
      <c r="AB70" s="43"/>
    </row>
    <row r="71" spans="1:28" x14ac:dyDescent="0.25">
      <c r="A71" s="26" t="s">
        <v>125</v>
      </c>
      <c r="B71" s="24">
        <v>7.0400000000000003E-3</v>
      </c>
      <c r="C71" s="15">
        <v>92855</v>
      </c>
      <c r="D71" s="15">
        <v>654</v>
      </c>
      <c r="E71" s="15">
        <v>92528</v>
      </c>
      <c r="F71" s="15">
        <v>2129785</v>
      </c>
      <c r="G71" s="25">
        <v>22.9</v>
      </c>
      <c r="O71" s="40"/>
      <c r="P71" s="40"/>
      <c r="Q71" s="41"/>
      <c r="R71" s="41"/>
      <c r="S71" s="41"/>
      <c r="T71" s="41"/>
      <c r="U71" s="42"/>
      <c r="W71" s="43"/>
      <c r="X71" s="43"/>
      <c r="Y71" s="43"/>
      <c r="Z71" s="43"/>
      <c r="AA71" s="43"/>
      <c r="AB71" s="43"/>
    </row>
    <row r="72" spans="1:28" x14ac:dyDescent="0.25">
      <c r="A72" s="26" t="s">
        <v>126</v>
      </c>
      <c r="B72" s="24">
        <v>7.7600000000000004E-3</v>
      </c>
      <c r="C72" s="15">
        <v>92201</v>
      </c>
      <c r="D72" s="15">
        <v>716</v>
      </c>
      <c r="E72" s="15">
        <v>91843</v>
      </c>
      <c r="F72" s="15">
        <v>2037257</v>
      </c>
      <c r="G72" s="25">
        <v>22.1</v>
      </c>
      <c r="O72" s="40"/>
      <c r="P72" s="40"/>
      <c r="Q72" s="41"/>
      <c r="R72" s="41"/>
      <c r="S72" s="41"/>
      <c r="T72" s="41"/>
      <c r="U72" s="42"/>
      <c r="W72" s="43"/>
      <c r="X72" s="43"/>
      <c r="Y72" s="43"/>
      <c r="Z72" s="43"/>
      <c r="AA72" s="43"/>
      <c r="AB72" s="43"/>
    </row>
    <row r="73" spans="1:28" x14ac:dyDescent="0.25">
      <c r="A73" s="26" t="s">
        <v>127</v>
      </c>
      <c r="B73" s="24">
        <v>8.6599999999999993E-3</v>
      </c>
      <c r="C73" s="15">
        <v>91485</v>
      </c>
      <c r="D73" s="15">
        <v>792</v>
      </c>
      <c r="E73" s="15">
        <v>91089</v>
      </c>
      <c r="F73" s="15">
        <v>1945414</v>
      </c>
      <c r="G73" s="25">
        <v>21.3</v>
      </c>
      <c r="O73" s="40"/>
      <c r="P73" s="40"/>
      <c r="Q73" s="41"/>
      <c r="R73" s="41"/>
      <c r="S73" s="41"/>
      <c r="T73" s="41"/>
      <c r="U73" s="42"/>
      <c r="W73" s="43"/>
      <c r="X73" s="43"/>
      <c r="Y73" s="43"/>
      <c r="Z73" s="43"/>
      <c r="AA73" s="43"/>
      <c r="AB73" s="43"/>
    </row>
    <row r="74" spans="1:28" x14ac:dyDescent="0.25">
      <c r="A74" s="26" t="s">
        <v>128</v>
      </c>
      <c r="B74" s="24">
        <v>9.6399999999999993E-3</v>
      </c>
      <c r="C74" s="15">
        <v>90693</v>
      </c>
      <c r="D74" s="15">
        <v>875</v>
      </c>
      <c r="E74" s="15">
        <v>90256</v>
      </c>
      <c r="F74" s="15">
        <v>1854325</v>
      </c>
      <c r="G74" s="25">
        <v>20.399999999999999</v>
      </c>
      <c r="O74" s="40"/>
      <c r="P74" s="40"/>
      <c r="Q74" s="41"/>
      <c r="R74" s="41"/>
      <c r="S74" s="41"/>
      <c r="T74" s="41"/>
      <c r="U74" s="42"/>
      <c r="W74" s="43"/>
      <c r="X74" s="43"/>
      <c r="Y74" s="43"/>
      <c r="Z74" s="43"/>
      <c r="AA74" s="43"/>
      <c r="AB74" s="43"/>
    </row>
    <row r="75" spans="1:28" x14ac:dyDescent="0.25">
      <c r="A75" s="26" t="s">
        <v>129</v>
      </c>
      <c r="B75" s="24">
        <v>1.065E-2</v>
      </c>
      <c r="C75" s="15">
        <v>89818</v>
      </c>
      <c r="D75" s="15">
        <v>957</v>
      </c>
      <c r="E75" s="15">
        <v>89340</v>
      </c>
      <c r="F75" s="15">
        <v>1764070</v>
      </c>
      <c r="G75" s="25">
        <v>19.600000000000001</v>
      </c>
      <c r="O75" s="40"/>
      <c r="P75" s="40"/>
      <c r="Q75" s="41"/>
      <c r="R75" s="41"/>
      <c r="S75" s="41"/>
      <c r="T75" s="41"/>
      <c r="U75" s="42"/>
      <c r="W75" s="43"/>
      <c r="X75" s="43"/>
      <c r="Y75" s="43"/>
      <c r="Z75" s="43"/>
      <c r="AA75" s="43"/>
      <c r="AB75" s="43"/>
    </row>
    <row r="76" spans="1:28" x14ac:dyDescent="0.25">
      <c r="A76" s="26" t="s">
        <v>130</v>
      </c>
      <c r="B76" s="24">
        <v>1.172E-2</v>
      </c>
      <c r="C76" s="15">
        <v>88861</v>
      </c>
      <c r="D76" s="15">
        <v>1042</v>
      </c>
      <c r="E76" s="15">
        <v>88340</v>
      </c>
      <c r="F76" s="15">
        <v>1674730</v>
      </c>
      <c r="G76" s="25">
        <v>18.8</v>
      </c>
      <c r="O76" s="40"/>
      <c r="P76" s="40"/>
      <c r="Q76" s="41"/>
      <c r="R76" s="41"/>
      <c r="S76" s="41"/>
      <c r="T76" s="41"/>
      <c r="U76" s="42"/>
      <c r="W76" s="43"/>
      <c r="X76" s="43"/>
      <c r="Y76" s="43"/>
      <c r="Z76" s="43"/>
      <c r="AA76" s="43"/>
      <c r="AB76" s="43"/>
    </row>
    <row r="77" spans="1:28" x14ac:dyDescent="0.25">
      <c r="A77" s="26" t="s">
        <v>131</v>
      </c>
      <c r="B77" s="24">
        <v>1.299E-2</v>
      </c>
      <c r="C77" s="15">
        <v>87819</v>
      </c>
      <c r="D77" s="15">
        <v>1140</v>
      </c>
      <c r="E77" s="15">
        <v>87249</v>
      </c>
      <c r="F77" s="15">
        <v>1586390</v>
      </c>
      <c r="G77" s="25">
        <v>18.100000000000001</v>
      </c>
      <c r="O77" s="40"/>
      <c r="P77" s="40"/>
      <c r="Q77" s="41"/>
      <c r="R77" s="41"/>
      <c r="S77" s="41"/>
      <c r="T77" s="41"/>
      <c r="U77" s="42"/>
      <c r="W77" s="43"/>
      <c r="X77" s="43"/>
      <c r="Y77" s="43"/>
      <c r="Z77" s="43"/>
      <c r="AA77" s="43"/>
      <c r="AB77" s="43"/>
    </row>
    <row r="78" spans="1:28" x14ac:dyDescent="0.25">
      <c r="A78" s="26" t="s">
        <v>132</v>
      </c>
      <c r="B78" s="24">
        <v>1.455E-2</v>
      </c>
      <c r="C78" s="15">
        <v>86679</v>
      </c>
      <c r="D78" s="15">
        <v>1261</v>
      </c>
      <c r="E78" s="15">
        <v>86049</v>
      </c>
      <c r="F78" s="15">
        <v>1499141</v>
      </c>
      <c r="G78" s="25">
        <v>17.3</v>
      </c>
      <c r="O78" s="40"/>
      <c r="P78" s="40"/>
      <c r="Q78" s="41"/>
      <c r="R78" s="41"/>
      <c r="S78" s="41"/>
      <c r="T78" s="41"/>
      <c r="U78" s="42"/>
      <c r="W78" s="43"/>
      <c r="X78" s="43"/>
      <c r="Y78" s="43"/>
      <c r="Z78" s="43"/>
      <c r="AA78" s="43"/>
      <c r="AB78" s="43"/>
    </row>
    <row r="79" spans="1:28" x14ac:dyDescent="0.25">
      <c r="A79" s="26" t="s">
        <v>133</v>
      </c>
      <c r="B79" s="24">
        <v>1.6289999999999999E-2</v>
      </c>
      <c r="C79" s="15">
        <v>85418</v>
      </c>
      <c r="D79" s="15">
        <v>1392</v>
      </c>
      <c r="E79" s="15">
        <v>84722</v>
      </c>
      <c r="F79" s="15">
        <v>1413093</v>
      </c>
      <c r="G79" s="25">
        <v>16.5</v>
      </c>
      <c r="O79" s="40"/>
      <c r="P79" s="40"/>
      <c r="Q79" s="41"/>
      <c r="R79" s="41"/>
      <c r="S79" s="41"/>
      <c r="T79" s="41"/>
      <c r="U79" s="42"/>
      <c r="W79" s="43"/>
      <c r="X79" s="43"/>
      <c r="Y79" s="43"/>
      <c r="Z79" s="43"/>
      <c r="AA79" s="43"/>
      <c r="AB79" s="43"/>
    </row>
    <row r="80" spans="1:28" x14ac:dyDescent="0.25">
      <c r="A80" s="26" t="s">
        <v>134</v>
      </c>
      <c r="B80" s="24">
        <v>1.8069999999999999E-2</v>
      </c>
      <c r="C80" s="15">
        <v>84026</v>
      </c>
      <c r="D80" s="15">
        <v>1518</v>
      </c>
      <c r="E80" s="15">
        <v>83267</v>
      </c>
      <c r="F80" s="15">
        <v>1328371</v>
      </c>
      <c r="G80" s="25">
        <v>15.8</v>
      </c>
      <c r="O80" s="40"/>
      <c r="P80" s="40"/>
      <c r="Q80" s="41"/>
      <c r="R80" s="41"/>
      <c r="S80" s="41"/>
      <c r="T80" s="41"/>
      <c r="U80" s="42"/>
      <c r="W80" s="43"/>
      <c r="X80" s="43"/>
      <c r="Y80" s="43"/>
      <c r="Z80" s="43"/>
      <c r="AA80" s="43"/>
      <c r="AB80" s="43"/>
    </row>
    <row r="81" spans="1:28" x14ac:dyDescent="0.25">
      <c r="A81" s="26" t="s">
        <v>135</v>
      </c>
      <c r="B81" s="24">
        <v>1.993E-2</v>
      </c>
      <c r="C81" s="15">
        <v>82508</v>
      </c>
      <c r="D81" s="15">
        <v>1644</v>
      </c>
      <c r="E81" s="15">
        <v>81686</v>
      </c>
      <c r="F81" s="15">
        <v>1245104</v>
      </c>
      <c r="G81" s="25">
        <v>15.1</v>
      </c>
      <c r="O81" s="40"/>
      <c r="P81" s="40"/>
      <c r="Q81" s="41"/>
      <c r="R81" s="41"/>
      <c r="S81" s="41"/>
      <c r="T81" s="41"/>
      <c r="U81" s="42"/>
      <c r="W81" s="43"/>
      <c r="X81" s="43"/>
      <c r="Y81" s="43"/>
      <c r="Z81" s="43"/>
      <c r="AA81" s="43"/>
      <c r="AB81" s="43"/>
    </row>
    <row r="82" spans="1:28" x14ac:dyDescent="0.25">
      <c r="A82" s="26" t="s">
        <v>136</v>
      </c>
      <c r="B82" s="24">
        <v>2.2089999999999999E-2</v>
      </c>
      <c r="C82" s="15">
        <v>80864</v>
      </c>
      <c r="D82" s="15">
        <v>1786</v>
      </c>
      <c r="E82" s="15">
        <v>79971</v>
      </c>
      <c r="F82" s="15">
        <v>1163418</v>
      </c>
      <c r="G82" s="25">
        <v>14.4</v>
      </c>
      <c r="O82" s="40"/>
      <c r="P82" s="40"/>
      <c r="Q82" s="41"/>
      <c r="R82" s="41"/>
      <c r="S82" s="41"/>
      <c r="T82" s="41"/>
      <c r="U82" s="42"/>
      <c r="W82" s="43"/>
      <c r="X82" s="43"/>
      <c r="Y82" s="43"/>
      <c r="Z82" s="43"/>
      <c r="AA82" s="43"/>
      <c r="AB82" s="43"/>
    </row>
    <row r="83" spans="1:28" x14ac:dyDescent="0.25">
      <c r="A83" s="26" t="s">
        <v>137</v>
      </c>
      <c r="B83" s="24">
        <v>2.4709999999999999E-2</v>
      </c>
      <c r="C83" s="15">
        <v>79078</v>
      </c>
      <c r="D83" s="15">
        <v>1954</v>
      </c>
      <c r="E83" s="15">
        <v>78101</v>
      </c>
      <c r="F83" s="15">
        <v>1083447</v>
      </c>
      <c r="G83" s="25">
        <v>13.7</v>
      </c>
      <c r="O83" s="40"/>
      <c r="P83" s="40"/>
      <c r="Q83" s="41"/>
      <c r="R83" s="41"/>
      <c r="S83" s="41"/>
      <c r="T83" s="41"/>
      <c r="U83" s="42"/>
      <c r="W83" s="43"/>
      <c r="X83" s="43"/>
      <c r="Y83" s="43"/>
      <c r="Z83" s="43"/>
      <c r="AA83" s="43"/>
      <c r="AB83" s="43"/>
    </row>
    <row r="84" spans="1:28" x14ac:dyDescent="0.25">
      <c r="A84" s="26" t="s">
        <v>138</v>
      </c>
      <c r="B84" s="24">
        <v>2.7609999999999999E-2</v>
      </c>
      <c r="C84" s="15">
        <v>77124</v>
      </c>
      <c r="D84" s="15">
        <v>2129</v>
      </c>
      <c r="E84" s="15">
        <v>76060</v>
      </c>
      <c r="F84" s="15">
        <v>1005346</v>
      </c>
      <c r="G84" s="25">
        <v>13</v>
      </c>
      <c r="O84" s="40"/>
      <c r="P84" s="40"/>
      <c r="Q84" s="41"/>
      <c r="R84" s="41"/>
      <c r="S84" s="41"/>
      <c r="T84" s="41"/>
      <c r="U84" s="42"/>
      <c r="W84" s="43"/>
      <c r="X84" s="43"/>
      <c r="Y84" s="43"/>
      <c r="Z84" s="43"/>
      <c r="AA84" s="43"/>
      <c r="AB84" s="43"/>
    </row>
    <row r="85" spans="1:28" x14ac:dyDescent="0.25">
      <c r="A85" s="26" t="s">
        <v>139</v>
      </c>
      <c r="B85" s="24">
        <v>3.057E-2</v>
      </c>
      <c r="C85" s="15">
        <v>74995</v>
      </c>
      <c r="D85" s="15">
        <v>2292</v>
      </c>
      <c r="E85" s="15">
        <v>73849</v>
      </c>
      <c r="F85" s="15">
        <v>929286</v>
      </c>
      <c r="G85" s="25">
        <v>12.4</v>
      </c>
      <c r="O85" s="40"/>
      <c r="P85" s="40"/>
      <c r="Q85" s="41"/>
      <c r="R85" s="41"/>
      <c r="S85" s="41"/>
      <c r="T85" s="41"/>
      <c r="U85" s="42"/>
      <c r="W85" s="43"/>
      <c r="X85" s="43"/>
      <c r="Y85" s="43"/>
      <c r="Z85" s="43"/>
      <c r="AA85" s="43"/>
      <c r="AB85" s="43"/>
    </row>
    <row r="86" spans="1:28" x14ac:dyDescent="0.25">
      <c r="A86" s="26" t="s">
        <v>140</v>
      </c>
      <c r="B86" s="24">
        <v>3.3619999999999997E-2</v>
      </c>
      <c r="C86" s="15">
        <v>72703</v>
      </c>
      <c r="D86" s="15">
        <v>2444</v>
      </c>
      <c r="E86" s="15">
        <v>71481</v>
      </c>
      <c r="F86" s="15">
        <v>855437</v>
      </c>
      <c r="G86" s="25">
        <v>11.8</v>
      </c>
      <c r="O86" s="40"/>
      <c r="P86" s="40"/>
      <c r="Q86" s="41"/>
      <c r="R86" s="41"/>
      <c r="S86" s="41"/>
      <c r="T86" s="41"/>
      <c r="U86" s="42"/>
      <c r="W86" s="43"/>
      <c r="X86" s="43"/>
      <c r="Y86" s="43"/>
      <c r="Z86" s="43"/>
      <c r="AA86" s="43"/>
      <c r="AB86" s="43"/>
    </row>
    <row r="87" spans="1:28" x14ac:dyDescent="0.25">
      <c r="A87" s="26" t="s">
        <v>141</v>
      </c>
      <c r="B87" s="24">
        <v>3.703E-2</v>
      </c>
      <c r="C87" s="15">
        <v>70259</v>
      </c>
      <c r="D87" s="15">
        <v>2602</v>
      </c>
      <c r="E87" s="15">
        <v>68958</v>
      </c>
      <c r="F87" s="15">
        <v>783956</v>
      </c>
      <c r="G87" s="25">
        <v>11.2</v>
      </c>
      <c r="O87" s="40"/>
      <c r="P87" s="40"/>
      <c r="Q87" s="41"/>
      <c r="R87" s="41"/>
      <c r="S87" s="41"/>
      <c r="T87" s="41"/>
      <c r="U87" s="42"/>
      <c r="W87" s="43"/>
      <c r="X87" s="43"/>
      <c r="Y87" s="43"/>
      <c r="Z87" s="43"/>
      <c r="AA87" s="43"/>
      <c r="AB87" s="43"/>
    </row>
    <row r="88" spans="1:28" x14ac:dyDescent="0.25">
      <c r="A88" s="26" t="s">
        <v>142</v>
      </c>
      <c r="B88" s="24">
        <v>4.0989999999999999E-2</v>
      </c>
      <c r="C88" s="15">
        <v>67657</v>
      </c>
      <c r="D88" s="15">
        <v>2773</v>
      </c>
      <c r="E88" s="15">
        <v>66271</v>
      </c>
      <c r="F88" s="15">
        <v>714998</v>
      </c>
      <c r="G88" s="25">
        <v>10.6</v>
      </c>
      <c r="O88" s="40"/>
      <c r="P88" s="40"/>
      <c r="Q88" s="41"/>
      <c r="R88" s="41"/>
      <c r="S88" s="41"/>
      <c r="T88" s="41"/>
      <c r="U88" s="42"/>
      <c r="W88" s="43"/>
      <c r="X88" s="43"/>
      <c r="Y88" s="43"/>
      <c r="Z88" s="43"/>
      <c r="AA88" s="43"/>
      <c r="AB88" s="43"/>
    </row>
    <row r="89" spans="1:28" x14ac:dyDescent="0.25">
      <c r="A89" s="26" t="s">
        <v>143</v>
      </c>
      <c r="B89" s="24">
        <v>4.5249999999999999E-2</v>
      </c>
      <c r="C89" s="15">
        <v>64884</v>
      </c>
      <c r="D89" s="15">
        <v>2936</v>
      </c>
      <c r="E89" s="15">
        <v>63416</v>
      </c>
      <c r="F89" s="15">
        <v>648728</v>
      </c>
      <c r="G89" s="25">
        <v>10</v>
      </c>
      <c r="O89" s="40"/>
      <c r="P89" s="40"/>
      <c r="Q89" s="41"/>
      <c r="R89" s="41"/>
      <c r="S89" s="41"/>
      <c r="T89" s="41"/>
      <c r="U89" s="42"/>
      <c r="W89" s="43"/>
      <c r="X89" s="43"/>
      <c r="Y89" s="43"/>
      <c r="Z89" s="43"/>
      <c r="AA89" s="43"/>
      <c r="AB89" s="43"/>
    </row>
    <row r="90" spans="1:28" x14ac:dyDescent="0.25">
      <c r="A90" s="26" t="s">
        <v>144</v>
      </c>
      <c r="B90" s="24">
        <v>4.9540000000000001E-2</v>
      </c>
      <c r="C90" s="15">
        <v>61948</v>
      </c>
      <c r="D90" s="15">
        <v>3069</v>
      </c>
      <c r="E90" s="15">
        <v>60414</v>
      </c>
      <c r="F90" s="15">
        <v>585312</v>
      </c>
      <c r="G90" s="25">
        <v>9.4</v>
      </c>
      <c r="O90" s="40"/>
      <c r="P90" s="40"/>
      <c r="Q90" s="41"/>
      <c r="R90" s="41"/>
      <c r="S90" s="41"/>
      <c r="T90" s="41"/>
      <c r="U90" s="42"/>
      <c r="W90" s="43"/>
      <c r="X90" s="43"/>
      <c r="Y90" s="43"/>
      <c r="Z90" s="43"/>
      <c r="AA90" s="43"/>
      <c r="AB90" s="43"/>
    </row>
    <row r="91" spans="1:28" x14ac:dyDescent="0.25">
      <c r="A91" s="26" t="s">
        <v>145</v>
      </c>
      <c r="B91" s="24">
        <v>5.3960000000000001E-2</v>
      </c>
      <c r="C91" s="15">
        <v>58879</v>
      </c>
      <c r="D91" s="15">
        <v>3177</v>
      </c>
      <c r="E91" s="15">
        <v>57291</v>
      </c>
      <c r="F91" s="15">
        <v>524898</v>
      </c>
      <c r="G91" s="25">
        <v>8.9</v>
      </c>
      <c r="O91" s="40"/>
      <c r="P91" s="40"/>
      <c r="Q91" s="41"/>
      <c r="R91" s="41"/>
      <c r="S91" s="41"/>
      <c r="T91" s="41"/>
      <c r="U91" s="42"/>
      <c r="W91" s="43"/>
      <c r="X91" s="43"/>
      <c r="Y91" s="43"/>
      <c r="Z91" s="43"/>
      <c r="AA91" s="43"/>
      <c r="AB91" s="43"/>
    </row>
    <row r="92" spans="1:28" x14ac:dyDescent="0.25">
      <c r="A92" s="26" t="s">
        <v>146</v>
      </c>
      <c r="B92" s="24">
        <v>5.901E-2</v>
      </c>
      <c r="C92" s="15">
        <v>55702</v>
      </c>
      <c r="D92" s="15">
        <v>3287</v>
      </c>
      <c r="E92" s="15">
        <v>54059</v>
      </c>
      <c r="F92" s="15">
        <v>467608</v>
      </c>
      <c r="G92" s="25">
        <v>8.4</v>
      </c>
      <c r="O92" s="40"/>
      <c r="P92" s="40"/>
      <c r="Q92" s="41"/>
      <c r="R92" s="41"/>
      <c r="S92" s="41"/>
      <c r="T92" s="41"/>
      <c r="U92" s="42"/>
      <c r="W92" s="43"/>
      <c r="X92" s="43"/>
      <c r="Y92" s="43"/>
      <c r="Z92" s="43"/>
      <c r="AA92" s="43"/>
      <c r="AB92" s="43"/>
    </row>
    <row r="93" spans="1:28" x14ac:dyDescent="0.25">
      <c r="A93" s="26" t="s">
        <v>147</v>
      </c>
      <c r="B93" s="24">
        <v>6.5210000000000004E-2</v>
      </c>
      <c r="C93" s="15">
        <v>52415</v>
      </c>
      <c r="D93" s="15">
        <v>3418</v>
      </c>
      <c r="E93" s="15">
        <v>50706</v>
      </c>
      <c r="F93" s="15">
        <v>413549</v>
      </c>
      <c r="G93" s="25">
        <v>7.9</v>
      </c>
      <c r="O93" s="40"/>
      <c r="P93" s="40"/>
      <c r="Q93" s="41"/>
      <c r="R93" s="41"/>
      <c r="S93" s="41"/>
      <c r="T93" s="41"/>
      <c r="U93" s="42"/>
      <c r="W93" s="43"/>
      <c r="X93" s="43"/>
      <c r="Y93" s="43"/>
      <c r="Z93" s="43"/>
      <c r="AA93" s="43"/>
      <c r="AB93" s="43"/>
    </row>
    <row r="94" spans="1:28" x14ac:dyDescent="0.25">
      <c r="A94" s="26" t="s">
        <v>148</v>
      </c>
      <c r="B94" s="24">
        <v>7.2539999999999993E-2</v>
      </c>
      <c r="C94" s="15">
        <v>48997</v>
      </c>
      <c r="D94" s="15">
        <v>3554</v>
      </c>
      <c r="E94" s="15">
        <v>47220</v>
      </c>
      <c r="F94" s="15">
        <v>362843</v>
      </c>
      <c r="G94" s="25">
        <v>7.4</v>
      </c>
      <c r="O94" s="40"/>
      <c r="P94" s="40"/>
      <c r="Q94" s="41"/>
      <c r="R94" s="41"/>
      <c r="S94" s="41"/>
      <c r="T94" s="41"/>
      <c r="U94" s="42"/>
      <c r="W94" s="43"/>
      <c r="X94" s="43"/>
      <c r="Y94" s="43"/>
      <c r="Z94" s="43"/>
      <c r="AA94" s="43"/>
      <c r="AB94" s="43"/>
    </row>
    <row r="95" spans="1:28" x14ac:dyDescent="0.25">
      <c r="A95" s="26" t="s">
        <v>149</v>
      </c>
      <c r="B95" s="24">
        <v>8.0159999999999995E-2</v>
      </c>
      <c r="C95" s="15">
        <v>45443</v>
      </c>
      <c r="D95" s="15">
        <v>3643</v>
      </c>
      <c r="E95" s="15">
        <v>43622</v>
      </c>
      <c r="F95" s="15">
        <v>315623</v>
      </c>
      <c r="G95" s="25">
        <v>6.9</v>
      </c>
      <c r="O95" s="40"/>
      <c r="P95" s="40"/>
      <c r="Q95" s="41"/>
      <c r="R95" s="41"/>
      <c r="S95" s="41"/>
      <c r="T95" s="41"/>
      <c r="U95" s="42"/>
      <c r="W95" s="43"/>
      <c r="X95" s="43"/>
      <c r="Y95" s="43"/>
      <c r="Z95" s="43"/>
      <c r="AA95" s="43"/>
      <c r="AB95" s="43"/>
    </row>
    <row r="96" spans="1:28" x14ac:dyDescent="0.25">
      <c r="A96" s="26" t="s">
        <v>150</v>
      </c>
      <c r="B96" s="24">
        <v>8.8469999999999993E-2</v>
      </c>
      <c r="C96" s="15">
        <v>41800</v>
      </c>
      <c r="D96" s="15">
        <v>3698</v>
      </c>
      <c r="E96" s="15">
        <v>39951</v>
      </c>
      <c r="F96" s="15">
        <v>272002</v>
      </c>
      <c r="G96" s="25">
        <v>6.5</v>
      </c>
      <c r="O96" s="40"/>
      <c r="P96" s="40"/>
      <c r="Q96" s="41"/>
      <c r="R96" s="41"/>
      <c r="S96" s="41"/>
      <c r="T96" s="41"/>
      <c r="U96" s="42"/>
      <c r="W96" s="43"/>
      <c r="X96" s="43"/>
      <c r="Y96" s="43"/>
      <c r="Z96" s="43"/>
      <c r="AA96" s="43"/>
      <c r="AB96" s="43"/>
    </row>
    <row r="97" spans="1:28" x14ac:dyDescent="0.25">
      <c r="A97" s="26" t="s">
        <v>151</v>
      </c>
      <c r="B97" s="24">
        <v>9.7519999999999996E-2</v>
      </c>
      <c r="C97" s="15">
        <v>38102</v>
      </c>
      <c r="D97" s="15">
        <v>3716</v>
      </c>
      <c r="E97" s="15">
        <v>36244</v>
      </c>
      <c r="F97" s="15">
        <v>232051</v>
      </c>
      <c r="G97" s="25">
        <v>6.1</v>
      </c>
      <c r="O97" s="40"/>
      <c r="P97" s="40"/>
      <c r="Q97" s="41"/>
      <c r="R97" s="41"/>
      <c r="S97" s="41"/>
      <c r="T97" s="41"/>
      <c r="U97" s="42"/>
      <c r="W97" s="43"/>
      <c r="X97" s="43"/>
      <c r="Y97" s="43"/>
      <c r="Z97" s="43"/>
      <c r="AA97" s="43"/>
      <c r="AB97" s="43"/>
    </row>
    <row r="98" spans="1:28" x14ac:dyDescent="0.25">
      <c r="A98" s="26" t="s">
        <v>152</v>
      </c>
      <c r="B98" s="24">
        <v>0.10736</v>
      </c>
      <c r="C98" s="15">
        <v>34386</v>
      </c>
      <c r="D98" s="15">
        <v>3692</v>
      </c>
      <c r="E98" s="15">
        <v>32540</v>
      </c>
      <c r="F98" s="15">
        <v>195807</v>
      </c>
      <c r="G98" s="25">
        <v>5.7</v>
      </c>
      <c r="O98" s="40"/>
      <c r="P98" s="40"/>
      <c r="Q98" s="41"/>
      <c r="R98" s="41"/>
      <c r="S98" s="41"/>
      <c r="T98" s="41"/>
      <c r="U98" s="42"/>
      <c r="W98" s="43"/>
      <c r="X98" s="43"/>
      <c r="Y98" s="43"/>
      <c r="Z98" s="43"/>
      <c r="AA98" s="43"/>
      <c r="AB98" s="43"/>
    </row>
    <row r="99" spans="1:28" x14ac:dyDescent="0.25">
      <c r="A99" s="26" t="s">
        <v>153</v>
      </c>
      <c r="B99" s="24">
        <v>0.11803</v>
      </c>
      <c r="C99" s="15">
        <v>30694</v>
      </c>
      <c r="D99" s="15">
        <v>3623</v>
      </c>
      <c r="E99" s="15">
        <v>28883</v>
      </c>
      <c r="F99" s="15">
        <v>163267</v>
      </c>
      <c r="G99" s="25">
        <v>5.3</v>
      </c>
      <c r="O99" s="40"/>
      <c r="P99" s="40"/>
      <c r="Q99" s="41"/>
      <c r="R99" s="41"/>
      <c r="S99" s="41"/>
      <c r="T99" s="41"/>
      <c r="U99" s="42"/>
      <c r="W99" s="43"/>
      <c r="X99" s="43"/>
      <c r="Y99" s="43"/>
      <c r="Z99" s="43"/>
      <c r="AA99" s="43"/>
      <c r="AB99" s="43"/>
    </row>
    <row r="100" spans="1:28" x14ac:dyDescent="0.25">
      <c r="A100" s="26" t="s">
        <v>154</v>
      </c>
      <c r="B100" s="24">
        <v>0.12959000000000001</v>
      </c>
      <c r="C100" s="15">
        <v>27071</v>
      </c>
      <c r="D100" s="15">
        <v>3508</v>
      </c>
      <c r="E100" s="15">
        <v>25317</v>
      </c>
      <c r="F100" s="15">
        <v>134384</v>
      </c>
      <c r="G100" s="25">
        <v>5</v>
      </c>
      <c r="O100" s="40"/>
      <c r="P100" s="40"/>
      <c r="Q100" s="41"/>
      <c r="R100" s="41"/>
      <c r="S100" s="41"/>
      <c r="T100" s="41"/>
      <c r="U100" s="42"/>
      <c r="W100" s="43"/>
      <c r="X100" s="43"/>
      <c r="Y100" s="43"/>
      <c r="Z100" s="43"/>
      <c r="AA100" s="43"/>
      <c r="AB100" s="43"/>
    </row>
    <row r="101" spans="1:28" x14ac:dyDescent="0.25">
      <c r="A101" s="26" t="s">
        <v>155</v>
      </c>
      <c r="B101" s="24">
        <v>0.14208999999999999</v>
      </c>
      <c r="C101" s="15">
        <v>23563</v>
      </c>
      <c r="D101" s="15">
        <v>3348</v>
      </c>
      <c r="E101" s="15">
        <v>21889</v>
      </c>
      <c r="F101" s="15">
        <v>109067</v>
      </c>
      <c r="G101" s="25">
        <v>4.5999999999999996</v>
      </c>
      <c r="O101" s="40"/>
      <c r="P101" s="40"/>
      <c r="Q101" s="41"/>
      <c r="R101" s="41"/>
      <c r="S101" s="41"/>
      <c r="T101" s="41"/>
      <c r="U101" s="42"/>
      <c r="W101" s="43"/>
      <c r="X101" s="43"/>
      <c r="Y101" s="43"/>
      <c r="Z101" s="43"/>
      <c r="AA101" s="43"/>
      <c r="AB101" s="43"/>
    </row>
    <row r="102" spans="1:28" x14ac:dyDescent="0.25">
      <c r="A102" s="26" t="s">
        <v>156</v>
      </c>
      <c r="B102" s="24">
        <v>0.15556</v>
      </c>
      <c r="C102" s="15">
        <v>20215</v>
      </c>
      <c r="D102" s="15">
        <v>3145</v>
      </c>
      <c r="E102" s="15">
        <v>18643</v>
      </c>
      <c r="F102" s="15">
        <v>87178</v>
      </c>
      <c r="G102" s="25">
        <v>4.3</v>
      </c>
      <c r="O102" s="40"/>
      <c r="P102" s="40"/>
      <c r="Q102" s="41"/>
      <c r="R102" s="41"/>
      <c r="S102" s="41"/>
      <c r="T102" s="41"/>
      <c r="U102" s="42"/>
      <c r="W102" s="43"/>
      <c r="X102" s="43"/>
      <c r="Y102" s="43"/>
      <c r="Z102" s="43"/>
      <c r="AA102" s="43"/>
      <c r="AB102" s="43"/>
    </row>
    <row r="103" spans="1:28" x14ac:dyDescent="0.25">
      <c r="A103" s="26" t="s">
        <v>157</v>
      </c>
      <c r="B103" s="24">
        <v>0.17007</v>
      </c>
      <c r="C103" s="15">
        <v>17070</v>
      </c>
      <c r="D103" s="15">
        <v>2903</v>
      </c>
      <c r="E103" s="15">
        <v>15619</v>
      </c>
      <c r="F103" s="15">
        <v>68536</v>
      </c>
      <c r="G103" s="25">
        <v>4</v>
      </c>
      <c r="O103" s="40"/>
      <c r="P103" s="40"/>
      <c r="Q103" s="41"/>
      <c r="R103" s="41"/>
      <c r="S103" s="41"/>
      <c r="T103" s="41"/>
      <c r="U103" s="42"/>
      <c r="W103" s="43"/>
      <c r="X103" s="43"/>
      <c r="Y103" s="43"/>
      <c r="Z103" s="43"/>
      <c r="AA103" s="43"/>
      <c r="AB103" s="43"/>
    </row>
    <row r="104" spans="1:28" x14ac:dyDescent="0.25">
      <c r="A104" s="26" t="s">
        <v>158</v>
      </c>
      <c r="B104" s="24">
        <v>0.18565000000000001</v>
      </c>
      <c r="C104" s="15">
        <v>14167</v>
      </c>
      <c r="D104" s="15">
        <v>2630</v>
      </c>
      <c r="E104" s="15">
        <v>12852</v>
      </c>
      <c r="F104" s="15">
        <v>52917</v>
      </c>
      <c r="G104" s="25">
        <v>3.7</v>
      </c>
      <c r="O104" s="40"/>
      <c r="P104" s="40"/>
      <c r="Q104" s="41"/>
      <c r="R104" s="41"/>
      <c r="S104" s="41"/>
      <c r="T104" s="41"/>
      <c r="U104" s="42"/>
      <c r="W104" s="43"/>
      <c r="X104" s="43"/>
      <c r="Y104" s="43"/>
      <c r="Z104" s="43"/>
      <c r="AA104" s="43"/>
      <c r="AB104" s="43"/>
    </row>
    <row r="105" spans="1:28" x14ac:dyDescent="0.25">
      <c r="A105" s="26" t="s">
        <v>159</v>
      </c>
      <c r="B105" s="24">
        <v>0.20233999999999999</v>
      </c>
      <c r="C105" s="15">
        <v>11537</v>
      </c>
      <c r="D105" s="15">
        <v>2334</v>
      </c>
      <c r="E105" s="15">
        <v>10370</v>
      </c>
      <c r="F105" s="15">
        <v>40065</v>
      </c>
      <c r="G105" s="25">
        <v>3.5</v>
      </c>
      <c r="O105" s="40"/>
      <c r="P105" s="40"/>
      <c r="Q105" s="41"/>
      <c r="R105" s="41"/>
      <c r="S105" s="41"/>
      <c r="T105" s="41"/>
      <c r="U105" s="42"/>
      <c r="W105" s="43"/>
      <c r="X105" s="43"/>
      <c r="Y105" s="43"/>
      <c r="Z105" s="43"/>
      <c r="AA105" s="43"/>
      <c r="AB105" s="43"/>
    </row>
    <row r="106" spans="1:28" x14ac:dyDescent="0.25">
      <c r="A106" s="26" t="s">
        <v>160</v>
      </c>
      <c r="B106" s="24">
        <v>0.22017999999999999</v>
      </c>
      <c r="C106" s="15">
        <v>9203</v>
      </c>
      <c r="D106" s="15">
        <v>2026</v>
      </c>
      <c r="E106" s="15">
        <v>8190</v>
      </c>
      <c r="F106" s="15">
        <v>29695</v>
      </c>
      <c r="G106" s="25">
        <v>3.2</v>
      </c>
      <c r="O106" s="40"/>
      <c r="P106" s="40"/>
      <c r="Q106" s="41"/>
      <c r="R106" s="41"/>
      <c r="S106" s="41"/>
      <c r="T106" s="41"/>
      <c r="U106" s="42"/>
      <c r="W106" s="43"/>
      <c r="X106" s="43"/>
      <c r="Y106" s="43"/>
      <c r="Z106" s="43"/>
      <c r="AA106" s="43"/>
      <c r="AB106" s="43"/>
    </row>
    <row r="107" spans="1:28" x14ac:dyDescent="0.25">
      <c r="A107" s="26" t="s">
        <v>161</v>
      </c>
      <c r="B107" s="24">
        <v>0.23921000000000001</v>
      </c>
      <c r="C107" s="15">
        <v>7177</v>
      </c>
      <c r="D107" s="15">
        <v>1717</v>
      </c>
      <c r="E107" s="15">
        <v>6319</v>
      </c>
      <c r="F107" s="15">
        <v>21505</v>
      </c>
      <c r="G107" s="25">
        <v>3</v>
      </c>
      <c r="O107" s="40"/>
      <c r="P107" s="40"/>
      <c r="Q107" s="41"/>
      <c r="R107" s="41"/>
      <c r="S107" s="41"/>
      <c r="T107" s="41"/>
      <c r="U107" s="42"/>
      <c r="W107" s="43"/>
      <c r="X107" s="43"/>
      <c r="Y107" s="43"/>
      <c r="Z107" s="43"/>
      <c r="AA107" s="43"/>
      <c r="AB107" s="43"/>
    </row>
    <row r="108" spans="1:28" x14ac:dyDescent="0.25">
      <c r="A108" s="26" t="s">
        <v>162</v>
      </c>
      <c r="B108" s="24">
        <v>0.25945000000000001</v>
      </c>
      <c r="C108" s="15">
        <v>5460</v>
      </c>
      <c r="D108" s="15">
        <v>1417</v>
      </c>
      <c r="E108" s="15">
        <v>4752</v>
      </c>
      <c r="F108" s="15">
        <v>15187</v>
      </c>
      <c r="G108" s="25">
        <v>2.8</v>
      </c>
      <c r="O108" s="40"/>
      <c r="P108" s="40"/>
      <c r="Q108" s="41"/>
      <c r="R108" s="41"/>
      <c r="S108" s="41"/>
      <c r="T108" s="41"/>
      <c r="U108" s="42"/>
      <c r="W108" s="43"/>
      <c r="X108" s="43"/>
      <c r="Y108" s="43"/>
      <c r="Z108" s="43"/>
      <c r="AA108" s="43"/>
      <c r="AB108" s="43"/>
    </row>
    <row r="109" spans="1:28" x14ac:dyDescent="0.25">
      <c r="A109" s="26" t="s">
        <v>163</v>
      </c>
      <c r="B109" s="24">
        <v>0.28093000000000001</v>
      </c>
      <c r="C109" s="15">
        <v>4043</v>
      </c>
      <c r="D109" s="15">
        <v>1136</v>
      </c>
      <c r="E109" s="15">
        <v>3475</v>
      </c>
      <c r="F109" s="15">
        <v>10435</v>
      </c>
      <c r="G109" s="25">
        <v>2.6</v>
      </c>
      <c r="O109" s="40"/>
      <c r="P109" s="40"/>
      <c r="Q109" s="41"/>
      <c r="R109" s="41"/>
      <c r="S109" s="41"/>
      <c r="T109" s="41"/>
      <c r="U109" s="42"/>
      <c r="W109" s="43"/>
      <c r="X109" s="43"/>
      <c r="Y109" s="43"/>
      <c r="Z109" s="43"/>
      <c r="AA109" s="43"/>
      <c r="AB109" s="43"/>
    </row>
    <row r="110" spans="1:28" x14ac:dyDescent="0.25">
      <c r="A110" s="28" t="s">
        <v>164</v>
      </c>
      <c r="B110" s="29">
        <v>1</v>
      </c>
      <c r="C110" s="30">
        <v>2907</v>
      </c>
      <c r="D110" s="30">
        <v>2907</v>
      </c>
      <c r="E110" s="30">
        <v>6960</v>
      </c>
      <c r="F110" s="30">
        <v>6960</v>
      </c>
      <c r="G110" s="31">
        <v>2.4</v>
      </c>
      <c r="O110" s="40"/>
      <c r="P110" s="40"/>
      <c r="Q110" s="41"/>
      <c r="R110" s="41"/>
      <c r="S110" s="41"/>
      <c r="T110" s="41"/>
      <c r="U110" s="42"/>
      <c r="W110" s="43"/>
      <c r="X110" s="43"/>
      <c r="Y110" s="43"/>
      <c r="Z110" s="43"/>
      <c r="AA110" s="43"/>
      <c r="AB110" s="43"/>
    </row>
    <row r="111" spans="1:28" x14ac:dyDescent="0.25">
      <c r="A111" s="15"/>
      <c r="B111" s="24"/>
      <c r="C111" s="15"/>
      <c r="D111" s="15"/>
      <c r="E111" s="15"/>
      <c r="F111" s="15"/>
      <c r="G111" s="67"/>
      <c r="O111" s="40"/>
      <c r="P111" s="40"/>
      <c r="Q111" s="41"/>
      <c r="R111" s="41"/>
      <c r="S111" s="41"/>
      <c r="T111" s="41"/>
      <c r="U111" s="42"/>
      <c r="W111" s="43"/>
      <c r="X111" s="43"/>
      <c r="Y111" s="43"/>
      <c r="Z111" s="43"/>
      <c r="AA111" s="43"/>
      <c r="AB111" s="43"/>
    </row>
    <row r="113" spans="1:1" x14ac:dyDescent="0.25">
      <c r="A113" s="32" t="s">
        <v>284</v>
      </c>
    </row>
    <row r="114" spans="1:1" x14ac:dyDescent="0.25">
      <c r="A114" s="33" t="s">
        <v>165</v>
      </c>
    </row>
  </sheetData>
  <pageMargins left="0.75" right="0.75" top="1" bottom="1" header="0.5" footer="0.5"/>
  <pageSetup paperSize="9"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4"/>
  <dimension ref="A1:AB114"/>
  <sheetViews>
    <sheetView zoomScaleNormal="100" workbookViewId="0"/>
  </sheetViews>
  <sheetFormatPr defaultRowHeight="12.5" x14ac:dyDescent="0.25"/>
  <cols>
    <col min="1" max="1" width="12.59765625" style="4" customWidth="1"/>
    <col min="2" max="2" width="17.3984375" style="4" customWidth="1"/>
    <col min="3" max="3" width="10.59765625" style="4" customWidth="1"/>
    <col min="4" max="5" width="17.3984375" style="4" customWidth="1"/>
    <col min="6" max="7" width="15.09765625" style="4" customWidth="1"/>
    <col min="8" max="256" width="9.09765625" style="4"/>
    <col min="257" max="257" width="12.59765625" style="4" customWidth="1"/>
    <col min="258" max="258" width="17.3984375" style="4" customWidth="1"/>
    <col min="259" max="259" width="10.59765625" style="4" customWidth="1"/>
    <col min="260" max="261" width="17.3984375" style="4" customWidth="1"/>
    <col min="262" max="263" width="15.09765625" style="4" customWidth="1"/>
    <col min="264" max="512" width="9.09765625" style="4"/>
    <col min="513" max="513" width="12.59765625" style="4" customWidth="1"/>
    <col min="514" max="514" width="17.3984375" style="4" customWidth="1"/>
    <col min="515" max="515" width="10.59765625" style="4" customWidth="1"/>
    <col min="516" max="517" width="17.3984375" style="4" customWidth="1"/>
    <col min="518" max="519" width="15.09765625" style="4" customWidth="1"/>
    <col min="520" max="768" width="9.09765625" style="4"/>
    <col min="769" max="769" width="12.59765625" style="4" customWidth="1"/>
    <col min="770" max="770" width="17.3984375" style="4" customWidth="1"/>
    <col min="771" max="771" width="10.59765625" style="4" customWidth="1"/>
    <col min="772" max="773" width="17.3984375" style="4" customWidth="1"/>
    <col min="774" max="775" width="15.09765625" style="4" customWidth="1"/>
    <col min="776" max="1024" width="9.09765625" style="4"/>
    <col min="1025" max="1025" width="12.59765625" style="4" customWidth="1"/>
    <col min="1026" max="1026" width="17.3984375" style="4" customWidth="1"/>
    <col min="1027" max="1027" width="10.59765625" style="4" customWidth="1"/>
    <col min="1028" max="1029" width="17.3984375" style="4" customWidth="1"/>
    <col min="1030" max="1031" width="15.09765625" style="4" customWidth="1"/>
    <col min="1032" max="1280" width="9.09765625" style="4"/>
    <col min="1281" max="1281" width="12.59765625" style="4" customWidth="1"/>
    <col min="1282" max="1282" width="17.3984375" style="4" customWidth="1"/>
    <col min="1283" max="1283" width="10.59765625" style="4" customWidth="1"/>
    <col min="1284" max="1285" width="17.3984375" style="4" customWidth="1"/>
    <col min="1286" max="1287" width="15.09765625" style="4" customWidth="1"/>
    <col min="1288" max="1536" width="9.09765625" style="4"/>
    <col min="1537" max="1537" width="12.59765625" style="4" customWidth="1"/>
    <col min="1538" max="1538" width="17.3984375" style="4" customWidth="1"/>
    <col min="1539" max="1539" width="10.59765625" style="4" customWidth="1"/>
    <col min="1540" max="1541" width="17.3984375" style="4" customWidth="1"/>
    <col min="1542" max="1543" width="15.09765625" style="4" customWidth="1"/>
    <col min="1544" max="1792" width="9.09765625" style="4"/>
    <col min="1793" max="1793" width="12.59765625" style="4" customWidth="1"/>
    <col min="1794" max="1794" width="17.3984375" style="4" customWidth="1"/>
    <col min="1795" max="1795" width="10.59765625" style="4" customWidth="1"/>
    <col min="1796" max="1797" width="17.3984375" style="4" customWidth="1"/>
    <col min="1798" max="1799" width="15.09765625" style="4" customWidth="1"/>
    <col min="1800" max="2048" width="9.09765625" style="4"/>
    <col min="2049" max="2049" width="12.59765625" style="4" customWidth="1"/>
    <col min="2050" max="2050" width="17.3984375" style="4" customWidth="1"/>
    <col min="2051" max="2051" width="10.59765625" style="4" customWidth="1"/>
    <col min="2052" max="2053" width="17.3984375" style="4" customWidth="1"/>
    <col min="2054" max="2055" width="15.09765625" style="4" customWidth="1"/>
    <col min="2056" max="2304" width="9.09765625" style="4"/>
    <col min="2305" max="2305" width="12.59765625" style="4" customWidth="1"/>
    <col min="2306" max="2306" width="17.3984375" style="4" customWidth="1"/>
    <col min="2307" max="2307" width="10.59765625" style="4" customWidth="1"/>
    <col min="2308" max="2309" width="17.3984375" style="4" customWidth="1"/>
    <col min="2310" max="2311" width="15.09765625" style="4" customWidth="1"/>
    <col min="2312" max="2560" width="9.09765625" style="4"/>
    <col min="2561" max="2561" width="12.59765625" style="4" customWidth="1"/>
    <col min="2562" max="2562" width="17.3984375" style="4" customWidth="1"/>
    <col min="2563" max="2563" width="10.59765625" style="4" customWidth="1"/>
    <col min="2564" max="2565" width="17.3984375" style="4" customWidth="1"/>
    <col min="2566" max="2567" width="15.09765625" style="4" customWidth="1"/>
    <col min="2568" max="2816" width="9.09765625" style="4"/>
    <col min="2817" max="2817" width="12.59765625" style="4" customWidth="1"/>
    <col min="2818" max="2818" width="17.3984375" style="4" customWidth="1"/>
    <col min="2819" max="2819" width="10.59765625" style="4" customWidth="1"/>
    <col min="2820" max="2821" width="17.3984375" style="4" customWidth="1"/>
    <col min="2822" max="2823" width="15.09765625" style="4" customWidth="1"/>
    <col min="2824" max="3072" width="9.09765625" style="4"/>
    <col min="3073" max="3073" width="12.59765625" style="4" customWidth="1"/>
    <col min="3074" max="3074" width="17.3984375" style="4" customWidth="1"/>
    <col min="3075" max="3075" width="10.59765625" style="4" customWidth="1"/>
    <col min="3076" max="3077" width="17.3984375" style="4" customWidth="1"/>
    <col min="3078" max="3079" width="15.09765625" style="4" customWidth="1"/>
    <col min="3080" max="3328" width="9.09765625" style="4"/>
    <col min="3329" max="3329" width="12.59765625" style="4" customWidth="1"/>
    <col min="3330" max="3330" width="17.3984375" style="4" customWidth="1"/>
    <col min="3331" max="3331" width="10.59765625" style="4" customWidth="1"/>
    <col min="3332" max="3333" width="17.3984375" style="4" customWidth="1"/>
    <col min="3334" max="3335" width="15.09765625" style="4" customWidth="1"/>
    <col min="3336" max="3584" width="9.09765625" style="4"/>
    <col min="3585" max="3585" width="12.59765625" style="4" customWidth="1"/>
    <col min="3586" max="3586" width="17.3984375" style="4" customWidth="1"/>
    <col min="3587" max="3587" width="10.59765625" style="4" customWidth="1"/>
    <col min="3588" max="3589" width="17.3984375" style="4" customWidth="1"/>
    <col min="3590" max="3591" width="15.09765625" style="4" customWidth="1"/>
    <col min="3592" max="3840" width="9.09765625" style="4"/>
    <col min="3841" max="3841" width="12.59765625" style="4" customWidth="1"/>
    <col min="3842" max="3842" width="17.3984375" style="4" customWidth="1"/>
    <col min="3843" max="3843" width="10.59765625" style="4" customWidth="1"/>
    <col min="3844" max="3845" width="17.3984375" style="4" customWidth="1"/>
    <col min="3846" max="3847" width="15.09765625" style="4" customWidth="1"/>
    <col min="3848" max="4096" width="9.09765625" style="4"/>
    <col min="4097" max="4097" width="12.59765625" style="4" customWidth="1"/>
    <col min="4098" max="4098" width="17.3984375" style="4" customWidth="1"/>
    <col min="4099" max="4099" width="10.59765625" style="4" customWidth="1"/>
    <col min="4100" max="4101" width="17.3984375" style="4" customWidth="1"/>
    <col min="4102" max="4103" width="15.09765625" style="4" customWidth="1"/>
    <col min="4104" max="4352" width="9.09765625" style="4"/>
    <col min="4353" max="4353" width="12.59765625" style="4" customWidth="1"/>
    <col min="4354" max="4354" width="17.3984375" style="4" customWidth="1"/>
    <col min="4355" max="4355" width="10.59765625" style="4" customWidth="1"/>
    <col min="4356" max="4357" width="17.3984375" style="4" customWidth="1"/>
    <col min="4358" max="4359" width="15.09765625" style="4" customWidth="1"/>
    <col min="4360" max="4608" width="9.09765625" style="4"/>
    <col min="4609" max="4609" width="12.59765625" style="4" customWidth="1"/>
    <col min="4610" max="4610" width="17.3984375" style="4" customWidth="1"/>
    <col min="4611" max="4611" width="10.59765625" style="4" customWidth="1"/>
    <col min="4612" max="4613" width="17.3984375" style="4" customWidth="1"/>
    <col min="4614" max="4615" width="15.09765625" style="4" customWidth="1"/>
    <col min="4616" max="4864" width="9.09765625" style="4"/>
    <col min="4865" max="4865" width="12.59765625" style="4" customWidth="1"/>
    <col min="4866" max="4866" width="17.3984375" style="4" customWidth="1"/>
    <col min="4867" max="4867" width="10.59765625" style="4" customWidth="1"/>
    <col min="4868" max="4869" width="17.3984375" style="4" customWidth="1"/>
    <col min="4870" max="4871" width="15.09765625" style="4" customWidth="1"/>
    <col min="4872" max="5120" width="9.09765625" style="4"/>
    <col min="5121" max="5121" width="12.59765625" style="4" customWidth="1"/>
    <col min="5122" max="5122" width="17.3984375" style="4" customWidth="1"/>
    <col min="5123" max="5123" width="10.59765625" style="4" customWidth="1"/>
    <col min="5124" max="5125" width="17.3984375" style="4" customWidth="1"/>
    <col min="5126" max="5127" width="15.09765625" style="4" customWidth="1"/>
    <col min="5128" max="5376" width="9.09765625" style="4"/>
    <col min="5377" max="5377" width="12.59765625" style="4" customWidth="1"/>
    <col min="5378" max="5378" width="17.3984375" style="4" customWidth="1"/>
    <col min="5379" max="5379" width="10.59765625" style="4" customWidth="1"/>
    <col min="5380" max="5381" width="17.3984375" style="4" customWidth="1"/>
    <col min="5382" max="5383" width="15.09765625" style="4" customWidth="1"/>
    <col min="5384" max="5632" width="9.09765625" style="4"/>
    <col min="5633" max="5633" width="12.59765625" style="4" customWidth="1"/>
    <col min="5634" max="5634" width="17.3984375" style="4" customWidth="1"/>
    <col min="5635" max="5635" width="10.59765625" style="4" customWidth="1"/>
    <col min="5636" max="5637" width="17.3984375" style="4" customWidth="1"/>
    <col min="5638" max="5639" width="15.09765625" style="4" customWidth="1"/>
    <col min="5640" max="5888" width="9.09765625" style="4"/>
    <col min="5889" max="5889" width="12.59765625" style="4" customWidth="1"/>
    <col min="5890" max="5890" width="17.3984375" style="4" customWidth="1"/>
    <col min="5891" max="5891" width="10.59765625" style="4" customWidth="1"/>
    <col min="5892" max="5893" width="17.3984375" style="4" customWidth="1"/>
    <col min="5894" max="5895" width="15.09765625" style="4" customWidth="1"/>
    <col min="5896" max="6144" width="9.09765625" style="4"/>
    <col min="6145" max="6145" width="12.59765625" style="4" customWidth="1"/>
    <col min="6146" max="6146" width="17.3984375" style="4" customWidth="1"/>
    <col min="6147" max="6147" width="10.59765625" style="4" customWidth="1"/>
    <col min="6148" max="6149" width="17.3984375" style="4" customWidth="1"/>
    <col min="6150" max="6151" width="15.09765625" style="4" customWidth="1"/>
    <col min="6152" max="6400" width="9.09765625" style="4"/>
    <col min="6401" max="6401" width="12.59765625" style="4" customWidth="1"/>
    <col min="6402" max="6402" width="17.3984375" style="4" customWidth="1"/>
    <col min="6403" max="6403" width="10.59765625" style="4" customWidth="1"/>
    <col min="6404" max="6405" width="17.3984375" style="4" customWidth="1"/>
    <col min="6406" max="6407" width="15.09765625" style="4" customWidth="1"/>
    <col min="6408" max="6656" width="9.09765625" style="4"/>
    <col min="6657" max="6657" width="12.59765625" style="4" customWidth="1"/>
    <col min="6658" max="6658" width="17.3984375" style="4" customWidth="1"/>
    <col min="6659" max="6659" width="10.59765625" style="4" customWidth="1"/>
    <col min="6660" max="6661" width="17.3984375" style="4" customWidth="1"/>
    <col min="6662" max="6663" width="15.09765625" style="4" customWidth="1"/>
    <col min="6664" max="6912" width="9.09765625" style="4"/>
    <col min="6913" max="6913" width="12.59765625" style="4" customWidth="1"/>
    <col min="6914" max="6914" width="17.3984375" style="4" customWidth="1"/>
    <col min="6915" max="6915" width="10.59765625" style="4" customWidth="1"/>
    <col min="6916" max="6917" width="17.3984375" style="4" customWidth="1"/>
    <col min="6918" max="6919" width="15.09765625" style="4" customWidth="1"/>
    <col min="6920" max="7168" width="9.09765625" style="4"/>
    <col min="7169" max="7169" width="12.59765625" style="4" customWidth="1"/>
    <col min="7170" max="7170" width="17.3984375" style="4" customWidth="1"/>
    <col min="7171" max="7171" width="10.59765625" style="4" customWidth="1"/>
    <col min="7172" max="7173" width="17.3984375" style="4" customWidth="1"/>
    <col min="7174" max="7175" width="15.09765625" style="4" customWidth="1"/>
    <col min="7176" max="7424" width="9.09765625" style="4"/>
    <col min="7425" max="7425" width="12.59765625" style="4" customWidth="1"/>
    <col min="7426" max="7426" width="17.3984375" style="4" customWidth="1"/>
    <col min="7427" max="7427" width="10.59765625" style="4" customWidth="1"/>
    <col min="7428" max="7429" width="17.3984375" style="4" customWidth="1"/>
    <col min="7430" max="7431" width="15.09765625" style="4" customWidth="1"/>
    <col min="7432" max="7680" width="9.09765625" style="4"/>
    <col min="7681" max="7681" width="12.59765625" style="4" customWidth="1"/>
    <col min="7682" max="7682" width="17.3984375" style="4" customWidth="1"/>
    <col min="7683" max="7683" width="10.59765625" style="4" customWidth="1"/>
    <col min="7684" max="7685" width="17.3984375" style="4" customWidth="1"/>
    <col min="7686" max="7687" width="15.09765625" style="4" customWidth="1"/>
    <col min="7688" max="7936" width="9.09765625" style="4"/>
    <col min="7937" max="7937" width="12.59765625" style="4" customWidth="1"/>
    <col min="7938" max="7938" width="17.3984375" style="4" customWidth="1"/>
    <col min="7939" max="7939" width="10.59765625" style="4" customWidth="1"/>
    <col min="7940" max="7941" width="17.3984375" style="4" customWidth="1"/>
    <col min="7942" max="7943" width="15.09765625" style="4" customWidth="1"/>
    <col min="7944" max="8192" width="9.09765625" style="4"/>
    <col min="8193" max="8193" width="12.59765625" style="4" customWidth="1"/>
    <col min="8194" max="8194" width="17.3984375" style="4" customWidth="1"/>
    <col min="8195" max="8195" width="10.59765625" style="4" customWidth="1"/>
    <col min="8196" max="8197" width="17.3984375" style="4" customWidth="1"/>
    <col min="8198" max="8199" width="15.09765625" style="4" customWidth="1"/>
    <col min="8200" max="8448" width="9.09765625" style="4"/>
    <col min="8449" max="8449" width="12.59765625" style="4" customWidth="1"/>
    <col min="8450" max="8450" width="17.3984375" style="4" customWidth="1"/>
    <col min="8451" max="8451" width="10.59765625" style="4" customWidth="1"/>
    <col min="8452" max="8453" width="17.3984375" style="4" customWidth="1"/>
    <col min="8454" max="8455" width="15.09765625" style="4" customWidth="1"/>
    <col min="8456" max="8704" width="9.09765625" style="4"/>
    <col min="8705" max="8705" width="12.59765625" style="4" customWidth="1"/>
    <col min="8706" max="8706" width="17.3984375" style="4" customWidth="1"/>
    <col min="8707" max="8707" width="10.59765625" style="4" customWidth="1"/>
    <col min="8708" max="8709" width="17.3984375" style="4" customWidth="1"/>
    <col min="8710" max="8711" width="15.09765625" style="4" customWidth="1"/>
    <col min="8712" max="8960" width="9.09765625" style="4"/>
    <col min="8961" max="8961" width="12.59765625" style="4" customWidth="1"/>
    <col min="8962" max="8962" width="17.3984375" style="4" customWidth="1"/>
    <col min="8963" max="8963" width="10.59765625" style="4" customWidth="1"/>
    <col min="8964" max="8965" width="17.3984375" style="4" customWidth="1"/>
    <col min="8966" max="8967" width="15.09765625" style="4" customWidth="1"/>
    <col min="8968" max="9216" width="9.09765625" style="4"/>
    <col min="9217" max="9217" width="12.59765625" style="4" customWidth="1"/>
    <col min="9218" max="9218" width="17.3984375" style="4" customWidth="1"/>
    <col min="9219" max="9219" width="10.59765625" style="4" customWidth="1"/>
    <col min="9220" max="9221" width="17.3984375" style="4" customWidth="1"/>
    <col min="9222" max="9223" width="15.09765625" style="4" customWidth="1"/>
    <col min="9224" max="9472" width="9.09765625" style="4"/>
    <col min="9473" max="9473" width="12.59765625" style="4" customWidth="1"/>
    <col min="9474" max="9474" width="17.3984375" style="4" customWidth="1"/>
    <col min="9475" max="9475" width="10.59765625" style="4" customWidth="1"/>
    <col min="9476" max="9477" width="17.3984375" style="4" customWidth="1"/>
    <col min="9478" max="9479" width="15.09765625" style="4" customWidth="1"/>
    <col min="9480" max="9728" width="9.09765625" style="4"/>
    <col min="9729" max="9729" width="12.59765625" style="4" customWidth="1"/>
    <col min="9730" max="9730" width="17.3984375" style="4" customWidth="1"/>
    <col min="9731" max="9731" width="10.59765625" style="4" customWidth="1"/>
    <col min="9732" max="9733" width="17.3984375" style="4" customWidth="1"/>
    <col min="9734" max="9735" width="15.09765625" style="4" customWidth="1"/>
    <col min="9736" max="9984" width="9.09765625" style="4"/>
    <col min="9985" max="9985" width="12.59765625" style="4" customWidth="1"/>
    <col min="9986" max="9986" width="17.3984375" style="4" customWidth="1"/>
    <col min="9987" max="9987" width="10.59765625" style="4" customWidth="1"/>
    <col min="9988" max="9989" width="17.3984375" style="4" customWidth="1"/>
    <col min="9990" max="9991" width="15.09765625" style="4" customWidth="1"/>
    <col min="9992" max="10240" width="9.09765625" style="4"/>
    <col min="10241" max="10241" width="12.59765625" style="4" customWidth="1"/>
    <col min="10242" max="10242" width="17.3984375" style="4" customWidth="1"/>
    <col min="10243" max="10243" width="10.59765625" style="4" customWidth="1"/>
    <col min="10244" max="10245" width="17.3984375" style="4" customWidth="1"/>
    <col min="10246" max="10247" width="15.09765625" style="4" customWidth="1"/>
    <col min="10248" max="10496" width="9.09765625" style="4"/>
    <col min="10497" max="10497" width="12.59765625" style="4" customWidth="1"/>
    <col min="10498" max="10498" width="17.3984375" style="4" customWidth="1"/>
    <col min="10499" max="10499" width="10.59765625" style="4" customWidth="1"/>
    <col min="10500" max="10501" width="17.3984375" style="4" customWidth="1"/>
    <col min="10502" max="10503" width="15.09765625" style="4" customWidth="1"/>
    <col min="10504" max="10752" width="9.09765625" style="4"/>
    <col min="10753" max="10753" width="12.59765625" style="4" customWidth="1"/>
    <col min="10754" max="10754" width="17.3984375" style="4" customWidth="1"/>
    <col min="10755" max="10755" width="10.59765625" style="4" customWidth="1"/>
    <col min="10756" max="10757" width="17.3984375" style="4" customWidth="1"/>
    <col min="10758" max="10759" width="15.09765625" style="4" customWidth="1"/>
    <col min="10760" max="11008" width="9.09765625" style="4"/>
    <col min="11009" max="11009" width="12.59765625" style="4" customWidth="1"/>
    <col min="11010" max="11010" width="17.3984375" style="4" customWidth="1"/>
    <col min="11011" max="11011" width="10.59765625" style="4" customWidth="1"/>
    <col min="11012" max="11013" width="17.3984375" style="4" customWidth="1"/>
    <col min="11014" max="11015" width="15.09765625" style="4" customWidth="1"/>
    <col min="11016" max="11264" width="9.09765625" style="4"/>
    <col min="11265" max="11265" width="12.59765625" style="4" customWidth="1"/>
    <col min="11266" max="11266" width="17.3984375" style="4" customWidth="1"/>
    <col min="11267" max="11267" width="10.59765625" style="4" customWidth="1"/>
    <col min="11268" max="11269" width="17.3984375" style="4" customWidth="1"/>
    <col min="11270" max="11271" width="15.09765625" style="4" customWidth="1"/>
    <col min="11272" max="11520" width="9.09765625" style="4"/>
    <col min="11521" max="11521" width="12.59765625" style="4" customWidth="1"/>
    <col min="11522" max="11522" width="17.3984375" style="4" customWidth="1"/>
    <col min="11523" max="11523" width="10.59765625" style="4" customWidth="1"/>
    <col min="11524" max="11525" width="17.3984375" style="4" customWidth="1"/>
    <col min="11526" max="11527" width="15.09765625" style="4" customWidth="1"/>
    <col min="11528" max="11776" width="9.09765625" style="4"/>
    <col min="11777" max="11777" width="12.59765625" style="4" customWidth="1"/>
    <col min="11778" max="11778" width="17.3984375" style="4" customWidth="1"/>
    <col min="11779" max="11779" width="10.59765625" style="4" customWidth="1"/>
    <col min="11780" max="11781" width="17.3984375" style="4" customWidth="1"/>
    <col min="11782" max="11783" width="15.09765625" style="4" customWidth="1"/>
    <col min="11784" max="12032" width="9.09765625" style="4"/>
    <col min="12033" max="12033" width="12.59765625" style="4" customWidth="1"/>
    <col min="12034" max="12034" width="17.3984375" style="4" customWidth="1"/>
    <col min="12035" max="12035" width="10.59765625" style="4" customWidth="1"/>
    <col min="12036" max="12037" width="17.3984375" style="4" customWidth="1"/>
    <col min="12038" max="12039" width="15.09765625" style="4" customWidth="1"/>
    <col min="12040" max="12288" width="9.09765625" style="4"/>
    <col min="12289" max="12289" width="12.59765625" style="4" customWidth="1"/>
    <col min="12290" max="12290" width="17.3984375" style="4" customWidth="1"/>
    <col min="12291" max="12291" width="10.59765625" style="4" customWidth="1"/>
    <col min="12292" max="12293" width="17.3984375" style="4" customWidth="1"/>
    <col min="12294" max="12295" width="15.09765625" style="4" customWidth="1"/>
    <col min="12296" max="12544" width="9.09765625" style="4"/>
    <col min="12545" max="12545" width="12.59765625" style="4" customWidth="1"/>
    <col min="12546" max="12546" width="17.3984375" style="4" customWidth="1"/>
    <col min="12547" max="12547" width="10.59765625" style="4" customWidth="1"/>
    <col min="12548" max="12549" width="17.3984375" style="4" customWidth="1"/>
    <col min="12550" max="12551" width="15.09765625" style="4" customWidth="1"/>
    <col min="12552" max="12800" width="9.09765625" style="4"/>
    <col min="12801" max="12801" width="12.59765625" style="4" customWidth="1"/>
    <col min="12802" max="12802" width="17.3984375" style="4" customWidth="1"/>
    <col min="12803" max="12803" width="10.59765625" style="4" customWidth="1"/>
    <col min="12804" max="12805" width="17.3984375" style="4" customWidth="1"/>
    <col min="12806" max="12807" width="15.09765625" style="4" customWidth="1"/>
    <col min="12808" max="13056" width="9.09765625" style="4"/>
    <col min="13057" max="13057" width="12.59765625" style="4" customWidth="1"/>
    <col min="13058" max="13058" width="17.3984375" style="4" customWidth="1"/>
    <col min="13059" max="13059" width="10.59765625" style="4" customWidth="1"/>
    <col min="13060" max="13061" width="17.3984375" style="4" customWidth="1"/>
    <col min="13062" max="13063" width="15.09765625" style="4" customWidth="1"/>
    <col min="13064" max="13312" width="9.09765625" style="4"/>
    <col min="13313" max="13313" width="12.59765625" style="4" customWidth="1"/>
    <col min="13314" max="13314" width="17.3984375" style="4" customWidth="1"/>
    <col min="13315" max="13315" width="10.59765625" style="4" customWidth="1"/>
    <col min="13316" max="13317" width="17.3984375" style="4" customWidth="1"/>
    <col min="13318" max="13319" width="15.09765625" style="4" customWidth="1"/>
    <col min="13320" max="13568" width="9.09765625" style="4"/>
    <col min="13569" max="13569" width="12.59765625" style="4" customWidth="1"/>
    <col min="13570" max="13570" width="17.3984375" style="4" customWidth="1"/>
    <col min="13571" max="13571" width="10.59765625" style="4" customWidth="1"/>
    <col min="13572" max="13573" width="17.3984375" style="4" customWidth="1"/>
    <col min="13574" max="13575" width="15.09765625" style="4" customWidth="1"/>
    <col min="13576" max="13824" width="9.09765625" style="4"/>
    <col min="13825" max="13825" width="12.59765625" style="4" customWidth="1"/>
    <col min="13826" max="13826" width="17.3984375" style="4" customWidth="1"/>
    <col min="13827" max="13827" width="10.59765625" style="4" customWidth="1"/>
    <col min="13828" max="13829" width="17.3984375" style="4" customWidth="1"/>
    <col min="13830" max="13831" width="15.09765625" style="4" customWidth="1"/>
    <col min="13832" max="14080" width="9.09765625" style="4"/>
    <col min="14081" max="14081" width="12.59765625" style="4" customWidth="1"/>
    <col min="14082" max="14082" width="17.3984375" style="4" customWidth="1"/>
    <col min="14083" max="14083" width="10.59765625" style="4" customWidth="1"/>
    <col min="14084" max="14085" width="17.3984375" style="4" customWidth="1"/>
    <col min="14086" max="14087" width="15.09765625" style="4" customWidth="1"/>
    <col min="14088" max="14336" width="9.09765625" style="4"/>
    <col min="14337" max="14337" width="12.59765625" style="4" customWidth="1"/>
    <col min="14338" max="14338" width="17.3984375" style="4" customWidth="1"/>
    <col min="14339" max="14339" width="10.59765625" style="4" customWidth="1"/>
    <col min="14340" max="14341" width="17.3984375" style="4" customWidth="1"/>
    <col min="14342" max="14343" width="15.09765625" style="4" customWidth="1"/>
    <col min="14344" max="14592" width="9.09765625" style="4"/>
    <col min="14593" max="14593" width="12.59765625" style="4" customWidth="1"/>
    <col min="14594" max="14594" width="17.3984375" style="4" customWidth="1"/>
    <col min="14595" max="14595" width="10.59765625" style="4" customWidth="1"/>
    <col min="14596" max="14597" width="17.3984375" style="4" customWidth="1"/>
    <col min="14598" max="14599" width="15.09765625" style="4" customWidth="1"/>
    <col min="14600" max="14848" width="9.09765625" style="4"/>
    <col min="14849" max="14849" width="12.59765625" style="4" customWidth="1"/>
    <col min="14850" max="14850" width="17.3984375" style="4" customWidth="1"/>
    <col min="14851" max="14851" width="10.59765625" style="4" customWidth="1"/>
    <col min="14852" max="14853" width="17.3984375" style="4" customWidth="1"/>
    <col min="14854" max="14855" width="15.09765625" style="4" customWidth="1"/>
    <col min="14856" max="15104" width="9.09765625" style="4"/>
    <col min="15105" max="15105" width="12.59765625" style="4" customWidth="1"/>
    <col min="15106" max="15106" width="17.3984375" style="4" customWidth="1"/>
    <col min="15107" max="15107" width="10.59765625" style="4" customWidth="1"/>
    <col min="15108" max="15109" width="17.3984375" style="4" customWidth="1"/>
    <col min="15110" max="15111" width="15.09765625" style="4" customWidth="1"/>
    <col min="15112" max="15360" width="9.09765625" style="4"/>
    <col min="15361" max="15361" width="12.59765625" style="4" customWidth="1"/>
    <col min="15362" max="15362" width="17.3984375" style="4" customWidth="1"/>
    <col min="15363" max="15363" width="10.59765625" style="4" customWidth="1"/>
    <col min="15364" max="15365" width="17.3984375" style="4" customWidth="1"/>
    <col min="15366" max="15367" width="15.09765625" style="4" customWidth="1"/>
    <col min="15368" max="15616" width="9.09765625" style="4"/>
    <col min="15617" max="15617" width="12.59765625" style="4" customWidth="1"/>
    <col min="15618" max="15618" width="17.3984375" style="4" customWidth="1"/>
    <col min="15619" max="15619" width="10.59765625" style="4" customWidth="1"/>
    <col min="15620" max="15621" width="17.3984375" style="4" customWidth="1"/>
    <col min="15622" max="15623" width="15.09765625" style="4" customWidth="1"/>
    <col min="15624" max="15872" width="9.09765625" style="4"/>
    <col min="15873" max="15873" width="12.59765625" style="4" customWidth="1"/>
    <col min="15874" max="15874" width="17.3984375" style="4" customWidth="1"/>
    <col min="15875" max="15875" width="10.59765625" style="4" customWidth="1"/>
    <col min="15876" max="15877" width="17.3984375" style="4" customWidth="1"/>
    <col min="15878" max="15879" width="15.09765625" style="4" customWidth="1"/>
    <col min="15880" max="16128" width="9.09765625" style="4"/>
    <col min="16129" max="16129" width="12.59765625" style="4" customWidth="1"/>
    <col min="16130" max="16130" width="17.3984375" style="4" customWidth="1"/>
    <col min="16131" max="16131" width="10.59765625" style="4" customWidth="1"/>
    <col min="16132" max="16133" width="17.3984375" style="4" customWidth="1"/>
    <col min="16134" max="16135" width="15.09765625" style="4" customWidth="1"/>
    <col min="16136" max="16384" width="9.09765625" style="4"/>
  </cols>
  <sheetData>
    <row r="1" spans="1:28" x14ac:dyDescent="0.25">
      <c r="A1" s="6"/>
      <c r="B1" s="6"/>
      <c r="C1" s="6"/>
      <c r="D1" s="6"/>
      <c r="E1" s="6"/>
      <c r="F1" s="6"/>
      <c r="G1" s="7"/>
    </row>
    <row r="2" spans="1:28" ht="13" x14ac:dyDescent="0.3">
      <c r="A2" s="8" t="s">
        <v>184</v>
      </c>
      <c r="B2" s="6"/>
      <c r="C2" s="6"/>
      <c r="D2" s="6"/>
      <c r="E2" s="6"/>
      <c r="F2" s="6"/>
      <c r="G2" s="7"/>
    </row>
    <row r="3" spans="1:28" x14ac:dyDescent="0.25">
      <c r="A3" s="9"/>
      <c r="B3" s="9"/>
      <c r="C3" s="9"/>
      <c r="D3" s="9"/>
      <c r="E3" s="9"/>
      <c r="F3" s="9"/>
      <c r="G3" s="10"/>
    </row>
    <row r="4" spans="1:28" x14ac:dyDescent="0.25">
      <c r="A4" s="11" t="s">
        <v>42</v>
      </c>
      <c r="B4" s="12" t="s">
        <v>43</v>
      </c>
      <c r="C4" s="12" t="s">
        <v>44</v>
      </c>
      <c r="D4" s="12" t="s">
        <v>44</v>
      </c>
      <c r="E4" s="12" t="s">
        <v>45</v>
      </c>
      <c r="F4" s="12" t="s">
        <v>46</v>
      </c>
      <c r="G4" s="13" t="s">
        <v>47</v>
      </c>
    </row>
    <row r="5" spans="1:28" x14ac:dyDescent="0.25">
      <c r="A5" s="14" t="s">
        <v>48</v>
      </c>
      <c r="B5" s="15" t="s">
        <v>49</v>
      </c>
      <c r="C5" s="15" t="s">
        <v>50</v>
      </c>
      <c r="D5" s="15" t="s">
        <v>51</v>
      </c>
      <c r="E5" s="15" t="s">
        <v>52</v>
      </c>
      <c r="F5" s="15" t="s">
        <v>53</v>
      </c>
      <c r="G5" s="16" t="s">
        <v>54</v>
      </c>
    </row>
    <row r="6" spans="1:28" x14ac:dyDescent="0.25">
      <c r="A6" s="17"/>
      <c r="B6" s="15" t="s">
        <v>55</v>
      </c>
      <c r="C6" s="15" t="s">
        <v>56</v>
      </c>
      <c r="D6" s="15" t="s">
        <v>55</v>
      </c>
      <c r="E6" s="15" t="s">
        <v>55</v>
      </c>
      <c r="F6" s="15" t="s">
        <v>57</v>
      </c>
      <c r="G6" s="16" t="s">
        <v>56</v>
      </c>
    </row>
    <row r="7" spans="1:28" x14ac:dyDescent="0.25">
      <c r="A7" s="18"/>
      <c r="B7" s="6"/>
      <c r="C7" s="15"/>
      <c r="D7" s="6"/>
      <c r="E7" s="6"/>
      <c r="F7" s="15"/>
      <c r="G7" s="16"/>
    </row>
    <row r="8" spans="1:28" ht="13.5" x14ac:dyDescent="0.35">
      <c r="A8" s="19"/>
      <c r="B8" s="20" t="s">
        <v>58</v>
      </c>
      <c r="C8" s="12" t="s">
        <v>59</v>
      </c>
      <c r="D8" s="12" t="s">
        <v>60</v>
      </c>
      <c r="E8" s="12" t="s">
        <v>61</v>
      </c>
      <c r="F8" s="20" t="s">
        <v>62</v>
      </c>
      <c r="G8" s="21" t="s">
        <v>63</v>
      </c>
    </row>
    <row r="9" spans="1:28" x14ac:dyDescent="0.25">
      <c r="A9" s="18"/>
      <c r="B9" s="22"/>
      <c r="C9" s="22"/>
      <c r="D9" s="22"/>
      <c r="E9" s="22"/>
      <c r="F9" s="22"/>
      <c r="G9" s="23"/>
    </row>
    <row r="10" spans="1:28" x14ac:dyDescent="0.25">
      <c r="A10" s="14" t="s">
        <v>64</v>
      </c>
      <c r="B10" s="24">
        <v>2.4599999999999999E-3</v>
      </c>
      <c r="C10" s="15">
        <v>100000</v>
      </c>
      <c r="D10" s="15">
        <v>246</v>
      </c>
      <c r="E10" s="15">
        <v>99793</v>
      </c>
      <c r="F10" s="15">
        <v>7892050</v>
      </c>
      <c r="G10" s="25">
        <v>78.900000000000006</v>
      </c>
      <c r="O10" s="40"/>
      <c r="P10" s="40"/>
      <c r="Q10" s="41"/>
      <c r="R10" s="41"/>
      <c r="S10" s="41"/>
      <c r="T10" s="41"/>
      <c r="U10" s="42"/>
      <c r="W10" s="43"/>
      <c r="X10" s="43"/>
      <c r="Y10" s="43"/>
      <c r="Z10" s="43"/>
      <c r="AA10" s="43"/>
      <c r="AB10" s="43"/>
    </row>
    <row r="11" spans="1:28" x14ac:dyDescent="0.25">
      <c r="A11" s="14" t="s">
        <v>65</v>
      </c>
      <c r="B11" s="24">
        <v>1.6000000000000001E-4</v>
      </c>
      <c r="C11" s="15">
        <v>99754</v>
      </c>
      <c r="D11" s="15">
        <v>16</v>
      </c>
      <c r="E11" s="15">
        <v>99746</v>
      </c>
      <c r="F11" s="15">
        <v>7792257</v>
      </c>
      <c r="G11" s="25">
        <v>78.099999999999994</v>
      </c>
      <c r="O11" s="40"/>
      <c r="P11" s="40"/>
      <c r="Q11" s="41"/>
      <c r="R11" s="41"/>
      <c r="S11" s="41"/>
      <c r="T11" s="41"/>
      <c r="U11" s="42"/>
      <c r="W11" s="43"/>
      <c r="X11" s="43"/>
      <c r="Y11" s="43"/>
      <c r="Z11" s="43"/>
      <c r="AA11" s="43"/>
      <c r="AB11" s="43"/>
    </row>
    <row r="12" spans="1:28" x14ac:dyDescent="0.25">
      <c r="A12" s="14" t="s">
        <v>66</v>
      </c>
      <c r="B12" s="24">
        <v>1.4999999999999999E-4</v>
      </c>
      <c r="C12" s="15">
        <v>99738</v>
      </c>
      <c r="D12" s="15">
        <v>15</v>
      </c>
      <c r="E12" s="15">
        <v>99731</v>
      </c>
      <c r="F12" s="15">
        <v>7692511</v>
      </c>
      <c r="G12" s="25">
        <v>77.099999999999994</v>
      </c>
      <c r="O12" s="40"/>
      <c r="P12" s="40"/>
      <c r="Q12" s="41"/>
      <c r="R12" s="41"/>
      <c r="S12" s="41"/>
      <c r="T12" s="41"/>
      <c r="U12" s="42"/>
      <c r="W12" s="43"/>
      <c r="X12" s="43"/>
      <c r="Y12" s="43"/>
      <c r="Z12" s="43"/>
      <c r="AA12" s="43"/>
      <c r="AB12" s="43"/>
    </row>
    <row r="13" spans="1:28" x14ac:dyDescent="0.25">
      <c r="A13" s="14" t="s">
        <v>67</v>
      </c>
      <c r="B13" s="24">
        <v>1.4999999999999999E-4</v>
      </c>
      <c r="C13" s="15">
        <v>99723</v>
      </c>
      <c r="D13" s="15">
        <v>15</v>
      </c>
      <c r="E13" s="15">
        <v>99716</v>
      </c>
      <c r="F13" s="15">
        <v>7592781</v>
      </c>
      <c r="G13" s="25">
        <v>76.099999999999994</v>
      </c>
      <c r="O13" s="40"/>
      <c r="P13" s="40"/>
      <c r="Q13" s="41"/>
      <c r="R13" s="41"/>
      <c r="S13" s="41"/>
      <c r="T13" s="41"/>
      <c r="U13" s="42"/>
      <c r="W13" s="43"/>
      <c r="X13" s="43"/>
      <c r="Y13" s="43"/>
      <c r="Z13" s="43"/>
      <c r="AA13" s="43"/>
      <c r="AB13" s="43"/>
    </row>
    <row r="14" spans="1:28" x14ac:dyDescent="0.25">
      <c r="A14" s="14" t="s">
        <v>68</v>
      </c>
      <c r="B14" s="24">
        <v>1.3999999999999999E-4</v>
      </c>
      <c r="C14" s="15">
        <v>99708</v>
      </c>
      <c r="D14" s="15">
        <v>14</v>
      </c>
      <c r="E14" s="15">
        <v>99701</v>
      </c>
      <c r="F14" s="15">
        <v>7493065</v>
      </c>
      <c r="G14" s="25">
        <v>75.2</v>
      </c>
      <c r="L14" s="38"/>
      <c r="O14" s="40"/>
      <c r="P14" s="40"/>
      <c r="Q14" s="41"/>
      <c r="R14" s="41"/>
      <c r="S14" s="41"/>
      <c r="T14" s="41"/>
      <c r="U14" s="42"/>
      <c r="W14" s="43"/>
      <c r="X14" s="43"/>
      <c r="Y14" s="43"/>
      <c r="Z14" s="43"/>
      <c r="AA14" s="43"/>
      <c r="AB14" s="43"/>
    </row>
    <row r="15" spans="1:28" x14ac:dyDescent="0.25">
      <c r="A15" s="14" t="s">
        <v>69</v>
      </c>
      <c r="B15" s="24">
        <v>1.2999999999999999E-4</v>
      </c>
      <c r="C15" s="15">
        <v>99694</v>
      </c>
      <c r="D15" s="15">
        <v>13</v>
      </c>
      <c r="E15" s="15">
        <v>99688</v>
      </c>
      <c r="F15" s="15">
        <v>7393364</v>
      </c>
      <c r="G15" s="25">
        <v>74.2</v>
      </c>
      <c r="O15" s="40"/>
      <c r="P15" s="40"/>
      <c r="Q15" s="41"/>
      <c r="R15" s="41"/>
      <c r="S15" s="41"/>
      <c r="T15" s="41"/>
      <c r="U15" s="42"/>
      <c r="W15" s="43"/>
      <c r="X15" s="43"/>
      <c r="Y15" s="43"/>
      <c r="Z15" s="43"/>
      <c r="AA15" s="43"/>
      <c r="AB15" s="43"/>
    </row>
    <row r="16" spans="1:28" x14ac:dyDescent="0.25">
      <c r="A16" s="14" t="s">
        <v>70</v>
      </c>
      <c r="B16" s="24">
        <v>1.2E-4</v>
      </c>
      <c r="C16" s="15">
        <v>99681</v>
      </c>
      <c r="D16" s="15">
        <v>12</v>
      </c>
      <c r="E16" s="15">
        <v>99675</v>
      </c>
      <c r="F16" s="15">
        <v>7293677</v>
      </c>
      <c r="G16" s="25">
        <v>73.2</v>
      </c>
      <c r="O16" s="40"/>
      <c r="P16" s="40"/>
      <c r="Q16" s="41"/>
      <c r="R16" s="41"/>
      <c r="S16" s="41"/>
      <c r="T16" s="41"/>
      <c r="U16" s="42"/>
      <c r="W16" s="43"/>
      <c r="X16" s="43"/>
      <c r="Y16" s="43"/>
      <c r="Z16" s="43"/>
      <c r="AA16" s="43"/>
      <c r="AB16" s="43"/>
    </row>
    <row r="17" spans="1:28" x14ac:dyDescent="0.25">
      <c r="A17" s="14" t="s">
        <v>71</v>
      </c>
      <c r="B17" s="24">
        <v>1.1E-4</v>
      </c>
      <c r="C17" s="15">
        <v>99669</v>
      </c>
      <c r="D17" s="15">
        <v>11</v>
      </c>
      <c r="E17" s="15">
        <v>99664</v>
      </c>
      <c r="F17" s="15">
        <v>7194002</v>
      </c>
      <c r="G17" s="25">
        <v>72.2</v>
      </c>
      <c r="O17" s="40"/>
      <c r="P17" s="40"/>
      <c r="Q17" s="41"/>
      <c r="R17" s="41"/>
      <c r="S17" s="41"/>
      <c r="T17" s="41"/>
      <c r="U17" s="42"/>
      <c r="W17" s="43"/>
      <c r="X17" s="43"/>
      <c r="Y17" s="43"/>
      <c r="Z17" s="43"/>
      <c r="AA17" s="43"/>
      <c r="AB17" s="43"/>
    </row>
    <row r="18" spans="1:28" x14ac:dyDescent="0.25">
      <c r="A18" s="14" t="s">
        <v>72</v>
      </c>
      <c r="B18" s="24">
        <v>1.1E-4</v>
      </c>
      <c r="C18" s="15">
        <v>99658</v>
      </c>
      <c r="D18" s="15">
        <v>11</v>
      </c>
      <c r="E18" s="15">
        <v>99653</v>
      </c>
      <c r="F18" s="15">
        <v>7094338</v>
      </c>
      <c r="G18" s="25">
        <v>71.2</v>
      </c>
      <c r="O18" s="40"/>
      <c r="P18" s="40"/>
      <c r="Q18" s="41"/>
      <c r="R18" s="41"/>
      <c r="S18" s="41"/>
      <c r="T18" s="41"/>
      <c r="U18" s="42"/>
      <c r="W18" s="43"/>
      <c r="X18" s="43"/>
      <c r="Y18" s="43"/>
      <c r="Z18" s="43"/>
      <c r="AA18" s="43"/>
      <c r="AB18" s="43"/>
    </row>
    <row r="19" spans="1:28" x14ac:dyDescent="0.25">
      <c r="A19" s="14" t="s">
        <v>73</v>
      </c>
      <c r="B19" s="24">
        <v>1.1E-4</v>
      </c>
      <c r="C19" s="15">
        <v>99647</v>
      </c>
      <c r="D19" s="15">
        <v>11</v>
      </c>
      <c r="E19" s="15">
        <v>99642</v>
      </c>
      <c r="F19" s="15">
        <v>6994686</v>
      </c>
      <c r="G19" s="25">
        <v>70.2</v>
      </c>
      <c r="O19" s="40"/>
      <c r="P19" s="40"/>
      <c r="Q19" s="41"/>
      <c r="R19" s="41"/>
      <c r="S19" s="41"/>
      <c r="T19" s="41"/>
      <c r="U19" s="42"/>
      <c r="W19" s="43"/>
      <c r="X19" s="43"/>
      <c r="Y19" s="43"/>
      <c r="Z19" s="43"/>
      <c r="AA19" s="43"/>
      <c r="AB19" s="43"/>
    </row>
    <row r="20" spans="1:28" x14ac:dyDescent="0.25">
      <c r="A20" s="14" t="s">
        <v>74</v>
      </c>
      <c r="B20" s="24">
        <v>1.2E-4</v>
      </c>
      <c r="C20" s="15">
        <v>99636</v>
      </c>
      <c r="D20" s="15">
        <v>12</v>
      </c>
      <c r="E20" s="15">
        <v>99630</v>
      </c>
      <c r="F20" s="15">
        <v>6895044</v>
      </c>
      <c r="G20" s="25">
        <v>69.2</v>
      </c>
      <c r="O20" s="40"/>
      <c r="P20" s="40"/>
      <c r="Q20" s="41"/>
      <c r="R20" s="41"/>
      <c r="S20" s="41"/>
      <c r="T20" s="41"/>
      <c r="U20" s="42"/>
      <c r="W20" s="43"/>
      <c r="X20" s="43"/>
      <c r="Y20" s="43"/>
      <c r="Z20" s="43"/>
      <c r="AA20" s="43"/>
      <c r="AB20" s="43"/>
    </row>
    <row r="21" spans="1:28" x14ac:dyDescent="0.25">
      <c r="A21" s="14" t="s">
        <v>75</v>
      </c>
      <c r="B21" s="24">
        <v>1.2E-4</v>
      </c>
      <c r="C21" s="15">
        <v>99624</v>
      </c>
      <c r="D21" s="15">
        <v>12</v>
      </c>
      <c r="E21" s="15">
        <v>99618</v>
      </c>
      <c r="F21" s="15">
        <v>6795414</v>
      </c>
      <c r="G21" s="25">
        <v>68.2</v>
      </c>
      <c r="O21" s="40"/>
      <c r="P21" s="40"/>
      <c r="Q21" s="41"/>
      <c r="R21" s="41"/>
      <c r="S21" s="41"/>
      <c r="T21" s="41"/>
      <c r="U21" s="42"/>
      <c r="W21" s="43"/>
      <c r="X21" s="43"/>
      <c r="Y21" s="43"/>
      <c r="Z21" s="43"/>
      <c r="AA21" s="43"/>
      <c r="AB21" s="43"/>
    </row>
    <row r="22" spans="1:28" x14ac:dyDescent="0.25">
      <c r="A22" s="14" t="s">
        <v>76</v>
      </c>
      <c r="B22" s="24">
        <v>1.2999999999999999E-4</v>
      </c>
      <c r="C22" s="15">
        <v>99612</v>
      </c>
      <c r="D22" s="15">
        <v>13</v>
      </c>
      <c r="E22" s="15">
        <v>99606</v>
      </c>
      <c r="F22" s="15">
        <v>6695796</v>
      </c>
      <c r="G22" s="25">
        <v>67.2</v>
      </c>
      <c r="O22" s="40"/>
      <c r="P22" s="40"/>
      <c r="Q22" s="41"/>
      <c r="R22" s="41"/>
      <c r="S22" s="41"/>
      <c r="T22" s="41"/>
      <c r="U22" s="42"/>
      <c r="W22" s="43"/>
      <c r="X22" s="43"/>
      <c r="Y22" s="43"/>
      <c r="Z22" s="43"/>
      <c r="AA22" s="43"/>
      <c r="AB22" s="43"/>
    </row>
    <row r="23" spans="1:28" x14ac:dyDescent="0.25">
      <c r="A23" s="14" t="s">
        <v>77</v>
      </c>
      <c r="B23" s="24">
        <v>1.6000000000000001E-4</v>
      </c>
      <c r="C23" s="15">
        <v>99599</v>
      </c>
      <c r="D23" s="15">
        <v>16</v>
      </c>
      <c r="E23" s="15">
        <v>99591</v>
      </c>
      <c r="F23" s="15">
        <v>6596191</v>
      </c>
      <c r="G23" s="25">
        <v>66.2</v>
      </c>
      <c r="O23" s="40"/>
      <c r="P23" s="40"/>
      <c r="Q23" s="41"/>
      <c r="R23" s="41"/>
      <c r="S23" s="41"/>
      <c r="T23" s="41"/>
      <c r="U23" s="42"/>
      <c r="W23" s="43"/>
      <c r="X23" s="43"/>
      <c r="Y23" s="43"/>
      <c r="Z23" s="43"/>
      <c r="AA23" s="43"/>
      <c r="AB23" s="43"/>
    </row>
    <row r="24" spans="1:28" x14ac:dyDescent="0.25">
      <c r="A24" s="14" t="s">
        <v>78</v>
      </c>
      <c r="B24" s="24">
        <v>1.9000000000000001E-4</v>
      </c>
      <c r="C24" s="15">
        <v>99583</v>
      </c>
      <c r="D24" s="15">
        <v>19</v>
      </c>
      <c r="E24" s="15">
        <v>99574</v>
      </c>
      <c r="F24" s="15">
        <v>6496600</v>
      </c>
      <c r="G24" s="25">
        <v>65.2</v>
      </c>
      <c r="O24" s="40"/>
      <c r="P24" s="40"/>
      <c r="Q24" s="41"/>
      <c r="R24" s="41"/>
      <c r="S24" s="41"/>
      <c r="T24" s="41"/>
      <c r="U24" s="42"/>
      <c r="W24" s="43"/>
      <c r="X24" s="43"/>
      <c r="Y24" s="43"/>
      <c r="Z24" s="43"/>
      <c r="AA24" s="43"/>
      <c r="AB24" s="43"/>
    </row>
    <row r="25" spans="1:28" x14ac:dyDescent="0.25">
      <c r="A25" s="14" t="s">
        <v>79</v>
      </c>
      <c r="B25" s="24">
        <v>2.2000000000000001E-4</v>
      </c>
      <c r="C25" s="15">
        <v>99564</v>
      </c>
      <c r="D25" s="15">
        <v>22</v>
      </c>
      <c r="E25" s="15">
        <v>99553</v>
      </c>
      <c r="F25" s="15">
        <v>6397026</v>
      </c>
      <c r="G25" s="25">
        <v>64.3</v>
      </c>
      <c r="O25" s="40"/>
      <c r="P25" s="40"/>
      <c r="Q25" s="41"/>
      <c r="R25" s="41"/>
      <c r="S25" s="41"/>
      <c r="T25" s="41"/>
      <c r="U25" s="42"/>
      <c r="W25" s="43"/>
      <c r="X25" s="43"/>
      <c r="Y25" s="43"/>
      <c r="Z25" s="43"/>
      <c r="AA25" s="43"/>
      <c r="AB25" s="43"/>
    </row>
    <row r="26" spans="1:28" x14ac:dyDescent="0.25">
      <c r="A26" s="26" t="s">
        <v>80</v>
      </c>
      <c r="B26" s="24">
        <v>2.5999999999999998E-4</v>
      </c>
      <c r="C26" s="15">
        <v>99542</v>
      </c>
      <c r="D26" s="15">
        <v>26</v>
      </c>
      <c r="E26" s="15">
        <v>99529</v>
      </c>
      <c r="F26" s="15">
        <v>6297473</v>
      </c>
      <c r="G26" s="25">
        <v>63.3</v>
      </c>
      <c r="O26" s="40"/>
      <c r="P26" s="40"/>
      <c r="Q26" s="41"/>
      <c r="R26" s="41"/>
      <c r="S26" s="41"/>
      <c r="T26" s="41"/>
      <c r="U26" s="42"/>
      <c r="W26" s="43"/>
      <c r="X26" s="43"/>
      <c r="Y26" s="43"/>
      <c r="Z26" s="43"/>
      <c r="AA26" s="43"/>
      <c r="AB26" s="43"/>
    </row>
    <row r="27" spans="1:28" x14ac:dyDescent="0.25">
      <c r="A27" s="26" t="s">
        <v>81</v>
      </c>
      <c r="B27" s="24">
        <v>2.9E-4</v>
      </c>
      <c r="C27" s="15">
        <v>99516</v>
      </c>
      <c r="D27" s="15">
        <v>29</v>
      </c>
      <c r="E27" s="15">
        <v>99502</v>
      </c>
      <c r="F27" s="15">
        <v>6197944</v>
      </c>
      <c r="G27" s="25">
        <v>62.3</v>
      </c>
      <c r="O27" s="40"/>
      <c r="P27" s="40"/>
      <c r="Q27" s="41"/>
      <c r="R27" s="41"/>
      <c r="S27" s="41"/>
      <c r="T27" s="41"/>
      <c r="U27" s="42"/>
      <c r="W27" s="43"/>
      <c r="X27" s="43"/>
      <c r="Y27" s="43"/>
      <c r="Z27" s="43"/>
      <c r="AA27" s="43"/>
      <c r="AB27" s="43"/>
    </row>
    <row r="28" spans="1:28" x14ac:dyDescent="0.25">
      <c r="A28" s="26" t="s">
        <v>82</v>
      </c>
      <c r="B28" s="24">
        <v>3.2000000000000003E-4</v>
      </c>
      <c r="C28" s="15">
        <v>99487</v>
      </c>
      <c r="D28" s="15">
        <v>32</v>
      </c>
      <c r="E28" s="15">
        <v>99471</v>
      </c>
      <c r="F28" s="15">
        <v>6098443</v>
      </c>
      <c r="G28" s="25">
        <v>61.3</v>
      </c>
      <c r="O28" s="40"/>
      <c r="P28" s="40"/>
      <c r="Q28" s="41"/>
      <c r="R28" s="41"/>
      <c r="S28" s="41"/>
      <c r="T28" s="41"/>
      <c r="U28" s="42"/>
      <c r="W28" s="43"/>
      <c r="X28" s="43"/>
      <c r="Y28" s="43"/>
      <c r="Z28" s="43"/>
      <c r="AA28" s="43"/>
      <c r="AB28" s="43"/>
    </row>
    <row r="29" spans="1:28" x14ac:dyDescent="0.25">
      <c r="A29" s="26" t="s">
        <v>83</v>
      </c>
      <c r="B29" s="24">
        <v>3.5E-4</v>
      </c>
      <c r="C29" s="15">
        <v>99455</v>
      </c>
      <c r="D29" s="15">
        <v>35</v>
      </c>
      <c r="E29" s="15">
        <v>99438</v>
      </c>
      <c r="F29" s="15">
        <v>5998972</v>
      </c>
      <c r="G29" s="25">
        <v>60.3</v>
      </c>
      <c r="O29" s="40"/>
      <c r="P29" s="40"/>
      <c r="Q29" s="41"/>
      <c r="R29" s="41"/>
      <c r="S29" s="41"/>
      <c r="T29" s="41"/>
      <c r="U29" s="42"/>
      <c r="W29" s="43"/>
      <c r="X29" s="43"/>
      <c r="Y29" s="43"/>
      <c r="Z29" s="43"/>
      <c r="AA29" s="43"/>
      <c r="AB29" s="43"/>
    </row>
    <row r="30" spans="1:28" x14ac:dyDescent="0.25">
      <c r="A30" s="26" t="s">
        <v>84</v>
      </c>
      <c r="B30" s="24">
        <v>3.8000000000000002E-4</v>
      </c>
      <c r="C30" s="15">
        <v>99420</v>
      </c>
      <c r="D30" s="15">
        <v>38</v>
      </c>
      <c r="E30" s="15">
        <v>99401</v>
      </c>
      <c r="F30" s="15">
        <v>5899534</v>
      </c>
      <c r="G30" s="25">
        <v>59.3</v>
      </c>
      <c r="O30" s="40"/>
      <c r="P30" s="40"/>
      <c r="Q30" s="41"/>
      <c r="R30" s="41"/>
      <c r="S30" s="41"/>
      <c r="T30" s="41"/>
      <c r="U30" s="42"/>
      <c r="W30" s="43"/>
      <c r="X30" s="43"/>
      <c r="Y30" s="43"/>
      <c r="Z30" s="43"/>
      <c r="AA30" s="43"/>
      <c r="AB30" s="43"/>
    </row>
    <row r="31" spans="1:28" x14ac:dyDescent="0.25">
      <c r="A31" s="26" t="s">
        <v>85</v>
      </c>
      <c r="B31" s="24">
        <v>4.0999999999999999E-4</v>
      </c>
      <c r="C31" s="15">
        <v>99382</v>
      </c>
      <c r="D31" s="15">
        <v>41</v>
      </c>
      <c r="E31" s="15">
        <v>99362</v>
      </c>
      <c r="F31" s="15">
        <v>5800133</v>
      </c>
      <c r="G31" s="25">
        <v>58.4</v>
      </c>
      <c r="O31" s="40"/>
      <c r="P31" s="40"/>
      <c r="Q31" s="41"/>
      <c r="R31" s="41"/>
      <c r="S31" s="41"/>
      <c r="T31" s="41"/>
      <c r="U31" s="42"/>
      <c r="W31" s="43"/>
      <c r="X31" s="43"/>
      <c r="Y31" s="43"/>
      <c r="Z31" s="43"/>
      <c r="AA31" s="43"/>
      <c r="AB31" s="43"/>
    </row>
    <row r="32" spans="1:28" x14ac:dyDescent="0.25">
      <c r="A32" s="26" t="s">
        <v>86</v>
      </c>
      <c r="B32" s="24">
        <v>4.4000000000000002E-4</v>
      </c>
      <c r="C32" s="15">
        <v>99341</v>
      </c>
      <c r="D32" s="15">
        <v>43</v>
      </c>
      <c r="E32" s="15">
        <v>99320</v>
      </c>
      <c r="F32" s="15">
        <v>5700772</v>
      </c>
      <c r="G32" s="25">
        <v>57.4</v>
      </c>
      <c r="O32" s="40"/>
      <c r="P32" s="40"/>
      <c r="Q32" s="41"/>
      <c r="R32" s="41"/>
      <c r="S32" s="41"/>
      <c r="T32" s="41"/>
      <c r="U32" s="42"/>
      <c r="W32" s="43"/>
      <c r="X32" s="43"/>
      <c r="Y32" s="43"/>
      <c r="Z32" s="43"/>
      <c r="AA32" s="43"/>
      <c r="AB32" s="43"/>
    </row>
    <row r="33" spans="1:28" x14ac:dyDescent="0.25">
      <c r="A33" s="26" t="s">
        <v>87</v>
      </c>
      <c r="B33" s="24">
        <v>4.4999999999999999E-4</v>
      </c>
      <c r="C33" s="15">
        <v>99298</v>
      </c>
      <c r="D33" s="15">
        <v>44</v>
      </c>
      <c r="E33" s="15">
        <v>99276</v>
      </c>
      <c r="F33" s="15">
        <v>5601452</v>
      </c>
      <c r="G33" s="25">
        <v>56.4</v>
      </c>
      <c r="O33" s="40"/>
      <c r="P33" s="40"/>
      <c r="Q33" s="41"/>
      <c r="R33" s="41"/>
      <c r="S33" s="41"/>
      <c r="T33" s="41"/>
      <c r="U33" s="42"/>
      <c r="W33" s="43"/>
      <c r="X33" s="43"/>
      <c r="Y33" s="43"/>
      <c r="Z33" s="43"/>
      <c r="AA33" s="43"/>
      <c r="AB33" s="43"/>
    </row>
    <row r="34" spans="1:28" x14ac:dyDescent="0.25">
      <c r="A34" s="26" t="s">
        <v>88</v>
      </c>
      <c r="B34" s="24">
        <v>4.4999999999999999E-4</v>
      </c>
      <c r="C34" s="15">
        <v>99254</v>
      </c>
      <c r="D34" s="15">
        <v>45</v>
      </c>
      <c r="E34" s="15">
        <v>99232</v>
      </c>
      <c r="F34" s="15">
        <v>5502176</v>
      </c>
      <c r="G34" s="25">
        <v>55.4</v>
      </c>
      <c r="O34" s="40"/>
      <c r="P34" s="40"/>
      <c r="Q34" s="41"/>
      <c r="R34" s="41"/>
      <c r="S34" s="41"/>
      <c r="T34" s="41"/>
      <c r="U34" s="42"/>
      <c r="W34" s="43"/>
      <c r="X34" s="43"/>
      <c r="Y34" s="43"/>
      <c r="Z34" s="43"/>
      <c r="AA34" s="43"/>
      <c r="AB34" s="43"/>
    </row>
    <row r="35" spans="1:28" x14ac:dyDescent="0.25">
      <c r="A35" s="26" t="s">
        <v>89</v>
      </c>
      <c r="B35" s="24">
        <v>4.4999999999999999E-4</v>
      </c>
      <c r="C35" s="15">
        <v>99209</v>
      </c>
      <c r="D35" s="15">
        <v>45</v>
      </c>
      <c r="E35" s="15">
        <v>99187</v>
      </c>
      <c r="F35" s="15">
        <v>5402945</v>
      </c>
      <c r="G35" s="25">
        <v>54.5</v>
      </c>
      <c r="O35" s="40"/>
      <c r="P35" s="40"/>
      <c r="Q35" s="41"/>
      <c r="R35" s="41"/>
      <c r="S35" s="41"/>
      <c r="T35" s="41"/>
      <c r="U35" s="42"/>
      <c r="W35" s="43"/>
      <c r="X35" s="43"/>
      <c r="Y35" s="43"/>
      <c r="Z35" s="43"/>
      <c r="AA35" s="43"/>
      <c r="AB35" s="43"/>
    </row>
    <row r="36" spans="1:28" x14ac:dyDescent="0.25">
      <c r="A36" s="26" t="s">
        <v>90</v>
      </c>
      <c r="B36" s="24">
        <v>4.4999999999999999E-4</v>
      </c>
      <c r="C36" s="15">
        <v>99164</v>
      </c>
      <c r="D36" s="15">
        <v>45</v>
      </c>
      <c r="E36" s="15">
        <v>99142</v>
      </c>
      <c r="F36" s="15">
        <v>5303758</v>
      </c>
      <c r="G36" s="25">
        <v>53.5</v>
      </c>
      <c r="O36" s="40"/>
      <c r="P36" s="40"/>
      <c r="Q36" s="41"/>
      <c r="R36" s="41"/>
      <c r="S36" s="41"/>
      <c r="T36" s="41"/>
      <c r="U36" s="42"/>
      <c r="W36" s="43"/>
      <c r="X36" s="43"/>
      <c r="Y36" s="43"/>
      <c r="Z36" s="43"/>
      <c r="AA36" s="43"/>
      <c r="AB36" s="43"/>
    </row>
    <row r="37" spans="1:28" x14ac:dyDescent="0.25">
      <c r="A37" s="26" t="s">
        <v>91</v>
      </c>
      <c r="B37" s="24">
        <v>4.6000000000000001E-4</v>
      </c>
      <c r="C37" s="15">
        <v>99119</v>
      </c>
      <c r="D37" s="15">
        <v>45</v>
      </c>
      <c r="E37" s="15">
        <v>99097</v>
      </c>
      <c r="F37" s="15">
        <v>5204617</v>
      </c>
      <c r="G37" s="25">
        <v>52.5</v>
      </c>
      <c r="O37" s="40"/>
      <c r="P37" s="40"/>
      <c r="Q37" s="41"/>
      <c r="R37" s="41"/>
      <c r="S37" s="41"/>
      <c r="T37" s="41"/>
      <c r="U37" s="42"/>
      <c r="W37" s="43"/>
      <c r="X37" s="43"/>
      <c r="Y37" s="43"/>
      <c r="Z37" s="43"/>
      <c r="AA37" s="43"/>
      <c r="AB37" s="43"/>
    </row>
    <row r="38" spans="1:28" x14ac:dyDescent="0.25">
      <c r="A38" s="26" t="s">
        <v>92</v>
      </c>
      <c r="B38" s="24">
        <v>4.6999999999999999E-4</v>
      </c>
      <c r="C38" s="15">
        <v>99074</v>
      </c>
      <c r="D38" s="15">
        <v>46</v>
      </c>
      <c r="E38" s="15">
        <v>99051</v>
      </c>
      <c r="F38" s="15">
        <v>5105520</v>
      </c>
      <c r="G38" s="25">
        <v>51.5</v>
      </c>
      <c r="O38" s="40"/>
      <c r="P38" s="40"/>
      <c r="Q38" s="41"/>
      <c r="R38" s="41"/>
      <c r="S38" s="41"/>
      <c r="T38" s="41"/>
      <c r="U38" s="42"/>
      <c r="W38" s="43"/>
      <c r="X38" s="43"/>
      <c r="Y38" s="43"/>
      <c r="Z38" s="43"/>
      <c r="AA38" s="43"/>
      <c r="AB38" s="43"/>
    </row>
    <row r="39" spans="1:28" x14ac:dyDescent="0.25">
      <c r="A39" s="26" t="s">
        <v>93</v>
      </c>
      <c r="B39" s="24">
        <v>4.6999999999999999E-4</v>
      </c>
      <c r="C39" s="15">
        <v>99028</v>
      </c>
      <c r="D39" s="15">
        <v>47</v>
      </c>
      <c r="E39" s="15">
        <v>99005</v>
      </c>
      <c r="F39" s="15">
        <v>5006469</v>
      </c>
      <c r="G39" s="25">
        <v>50.6</v>
      </c>
      <c r="O39" s="40"/>
      <c r="P39" s="40"/>
      <c r="Q39" s="41"/>
      <c r="R39" s="41"/>
      <c r="S39" s="41"/>
      <c r="T39" s="41"/>
      <c r="U39" s="42"/>
      <c r="W39" s="43"/>
      <c r="X39" s="43"/>
      <c r="Y39" s="43"/>
      <c r="Z39" s="43"/>
      <c r="AA39" s="43"/>
      <c r="AB39" s="43"/>
    </row>
    <row r="40" spans="1:28" x14ac:dyDescent="0.25">
      <c r="A40" s="26" t="s">
        <v>94</v>
      </c>
      <c r="B40" s="24">
        <v>4.8000000000000001E-4</v>
      </c>
      <c r="C40" s="15">
        <v>98981</v>
      </c>
      <c r="D40" s="15">
        <v>48</v>
      </c>
      <c r="E40" s="15">
        <v>98957</v>
      </c>
      <c r="F40" s="15">
        <v>4907465</v>
      </c>
      <c r="G40" s="25">
        <v>49.6</v>
      </c>
      <c r="O40" s="40"/>
      <c r="P40" s="40"/>
      <c r="Q40" s="41"/>
      <c r="R40" s="41"/>
      <c r="S40" s="41"/>
      <c r="T40" s="41"/>
      <c r="U40" s="42"/>
      <c r="W40" s="43"/>
      <c r="X40" s="43"/>
      <c r="Y40" s="43"/>
      <c r="Z40" s="43"/>
      <c r="AA40" s="43"/>
      <c r="AB40" s="43"/>
    </row>
    <row r="41" spans="1:28" x14ac:dyDescent="0.25">
      <c r="A41" s="26" t="s">
        <v>95</v>
      </c>
      <c r="B41" s="24">
        <v>4.8999999999999998E-4</v>
      </c>
      <c r="C41" s="15">
        <v>98933</v>
      </c>
      <c r="D41" s="15">
        <v>49</v>
      </c>
      <c r="E41" s="15">
        <v>98909</v>
      </c>
      <c r="F41" s="15">
        <v>4808508</v>
      </c>
      <c r="G41" s="25">
        <v>48.6</v>
      </c>
      <c r="O41" s="40"/>
      <c r="P41" s="40"/>
      <c r="Q41" s="41"/>
      <c r="R41" s="41"/>
      <c r="S41" s="41"/>
      <c r="T41" s="41"/>
      <c r="U41" s="42"/>
      <c r="W41" s="43"/>
      <c r="X41" s="43"/>
      <c r="Y41" s="43"/>
      <c r="Z41" s="43"/>
      <c r="AA41" s="43"/>
      <c r="AB41" s="43"/>
    </row>
    <row r="42" spans="1:28" x14ac:dyDescent="0.25">
      <c r="A42" s="26" t="s">
        <v>96</v>
      </c>
      <c r="B42" s="24">
        <v>5.1999999999999995E-4</v>
      </c>
      <c r="C42" s="15">
        <v>98884</v>
      </c>
      <c r="D42" s="15">
        <v>51</v>
      </c>
      <c r="E42" s="15">
        <v>98859</v>
      </c>
      <c r="F42" s="15">
        <v>4709599</v>
      </c>
      <c r="G42" s="25">
        <v>47.6</v>
      </c>
      <c r="O42" s="40"/>
      <c r="P42" s="40"/>
      <c r="Q42" s="41"/>
      <c r="R42" s="41"/>
      <c r="S42" s="41"/>
      <c r="T42" s="41"/>
      <c r="U42" s="42"/>
      <c r="W42" s="43"/>
      <c r="X42" s="43"/>
      <c r="Y42" s="43"/>
      <c r="Z42" s="43"/>
      <c r="AA42" s="43"/>
      <c r="AB42" s="43"/>
    </row>
    <row r="43" spans="1:28" x14ac:dyDescent="0.25">
      <c r="A43" s="26" t="s">
        <v>97</v>
      </c>
      <c r="B43" s="24">
        <v>5.5999999999999995E-4</v>
      </c>
      <c r="C43" s="15">
        <v>98833</v>
      </c>
      <c r="D43" s="15">
        <v>55</v>
      </c>
      <c r="E43" s="15">
        <v>98806</v>
      </c>
      <c r="F43" s="15">
        <v>4610741</v>
      </c>
      <c r="G43" s="25">
        <v>46.7</v>
      </c>
      <c r="O43" s="40"/>
      <c r="P43" s="40"/>
      <c r="Q43" s="41"/>
      <c r="R43" s="41"/>
      <c r="S43" s="41"/>
      <c r="T43" s="41"/>
      <c r="U43" s="42"/>
      <c r="W43" s="43"/>
      <c r="X43" s="43"/>
      <c r="Y43" s="43"/>
      <c r="Z43" s="43"/>
      <c r="AA43" s="43"/>
      <c r="AB43" s="43"/>
    </row>
    <row r="44" spans="1:28" x14ac:dyDescent="0.25">
      <c r="A44" s="26" t="s">
        <v>98</v>
      </c>
      <c r="B44" s="24">
        <v>6.2E-4</v>
      </c>
      <c r="C44" s="15">
        <v>98778</v>
      </c>
      <c r="D44" s="15">
        <v>61</v>
      </c>
      <c r="E44" s="15">
        <v>98748</v>
      </c>
      <c r="F44" s="15">
        <v>4511935</v>
      </c>
      <c r="G44" s="25">
        <v>45.7</v>
      </c>
      <c r="O44" s="40"/>
      <c r="P44" s="40"/>
      <c r="Q44" s="41"/>
      <c r="R44" s="41"/>
      <c r="S44" s="41"/>
      <c r="T44" s="41"/>
      <c r="U44" s="42"/>
      <c r="W44" s="43"/>
      <c r="X44" s="43"/>
      <c r="Y44" s="43"/>
      <c r="Z44" s="43"/>
      <c r="AA44" s="43"/>
      <c r="AB44" s="43"/>
    </row>
    <row r="45" spans="1:28" x14ac:dyDescent="0.25">
      <c r="A45" s="26" t="s">
        <v>99</v>
      </c>
      <c r="B45" s="24">
        <v>6.8000000000000005E-4</v>
      </c>
      <c r="C45" s="15">
        <v>98717</v>
      </c>
      <c r="D45" s="15">
        <v>67</v>
      </c>
      <c r="E45" s="15">
        <v>98684</v>
      </c>
      <c r="F45" s="15">
        <v>4413188</v>
      </c>
      <c r="G45" s="25">
        <v>44.7</v>
      </c>
      <c r="O45" s="40"/>
      <c r="P45" s="40"/>
      <c r="Q45" s="41"/>
      <c r="R45" s="41"/>
      <c r="S45" s="41"/>
      <c r="T45" s="41"/>
      <c r="U45" s="42"/>
      <c r="W45" s="43"/>
      <c r="X45" s="43"/>
      <c r="Y45" s="43"/>
      <c r="Z45" s="43"/>
      <c r="AA45" s="43"/>
      <c r="AB45" s="43"/>
    </row>
    <row r="46" spans="1:28" x14ac:dyDescent="0.25">
      <c r="A46" s="26" t="s">
        <v>100</v>
      </c>
      <c r="B46" s="24">
        <v>7.3999999999999999E-4</v>
      </c>
      <c r="C46" s="15">
        <v>98650</v>
      </c>
      <c r="D46" s="15">
        <v>73</v>
      </c>
      <c r="E46" s="15">
        <v>98614</v>
      </c>
      <c r="F46" s="15">
        <v>4314504</v>
      </c>
      <c r="G46" s="25">
        <v>43.7</v>
      </c>
      <c r="O46" s="40"/>
      <c r="P46" s="40"/>
      <c r="Q46" s="41"/>
      <c r="R46" s="41"/>
      <c r="S46" s="41"/>
      <c r="T46" s="41"/>
      <c r="U46" s="42"/>
      <c r="W46" s="43"/>
      <c r="X46" s="43"/>
      <c r="Y46" s="43"/>
      <c r="Z46" s="43"/>
      <c r="AA46" s="43"/>
      <c r="AB46" s="43"/>
    </row>
    <row r="47" spans="1:28" x14ac:dyDescent="0.25">
      <c r="A47" s="26" t="s">
        <v>101</v>
      </c>
      <c r="B47" s="24">
        <v>8.0999999999999996E-4</v>
      </c>
      <c r="C47" s="15">
        <v>98577</v>
      </c>
      <c r="D47" s="15">
        <v>80</v>
      </c>
      <c r="E47" s="15">
        <v>98537</v>
      </c>
      <c r="F47" s="15">
        <v>4215891</v>
      </c>
      <c r="G47" s="25">
        <v>42.8</v>
      </c>
      <c r="O47" s="40"/>
      <c r="P47" s="40"/>
      <c r="Q47" s="41"/>
      <c r="R47" s="41"/>
      <c r="S47" s="41"/>
      <c r="T47" s="41"/>
      <c r="U47" s="42"/>
      <c r="W47" s="43"/>
      <c r="X47" s="43"/>
      <c r="Y47" s="43"/>
      <c r="Z47" s="43"/>
      <c r="AA47" s="43"/>
      <c r="AB47" s="43"/>
    </row>
    <row r="48" spans="1:28" x14ac:dyDescent="0.25">
      <c r="A48" s="26" t="s">
        <v>102</v>
      </c>
      <c r="B48" s="24">
        <v>8.9999999999999998E-4</v>
      </c>
      <c r="C48" s="15">
        <v>98497</v>
      </c>
      <c r="D48" s="15">
        <v>88</v>
      </c>
      <c r="E48" s="15">
        <v>98453</v>
      </c>
      <c r="F48" s="15">
        <v>4117354</v>
      </c>
      <c r="G48" s="25">
        <v>41.8</v>
      </c>
      <c r="O48" s="40"/>
      <c r="P48" s="40"/>
      <c r="Q48" s="41"/>
      <c r="R48" s="41"/>
      <c r="S48" s="41"/>
      <c r="T48" s="41"/>
      <c r="U48" s="42"/>
      <c r="W48" s="43"/>
      <c r="X48" s="43"/>
      <c r="Y48" s="43"/>
      <c r="Z48" s="43"/>
      <c r="AA48" s="43"/>
      <c r="AB48" s="43"/>
    </row>
    <row r="49" spans="1:28" x14ac:dyDescent="0.25">
      <c r="A49" s="26" t="s">
        <v>103</v>
      </c>
      <c r="B49" s="24">
        <v>9.8999999999999999E-4</v>
      </c>
      <c r="C49" s="15">
        <v>98409</v>
      </c>
      <c r="D49" s="15">
        <v>98</v>
      </c>
      <c r="E49" s="15">
        <v>98360</v>
      </c>
      <c r="F49" s="15">
        <v>4018901</v>
      </c>
      <c r="G49" s="25">
        <v>40.799999999999997</v>
      </c>
      <c r="O49" s="40"/>
      <c r="P49" s="40"/>
      <c r="Q49" s="41"/>
      <c r="R49" s="41"/>
      <c r="S49" s="41"/>
      <c r="T49" s="41"/>
      <c r="U49" s="42"/>
      <c r="W49" s="43"/>
      <c r="X49" s="43"/>
      <c r="Y49" s="43"/>
      <c r="Z49" s="43"/>
      <c r="AA49" s="43"/>
      <c r="AB49" s="43"/>
    </row>
    <row r="50" spans="1:28" x14ac:dyDescent="0.25">
      <c r="A50" s="26" t="s">
        <v>104</v>
      </c>
      <c r="B50" s="24">
        <v>1.09E-3</v>
      </c>
      <c r="C50" s="15">
        <v>98311</v>
      </c>
      <c r="D50" s="15">
        <v>107</v>
      </c>
      <c r="E50" s="15">
        <v>98258</v>
      </c>
      <c r="F50" s="15">
        <v>3920541</v>
      </c>
      <c r="G50" s="25">
        <v>39.9</v>
      </c>
      <c r="O50" s="40"/>
      <c r="P50" s="40"/>
      <c r="Q50" s="41"/>
      <c r="R50" s="41"/>
      <c r="S50" s="41"/>
      <c r="T50" s="41"/>
      <c r="U50" s="42"/>
      <c r="W50" s="43"/>
      <c r="X50" s="43"/>
      <c r="Y50" s="43"/>
      <c r="Z50" s="43"/>
      <c r="AA50" s="43"/>
      <c r="AB50" s="43"/>
    </row>
    <row r="51" spans="1:28" x14ac:dyDescent="0.25">
      <c r="A51" s="26" t="s">
        <v>105</v>
      </c>
      <c r="B51" s="24">
        <v>1.1900000000000001E-3</v>
      </c>
      <c r="C51" s="15">
        <v>98204</v>
      </c>
      <c r="D51" s="15">
        <v>117</v>
      </c>
      <c r="E51" s="15">
        <v>98146</v>
      </c>
      <c r="F51" s="15">
        <v>3822283</v>
      </c>
      <c r="G51" s="25">
        <v>38.9</v>
      </c>
      <c r="O51" s="40"/>
      <c r="P51" s="40"/>
      <c r="Q51" s="41"/>
      <c r="R51" s="41"/>
      <c r="S51" s="41"/>
      <c r="T51" s="41"/>
      <c r="U51" s="42"/>
      <c r="W51" s="43"/>
      <c r="X51" s="43"/>
      <c r="Y51" s="43"/>
      <c r="Z51" s="43"/>
      <c r="AA51" s="43"/>
      <c r="AB51" s="43"/>
    </row>
    <row r="52" spans="1:28" x14ac:dyDescent="0.25">
      <c r="A52" s="26" t="s">
        <v>106</v>
      </c>
      <c r="B52" s="24">
        <v>1.31E-3</v>
      </c>
      <c r="C52" s="15">
        <v>98087</v>
      </c>
      <c r="D52" s="15">
        <v>129</v>
      </c>
      <c r="E52" s="15">
        <v>98023</v>
      </c>
      <c r="F52" s="15">
        <v>3724138</v>
      </c>
      <c r="G52" s="25">
        <v>38</v>
      </c>
      <c r="O52" s="40"/>
      <c r="P52" s="40"/>
      <c r="Q52" s="41"/>
      <c r="R52" s="41"/>
      <c r="S52" s="41"/>
      <c r="T52" s="41"/>
      <c r="U52" s="42"/>
      <c r="W52" s="43"/>
      <c r="X52" s="43"/>
      <c r="Y52" s="43"/>
      <c r="Z52" s="43"/>
      <c r="AA52" s="43"/>
      <c r="AB52" s="43"/>
    </row>
    <row r="53" spans="1:28" x14ac:dyDescent="0.25">
      <c r="A53" s="26" t="s">
        <v>107</v>
      </c>
      <c r="B53" s="24">
        <v>1.4599999999999999E-3</v>
      </c>
      <c r="C53" s="15">
        <v>97958</v>
      </c>
      <c r="D53" s="15">
        <v>143</v>
      </c>
      <c r="E53" s="15">
        <v>97887</v>
      </c>
      <c r="F53" s="15">
        <v>3626115</v>
      </c>
      <c r="G53" s="25">
        <v>37</v>
      </c>
      <c r="O53" s="40"/>
      <c r="P53" s="40"/>
      <c r="Q53" s="41"/>
      <c r="R53" s="41"/>
      <c r="S53" s="41"/>
      <c r="T53" s="41"/>
      <c r="U53" s="42"/>
      <c r="W53" s="43"/>
      <c r="X53" s="43"/>
      <c r="Y53" s="43"/>
      <c r="Z53" s="43"/>
      <c r="AA53" s="43"/>
      <c r="AB53" s="43"/>
    </row>
    <row r="54" spans="1:28" x14ac:dyDescent="0.25">
      <c r="A54" s="26" t="s">
        <v>108</v>
      </c>
      <c r="B54" s="24">
        <v>1.6299999999999999E-3</v>
      </c>
      <c r="C54" s="15">
        <v>97815</v>
      </c>
      <c r="D54" s="15">
        <v>160</v>
      </c>
      <c r="E54" s="15">
        <v>97735</v>
      </c>
      <c r="F54" s="15">
        <v>3528229</v>
      </c>
      <c r="G54" s="25">
        <v>36.1</v>
      </c>
      <c r="O54" s="40"/>
      <c r="P54" s="40"/>
      <c r="Q54" s="41"/>
      <c r="R54" s="41"/>
      <c r="S54" s="41"/>
      <c r="T54" s="41"/>
      <c r="U54" s="42"/>
      <c r="W54" s="43"/>
      <c r="X54" s="43"/>
      <c r="Y54" s="43"/>
      <c r="Z54" s="43"/>
      <c r="AA54" s="43"/>
      <c r="AB54" s="43"/>
    </row>
    <row r="55" spans="1:28" x14ac:dyDescent="0.25">
      <c r="A55" s="26" t="s">
        <v>109</v>
      </c>
      <c r="B55" s="24">
        <v>1.81E-3</v>
      </c>
      <c r="C55" s="15">
        <v>97655</v>
      </c>
      <c r="D55" s="15">
        <v>177</v>
      </c>
      <c r="E55" s="15">
        <v>97567</v>
      </c>
      <c r="F55" s="15">
        <v>3430494</v>
      </c>
      <c r="G55" s="25">
        <v>35.1</v>
      </c>
      <c r="O55" s="40"/>
      <c r="P55" s="40"/>
      <c r="Q55" s="41"/>
      <c r="R55" s="41"/>
      <c r="S55" s="41"/>
      <c r="T55" s="41"/>
      <c r="U55" s="42"/>
      <c r="W55" s="43"/>
      <c r="X55" s="43"/>
      <c r="Y55" s="43"/>
      <c r="Z55" s="43"/>
      <c r="AA55" s="43"/>
      <c r="AB55" s="43"/>
    </row>
    <row r="56" spans="1:28" x14ac:dyDescent="0.25">
      <c r="A56" s="26" t="s">
        <v>110</v>
      </c>
      <c r="B56" s="24">
        <v>1.99E-3</v>
      </c>
      <c r="C56" s="15">
        <v>97478</v>
      </c>
      <c r="D56" s="15">
        <v>194</v>
      </c>
      <c r="E56" s="15">
        <v>97381</v>
      </c>
      <c r="F56" s="15">
        <v>3332927</v>
      </c>
      <c r="G56" s="25">
        <v>34.200000000000003</v>
      </c>
      <c r="O56" s="40"/>
      <c r="P56" s="40"/>
      <c r="Q56" s="41"/>
      <c r="R56" s="41"/>
      <c r="S56" s="41"/>
      <c r="T56" s="41"/>
      <c r="U56" s="42"/>
      <c r="W56" s="43"/>
      <c r="X56" s="43"/>
      <c r="Y56" s="43"/>
      <c r="Z56" s="43"/>
      <c r="AA56" s="43"/>
      <c r="AB56" s="43"/>
    </row>
    <row r="57" spans="1:28" x14ac:dyDescent="0.25">
      <c r="A57" s="26" t="s">
        <v>111</v>
      </c>
      <c r="B57" s="24">
        <v>2.2200000000000002E-3</v>
      </c>
      <c r="C57" s="15">
        <v>97284</v>
      </c>
      <c r="D57" s="15">
        <v>216</v>
      </c>
      <c r="E57" s="15">
        <v>97176</v>
      </c>
      <c r="F57" s="15">
        <v>3235546</v>
      </c>
      <c r="G57" s="25">
        <v>33.299999999999997</v>
      </c>
      <c r="O57" s="40"/>
      <c r="P57" s="40"/>
      <c r="Q57" s="41"/>
      <c r="R57" s="41"/>
      <c r="S57" s="41"/>
      <c r="T57" s="41"/>
      <c r="U57" s="42"/>
      <c r="W57" s="43"/>
      <c r="X57" s="43"/>
      <c r="Y57" s="43"/>
      <c r="Z57" s="43"/>
      <c r="AA57" s="43"/>
      <c r="AB57" s="43"/>
    </row>
    <row r="58" spans="1:28" x14ac:dyDescent="0.25">
      <c r="A58" s="26" t="s">
        <v>112</v>
      </c>
      <c r="B58" s="24">
        <v>2.5200000000000001E-3</v>
      </c>
      <c r="C58" s="15">
        <v>97068</v>
      </c>
      <c r="D58" s="15">
        <v>245</v>
      </c>
      <c r="E58" s="15">
        <v>96946</v>
      </c>
      <c r="F58" s="15">
        <v>3138370</v>
      </c>
      <c r="G58" s="25">
        <v>32.299999999999997</v>
      </c>
      <c r="O58" s="40"/>
      <c r="P58" s="40"/>
      <c r="Q58" s="41"/>
      <c r="R58" s="41"/>
      <c r="S58" s="41"/>
      <c r="T58" s="41"/>
      <c r="U58" s="42"/>
      <c r="W58" s="43"/>
      <c r="X58" s="43"/>
      <c r="Y58" s="43"/>
      <c r="Z58" s="43"/>
      <c r="AA58" s="43"/>
      <c r="AB58" s="43"/>
    </row>
    <row r="59" spans="1:28" x14ac:dyDescent="0.25">
      <c r="A59" s="26" t="s">
        <v>113</v>
      </c>
      <c r="B59" s="24">
        <v>2.8700000000000002E-3</v>
      </c>
      <c r="C59" s="15">
        <v>96823</v>
      </c>
      <c r="D59" s="15">
        <v>278</v>
      </c>
      <c r="E59" s="15">
        <v>96684</v>
      </c>
      <c r="F59" s="15">
        <v>3041425</v>
      </c>
      <c r="G59" s="25">
        <v>31.4</v>
      </c>
      <c r="O59" s="40"/>
      <c r="P59" s="40"/>
      <c r="Q59" s="41"/>
      <c r="R59" s="41"/>
      <c r="S59" s="41"/>
      <c r="T59" s="41"/>
      <c r="U59" s="42"/>
      <c r="W59" s="43"/>
      <c r="X59" s="43"/>
      <c r="Y59" s="43"/>
      <c r="Z59" s="43"/>
      <c r="AA59" s="43"/>
      <c r="AB59" s="43"/>
    </row>
    <row r="60" spans="1:28" x14ac:dyDescent="0.25">
      <c r="A60" s="27" t="s">
        <v>114</v>
      </c>
      <c r="B60" s="24">
        <v>3.2299999999999998E-3</v>
      </c>
      <c r="C60" s="15">
        <v>96545</v>
      </c>
      <c r="D60" s="15">
        <v>312</v>
      </c>
      <c r="E60" s="15">
        <v>96389</v>
      </c>
      <c r="F60" s="15">
        <v>2944741</v>
      </c>
      <c r="G60" s="25">
        <v>30.5</v>
      </c>
      <c r="O60" s="40"/>
      <c r="P60" s="40"/>
      <c r="Q60" s="41"/>
      <c r="R60" s="41"/>
      <c r="S60" s="41"/>
      <c r="T60" s="41"/>
      <c r="U60" s="42"/>
      <c r="W60" s="43"/>
      <c r="X60" s="43"/>
      <c r="Y60" s="43"/>
      <c r="Z60" s="43"/>
      <c r="AA60" s="43"/>
      <c r="AB60" s="43"/>
    </row>
    <row r="61" spans="1:28" x14ac:dyDescent="0.25">
      <c r="A61" s="27" t="s">
        <v>115</v>
      </c>
      <c r="B61" s="24">
        <v>3.5999999999999999E-3</v>
      </c>
      <c r="C61" s="15">
        <v>96233</v>
      </c>
      <c r="D61" s="15">
        <v>346</v>
      </c>
      <c r="E61" s="15">
        <v>96060</v>
      </c>
      <c r="F61" s="15">
        <v>2848352</v>
      </c>
      <c r="G61" s="25">
        <v>29.6</v>
      </c>
      <c r="O61" s="40"/>
      <c r="P61" s="40"/>
      <c r="Q61" s="41"/>
      <c r="R61" s="41"/>
      <c r="S61" s="41"/>
      <c r="T61" s="41"/>
      <c r="U61" s="42"/>
      <c r="W61" s="43"/>
      <c r="X61" s="43"/>
      <c r="Y61" s="43"/>
      <c r="Z61" s="43"/>
      <c r="AA61" s="43"/>
      <c r="AB61" s="43"/>
    </row>
    <row r="62" spans="1:28" x14ac:dyDescent="0.25">
      <c r="A62" s="27" t="s">
        <v>116</v>
      </c>
      <c r="B62" s="24">
        <v>3.9699999999999996E-3</v>
      </c>
      <c r="C62" s="15">
        <v>95887</v>
      </c>
      <c r="D62" s="15">
        <v>381</v>
      </c>
      <c r="E62" s="15">
        <v>95697</v>
      </c>
      <c r="F62" s="15">
        <v>2752292</v>
      </c>
      <c r="G62" s="25">
        <v>28.7</v>
      </c>
      <c r="O62" s="40"/>
      <c r="P62" s="40"/>
      <c r="Q62" s="41"/>
      <c r="R62" s="41"/>
      <c r="S62" s="41"/>
      <c r="T62" s="41"/>
      <c r="U62" s="42"/>
      <c r="W62" s="43"/>
      <c r="X62" s="43"/>
      <c r="Y62" s="43"/>
      <c r="Z62" s="43"/>
      <c r="AA62" s="43"/>
      <c r="AB62" s="43"/>
    </row>
    <row r="63" spans="1:28" x14ac:dyDescent="0.25">
      <c r="A63" s="26" t="s">
        <v>117</v>
      </c>
      <c r="B63" s="24">
        <v>4.3699999999999998E-3</v>
      </c>
      <c r="C63" s="15">
        <v>95506</v>
      </c>
      <c r="D63" s="15">
        <v>417</v>
      </c>
      <c r="E63" s="15">
        <v>95298</v>
      </c>
      <c r="F63" s="15">
        <v>2656595</v>
      </c>
      <c r="G63" s="25">
        <v>27.8</v>
      </c>
      <c r="O63" s="40"/>
      <c r="P63" s="40"/>
      <c r="Q63" s="41"/>
      <c r="R63" s="41"/>
      <c r="S63" s="41"/>
      <c r="T63" s="41"/>
      <c r="U63" s="42"/>
      <c r="W63" s="43"/>
      <c r="X63" s="43"/>
      <c r="Y63" s="43"/>
      <c r="Z63" s="43"/>
      <c r="AA63" s="43"/>
      <c r="AB63" s="43"/>
    </row>
    <row r="64" spans="1:28" x14ac:dyDescent="0.25">
      <c r="A64" s="26" t="s">
        <v>118</v>
      </c>
      <c r="B64" s="24">
        <v>4.7699999999999999E-3</v>
      </c>
      <c r="C64" s="15">
        <v>95089</v>
      </c>
      <c r="D64" s="15">
        <v>454</v>
      </c>
      <c r="E64" s="15">
        <v>94862</v>
      </c>
      <c r="F64" s="15">
        <v>2561298</v>
      </c>
      <c r="G64" s="25">
        <v>26.9</v>
      </c>
      <c r="O64" s="40"/>
      <c r="P64" s="40"/>
      <c r="Q64" s="41"/>
      <c r="R64" s="41"/>
      <c r="S64" s="41"/>
      <c r="T64" s="41"/>
      <c r="U64" s="42"/>
      <c r="W64" s="43"/>
      <c r="X64" s="43"/>
      <c r="Y64" s="43"/>
      <c r="Z64" s="43"/>
      <c r="AA64" s="43"/>
      <c r="AB64" s="43"/>
    </row>
    <row r="65" spans="1:28" x14ac:dyDescent="0.25">
      <c r="A65" s="26" t="s">
        <v>119</v>
      </c>
      <c r="B65" s="24">
        <v>5.1799999999999997E-3</v>
      </c>
      <c r="C65" s="15">
        <v>94635</v>
      </c>
      <c r="D65" s="15">
        <v>490</v>
      </c>
      <c r="E65" s="15">
        <v>94390</v>
      </c>
      <c r="F65" s="15">
        <v>2466436</v>
      </c>
      <c r="G65" s="25">
        <v>26.1</v>
      </c>
      <c r="O65" s="40"/>
      <c r="P65" s="40"/>
      <c r="Q65" s="41"/>
      <c r="R65" s="41"/>
      <c r="S65" s="41"/>
      <c r="T65" s="41"/>
      <c r="U65" s="42"/>
      <c r="W65" s="43"/>
      <c r="X65" s="43"/>
      <c r="Y65" s="43"/>
      <c r="Z65" s="43"/>
      <c r="AA65" s="43"/>
      <c r="AB65" s="43"/>
    </row>
    <row r="66" spans="1:28" x14ac:dyDescent="0.25">
      <c r="A66" s="26" t="s">
        <v>120</v>
      </c>
      <c r="B66" s="24">
        <v>5.6100000000000004E-3</v>
      </c>
      <c r="C66" s="15">
        <v>94145</v>
      </c>
      <c r="D66" s="15">
        <v>528</v>
      </c>
      <c r="E66" s="15">
        <v>93881</v>
      </c>
      <c r="F66" s="15">
        <v>2372046</v>
      </c>
      <c r="G66" s="25">
        <v>25.2</v>
      </c>
      <c r="O66" s="40"/>
      <c r="P66" s="40"/>
      <c r="Q66" s="41"/>
      <c r="R66" s="41"/>
      <c r="S66" s="41"/>
      <c r="T66" s="41"/>
      <c r="U66" s="42"/>
      <c r="W66" s="43"/>
      <c r="X66" s="43"/>
      <c r="Y66" s="43"/>
      <c r="Z66" s="43"/>
      <c r="AA66" s="43"/>
      <c r="AB66" s="43"/>
    </row>
    <row r="67" spans="1:28" x14ac:dyDescent="0.25">
      <c r="A67" s="26" t="s">
        <v>121</v>
      </c>
      <c r="B67" s="24">
        <v>6.1399999999999996E-3</v>
      </c>
      <c r="C67" s="15">
        <v>93617</v>
      </c>
      <c r="D67" s="15">
        <v>575</v>
      </c>
      <c r="E67" s="15">
        <v>93330</v>
      </c>
      <c r="F67" s="15">
        <v>2278165</v>
      </c>
      <c r="G67" s="25">
        <v>24.3</v>
      </c>
      <c r="O67" s="40"/>
      <c r="P67" s="40"/>
      <c r="Q67" s="41"/>
      <c r="R67" s="41"/>
      <c r="S67" s="41"/>
      <c r="T67" s="41"/>
      <c r="U67" s="42"/>
      <c r="W67" s="43"/>
      <c r="X67" s="43"/>
      <c r="Y67" s="43"/>
      <c r="Z67" s="43"/>
      <c r="AA67" s="43"/>
      <c r="AB67" s="43"/>
    </row>
    <row r="68" spans="1:28" x14ac:dyDescent="0.25">
      <c r="A68" s="26" t="s">
        <v>122</v>
      </c>
      <c r="B68" s="24">
        <v>6.8199999999999997E-3</v>
      </c>
      <c r="C68" s="15">
        <v>93042</v>
      </c>
      <c r="D68" s="15">
        <v>635</v>
      </c>
      <c r="E68" s="15">
        <v>92725</v>
      </c>
      <c r="F68" s="15">
        <v>2184835</v>
      </c>
      <c r="G68" s="25">
        <v>23.5</v>
      </c>
      <c r="O68" s="40"/>
      <c r="P68" s="40"/>
      <c r="Q68" s="41"/>
      <c r="R68" s="41"/>
      <c r="S68" s="41"/>
      <c r="T68" s="41"/>
      <c r="U68" s="42"/>
      <c r="W68" s="43"/>
      <c r="X68" s="43"/>
      <c r="Y68" s="43"/>
      <c r="Z68" s="43"/>
      <c r="AA68" s="43"/>
      <c r="AB68" s="43"/>
    </row>
    <row r="69" spans="1:28" x14ac:dyDescent="0.25">
      <c r="A69" s="26" t="s">
        <v>123</v>
      </c>
      <c r="B69" s="24">
        <v>7.5799999999999999E-3</v>
      </c>
      <c r="C69" s="15">
        <v>92407</v>
      </c>
      <c r="D69" s="15">
        <v>701</v>
      </c>
      <c r="E69" s="15">
        <v>92057</v>
      </c>
      <c r="F69" s="15">
        <v>2092111</v>
      </c>
      <c r="G69" s="25">
        <v>22.6</v>
      </c>
      <c r="O69" s="40"/>
      <c r="P69" s="40"/>
      <c r="Q69" s="41"/>
      <c r="R69" s="41"/>
      <c r="S69" s="41"/>
      <c r="T69" s="41"/>
      <c r="U69" s="42"/>
      <c r="W69" s="43"/>
      <c r="X69" s="43"/>
      <c r="Y69" s="43"/>
      <c r="Z69" s="43"/>
      <c r="AA69" s="43"/>
      <c r="AB69" s="43"/>
    </row>
    <row r="70" spans="1:28" x14ac:dyDescent="0.25">
      <c r="A70" s="26" t="s">
        <v>124</v>
      </c>
      <c r="B70" s="24">
        <v>8.3599999999999994E-3</v>
      </c>
      <c r="C70" s="15">
        <v>91706</v>
      </c>
      <c r="D70" s="15">
        <v>767</v>
      </c>
      <c r="E70" s="15">
        <v>91323</v>
      </c>
      <c r="F70" s="15">
        <v>2000054</v>
      </c>
      <c r="G70" s="25">
        <v>21.8</v>
      </c>
      <c r="O70" s="40"/>
      <c r="P70" s="40"/>
      <c r="Q70" s="41"/>
      <c r="R70" s="41"/>
      <c r="S70" s="41"/>
      <c r="T70" s="41"/>
      <c r="U70" s="42"/>
      <c r="W70" s="43"/>
      <c r="X70" s="43"/>
      <c r="Y70" s="43"/>
      <c r="Z70" s="43"/>
      <c r="AA70" s="43"/>
      <c r="AB70" s="43"/>
    </row>
    <row r="71" spans="1:28" x14ac:dyDescent="0.25">
      <c r="A71" s="26" t="s">
        <v>125</v>
      </c>
      <c r="B71" s="24">
        <v>9.1800000000000007E-3</v>
      </c>
      <c r="C71" s="15">
        <v>90939</v>
      </c>
      <c r="D71" s="15">
        <v>835</v>
      </c>
      <c r="E71" s="15">
        <v>90522</v>
      </c>
      <c r="F71" s="15">
        <v>1908732</v>
      </c>
      <c r="G71" s="25">
        <v>21</v>
      </c>
      <c r="O71" s="40"/>
      <c r="P71" s="40"/>
      <c r="Q71" s="41"/>
      <c r="R71" s="41"/>
      <c r="S71" s="41"/>
      <c r="T71" s="41"/>
      <c r="U71" s="42"/>
      <c r="W71" s="43"/>
      <c r="X71" s="43"/>
      <c r="Y71" s="43"/>
      <c r="Z71" s="43"/>
      <c r="AA71" s="43"/>
      <c r="AB71" s="43"/>
    </row>
    <row r="72" spans="1:28" x14ac:dyDescent="0.25">
      <c r="A72" s="26" t="s">
        <v>126</v>
      </c>
      <c r="B72" s="24">
        <v>1.014E-2</v>
      </c>
      <c r="C72" s="15">
        <v>90104</v>
      </c>
      <c r="D72" s="15">
        <v>914</v>
      </c>
      <c r="E72" s="15">
        <v>89647</v>
      </c>
      <c r="F72" s="15">
        <v>1818210</v>
      </c>
      <c r="G72" s="25">
        <v>20.2</v>
      </c>
      <c r="O72" s="40"/>
      <c r="P72" s="40"/>
      <c r="Q72" s="41"/>
      <c r="R72" s="41"/>
      <c r="S72" s="41"/>
      <c r="T72" s="41"/>
      <c r="U72" s="42"/>
      <c r="W72" s="43"/>
      <c r="X72" s="43"/>
      <c r="Y72" s="43"/>
      <c r="Z72" s="43"/>
      <c r="AA72" s="43"/>
      <c r="AB72" s="43"/>
    </row>
    <row r="73" spans="1:28" x14ac:dyDescent="0.25">
      <c r="A73" s="26" t="s">
        <v>127</v>
      </c>
      <c r="B73" s="24">
        <v>1.1310000000000001E-2</v>
      </c>
      <c r="C73" s="15">
        <v>89190</v>
      </c>
      <c r="D73" s="15">
        <v>1008</v>
      </c>
      <c r="E73" s="15">
        <v>88686</v>
      </c>
      <c r="F73" s="15">
        <v>1728563</v>
      </c>
      <c r="G73" s="25">
        <v>19.399999999999999</v>
      </c>
      <c r="O73" s="40"/>
      <c r="P73" s="40"/>
      <c r="Q73" s="41"/>
      <c r="R73" s="41"/>
      <c r="S73" s="41"/>
      <c r="T73" s="41"/>
      <c r="U73" s="42"/>
      <c r="W73" s="43"/>
      <c r="X73" s="43"/>
      <c r="Y73" s="43"/>
      <c r="Z73" s="43"/>
      <c r="AA73" s="43"/>
      <c r="AB73" s="43"/>
    </row>
    <row r="74" spans="1:28" x14ac:dyDescent="0.25">
      <c r="A74" s="26" t="s">
        <v>128</v>
      </c>
      <c r="B74" s="24">
        <v>1.259E-2</v>
      </c>
      <c r="C74" s="15">
        <v>88182</v>
      </c>
      <c r="D74" s="15">
        <v>1110</v>
      </c>
      <c r="E74" s="15">
        <v>87627</v>
      </c>
      <c r="F74" s="15">
        <v>1639877</v>
      </c>
      <c r="G74" s="25">
        <v>18.600000000000001</v>
      </c>
      <c r="O74" s="40"/>
      <c r="P74" s="40"/>
      <c r="Q74" s="41"/>
      <c r="R74" s="41"/>
      <c r="S74" s="41"/>
      <c r="T74" s="41"/>
      <c r="U74" s="42"/>
      <c r="W74" s="43"/>
      <c r="X74" s="43"/>
      <c r="Y74" s="43"/>
      <c r="Z74" s="43"/>
      <c r="AA74" s="43"/>
      <c r="AB74" s="43"/>
    </row>
    <row r="75" spans="1:28" x14ac:dyDescent="0.25">
      <c r="A75" s="26" t="s">
        <v>129</v>
      </c>
      <c r="B75" s="24">
        <v>1.3899999999999999E-2</v>
      </c>
      <c r="C75" s="15">
        <v>87072</v>
      </c>
      <c r="D75" s="15">
        <v>1211</v>
      </c>
      <c r="E75" s="15">
        <v>86467</v>
      </c>
      <c r="F75" s="15">
        <v>1552250</v>
      </c>
      <c r="G75" s="25">
        <v>17.8</v>
      </c>
      <c r="O75" s="40"/>
      <c r="P75" s="40"/>
      <c r="Q75" s="41"/>
      <c r="R75" s="41"/>
      <c r="S75" s="41"/>
      <c r="T75" s="41"/>
      <c r="U75" s="42"/>
      <c r="W75" s="43"/>
      <c r="X75" s="43"/>
      <c r="Y75" s="43"/>
      <c r="Z75" s="43"/>
      <c r="AA75" s="43"/>
      <c r="AB75" s="43"/>
    </row>
    <row r="76" spans="1:28" x14ac:dyDescent="0.25">
      <c r="A76" s="26" t="s">
        <v>130</v>
      </c>
      <c r="B76" s="24">
        <v>1.528E-2</v>
      </c>
      <c r="C76" s="15">
        <v>85861</v>
      </c>
      <c r="D76" s="15">
        <v>1312</v>
      </c>
      <c r="E76" s="15">
        <v>85205</v>
      </c>
      <c r="F76" s="15">
        <v>1465784</v>
      </c>
      <c r="G76" s="25">
        <v>17.100000000000001</v>
      </c>
      <c r="O76" s="40"/>
      <c r="P76" s="40"/>
      <c r="Q76" s="41"/>
      <c r="R76" s="41"/>
      <c r="S76" s="41"/>
      <c r="T76" s="41"/>
      <c r="U76" s="42"/>
      <c r="W76" s="43"/>
      <c r="X76" s="43"/>
      <c r="Y76" s="43"/>
      <c r="Z76" s="43"/>
      <c r="AA76" s="43"/>
      <c r="AB76" s="43"/>
    </row>
    <row r="77" spans="1:28" x14ac:dyDescent="0.25">
      <c r="A77" s="26" t="s">
        <v>131</v>
      </c>
      <c r="B77" s="24">
        <v>1.6920000000000001E-2</v>
      </c>
      <c r="C77" s="15">
        <v>84549</v>
      </c>
      <c r="D77" s="15">
        <v>1430</v>
      </c>
      <c r="E77" s="15">
        <v>83834</v>
      </c>
      <c r="F77" s="15">
        <v>1380579</v>
      </c>
      <c r="G77" s="25">
        <v>16.3</v>
      </c>
      <c r="O77" s="40"/>
      <c r="P77" s="40"/>
      <c r="Q77" s="41"/>
      <c r="R77" s="41"/>
      <c r="S77" s="41"/>
      <c r="T77" s="41"/>
      <c r="U77" s="42"/>
      <c r="W77" s="43"/>
      <c r="X77" s="43"/>
      <c r="Y77" s="43"/>
      <c r="Z77" s="43"/>
      <c r="AA77" s="43"/>
      <c r="AB77" s="43"/>
    </row>
    <row r="78" spans="1:28" x14ac:dyDescent="0.25">
      <c r="A78" s="26" t="s">
        <v>132</v>
      </c>
      <c r="B78" s="24">
        <v>1.8929999999999999E-2</v>
      </c>
      <c r="C78" s="15">
        <v>83119</v>
      </c>
      <c r="D78" s="15">
        <v>1573</v>
      </c>
      <c r="E78" s="15">
        <v>82333</v>
      </c>
      <c r="F78" s="15">
        <v>1296745</v>
      </c>
      <c r="G78" s="25">
        <v>15.6</v>
      </c>
      <c r="O78" s="40"/>
      <c r="P78" s="40"/>
      <c r="Q78" s="41"/>
      <c r="R78" s="41"/>
      <c r="S78" s="41"/>
      <c r="T78" s="41"/>
      <c r="U78" s="42"/>
      <c r="W78" s="43"/>
      <c r="X78" s="43"/>
      <c r="Y78" s="43"/>
      <c r="Z78" s="43"/>
      <c r="AA78" s="43"/>
      <c r="AB78" s="43"/>
    </row>
    <row r="79" spans="1:28" x14ac:dyDescent="0.25">
      <c r="A79" s="26" t="s">
        <v>133</v>
      </c>
      <c r="B79" s="24">
        <v>2.1160000000000002E-2</v>
      </c>
      <c r="C79" s="15">
        <v>81546</v>
      </c>
      <c r="D79" s="15">
        <v>1725</v>
      </c>
      <c r="E79" s="15">
        <v>80684</v>
      </c>
      <c r="F79" s="15">
        <v>1214412</v>
      </c>
      <c r="G79" s="25">
        <v>14.9</v>
      </c>
      <c r="O79" s="40"/>
      <c r="P79" s="40"/>
      <c r="Q79" s="41"/>
      <c r="R79" s="41"/>
      <c r="S79" s="41"/>
      <c r="T79" s="41"/>
      <c r="U79" s="42"/>
      <c r="W79" s="43"/>
      <c r="X79" s="43"/>
      <c r="Y79" s="43"/>
      <c r="Z79" s="43"/>
      <c r="AA79" s="43"/>
      <c r="AB79" s="43"/>
    </row>
    <row r="80" spans="1:28" x14ac:dyDescent="0.25">
      <c r="A80" s="26" t="s">
        <v>134</v>
      </c>
      <c r="B80" s="24">
        <v>2.3439999999999999E-2</v>
      </c>
      <c r="C80" s="15">
        <v>79821</v>
      </c>
      <c r="D80" s="15">
        <v>1871</v>
      </c>
      <c r="E80" s="15">
        <v>78886</v>
      </c>
      <c r="F80" s="15">
        <v>1133729</v>
      </c>
      <c r="G80" s="25">
        <v>14.2</v>
      </c>
      <c r="O80" s="40"/>
      <c r="P80" s="40"/>
      <c r="Q80" s="41"/>
      <c r="R80" s="41"/>
      <c r="S80" s="41"/>
      <c r="T80" s="41"/>
      <c r="U80" s="42"/>
      <c r="W80" s="43"/>
      <c r="X80" s="43"/>
      <c r="Y80" s="43"/>
      <c r="Z80" s="43"/>
      <c r="AA80" s="43"/>
      <c r="AB80" s="43"/>
    </row>
    <row r="81" spans="1:28" x14ac:dyDescent="0.25">
      <c r="A81" s="26" t="s">
        <v>135</v>
      </c>
      <c r="B81" s="24">
        <v>2.5819999999999999E-2</v>
      </c>
      <c r="C81" s="15">
        <v>77950</v>
      </c>
      <c r="D81" s="15">
        <v>2012</v>
      </c>
      <c r="E81" s="15">
        <v>76944</v>
      </c>
      <c r="F81" s="15">
        <v>1054843</v>
      </c>
      <c r="G81" s="25">
        <v>13.5</v>
      </c>
      <c r="O81" s="40"/>
      <c r="P81" s="40"/>
      <c r="Q81" s="41"/>
      <c r="R81" s="41"/>
      <c r="S81" s="41"/>
      <c r="T81" s="41"/>
      <c r="U81" s="42"/>
      <c r="W81" s="43"/>
      <c r="X81" s="43"/>
      <c r="Y81" s="43"/>
      <c r="Z81" s="43"/>
      <c r="AA81" s="43"/>
      <c r="AB81" s="43"/>
    </row>
    <row r="82" spans="1:28" x14ac:dyDescent="0.25">
      <c r="A82" s="26" t="s">
        <v>136</v>
      </c>
      <c r="B82" s="24">
        <v>2.8510000000000001E-2</v>
      </c>
      <c r="C82" s="15">
        <v>75938</v>
      </c>
      <c r="D82" s="15">
        <v>2165</v>
      </c>
      <c r="E82" s="15">
        <v>74856</v>
      </c>
      <c r="F82" s="15">
        <v>977899</v>
      </c>
      <c r="G82" s="25">
        <v>12.9</v>
      </c>
      <c r="O82" s="40"/>
      <c r="P82" s="40"/>
      <c r="Q82" s="41"/>
      <c r="R82" s="41"/>
      <c r="S82" s="41"/>
      <c r="T82" s="41"/>
      <c r="U82" s="42"/>
      <c r="W82" s="43"/>
      <c r="X82" s="43"/>
      <c r="Y82" s="43"/>
      <c r="Z82" s="43"/>
      <c r="AA82" s="43"/>
      <c r="AB82" s="43"/>
    </row>
    <row r="83" spans="1:28" x14ac:dyDescent="0.25">
      <c r="A83" s="26" t="s">
        <v>137</v>
      </c>
      <c r="B83" s="24">
        <v>3.1710000000000002E-2</v>
      </c>
      <c r="C83" s="15">
        <v>73773</v>
      </c>
      <c r="D83" s="15">
        <v>2339</v>
      </c>
      <c r="E83" s="15">
        <v>72604</v>
      </c>
      <c r="F83" s="15">
        <v>903044</v>
      </c>
      <c r="G83" s="25">
        <v>12.2</v>
      </c>
      <c r="O83" s="40"/>
      <c r="P83" s="40"/>
      <c r="Q83" s="41"/>
      <c r="R83" s="41"/>
      <c r="S83" s="41"/>
      <c r="T83" s="41"/>
      <c r="U83" s="42"/>
      <c r="W83" s="43"/>
      <c r="X83" s="43"/>
      <c r="Y83" s="43"/>
      <c r="Z83" s="43"/>
      <c r="AA83" s="43"/>
      <c r="AB83" s="43"/>
    </row>
    <row r="84" spans="1:28" x14ac:dyDescent="0.25">
      <c r="A84" s="26" t="s">
        <v>138</v>
      </c>
      <c r="B84" s="24">
        <v>3.5189999999999999E-2</v>
      </c>
      <c r="C84" s="15">
        <v>71434</v>
      </c>
      <c r="D84" s="15">
        <v>2514</v>
      </c>
      <c r="E84" s="15">
        <v>70177</v>
      </c>
      <c r="F84" s="15">
        <v>830440</v>
      </c>
      <c r="G84" s="25">
        <v>11.6</v>
      </c>
      <c r="O84" s="40"/>
      <c r="P84" s="40"/>
      <c r="Q84" s="41"/>
      <c r="R84" s="41"/>
      <c r="S84" s="41"/>
      <c r="T84" s="41"/>
      <c r="U84" s="42"/>
      <c r="W84" s="43"/>
      <c r="X84" s="43"/>
      <c r="Y84" s="43"/>
      <c r="Z84" s="43"/>
      <c r="AA84" s="43"/>
      <c r="AB84" s="43"/>
    </row>
    <row r="85" spans="1:28" x14ac:dyDescent="0.25">
      <c r="A85" s="26" t="s">
        <v>139</v>
      </c>
      <c r="B85" s="24">
        <v>3.8730000000000001E-2</v>
      </c>
      <c r="C85" s="15">
        <v>68920</v>
      </c>
      <c r="D85" s="15">
        <v>2670</v>
      </c>
      <c r="E85" s="15">
        <v>67585</v>
      </c>
      <c r="F85" s="15">
        <v>760263</v>
      </c>
      <c r="G85" s="25">
        <v>11</v>
      </c>
      <c r="O85" s="40"/>
      <c r="P85" s="40"/>
      <c r="Q85" s="41"/>
      <c r="R85" s="41"/>
      <c r="S85" s="41"/>
      <c r="T85" s="41"/>
      <c r="U85" s="42"/>
      <c r="W85" s="43"/>
      <c r="X85" s="43"/>
      <c r="Y85" s="43"/>
      <c r="Z85" s="43"/>
      <c r="AA85" s="43"/>
      <c r="AB85" s="43"/>
    </row>
    <row r="86" spans="1:28" x14ac:dyDescent="0.25">
      <c r="A86" s="26" t="s">
        <v>140</v>
      </c>
      <c r="B86" s="24">
        <v>4.2410000000000003E-2</v>
      </c>
      <c r="C86" s="15">
        <v>66250</v>
      </c>
      <c r="D86" s="15">
        <v>2809</v>
      </c>
      <c r="E86" s="15">
        <v>64846</v>
      </c>
      <c r="F86" s="15">
        <v>692678</v>
      </c>
      <c r="G86" s="25">
        <v>10.5</v>
      </c>
      <c r="O86" s="40"/>
      <c r="P86" s="40"/>
      <c r="Q86" s="41"/>
      <c r="R86" s="41"/>
      <c r="S86" s="41"/>
      <c r="T86" s="41"/>
      <c r="U86" s="42"/>
      <c r="W86" s="43"/>
      <c r="X86" s="43"/>
      <c r="Y86" s="43"/>
      <c r="Z86" s="43"/>
      <c r="AA86" s="43"/>
      <c r="AB86" s="43"/>
    </row>
    <row r="87" spans="1:28" x14ac:dyDescent="0.25">
      <c r="A87" s="26" t="s">
        <v>141</v>
      </c>
      <c r="B87" s="24">
        <v>4.6550000000000001E-2</v>
      </c>
      <c r="C87" s="15">
        <v>63441</v>
      </c>
      <c r="D87" s="15">
        <v>2953</v>
      </c>
      <c r="E87" s="15">
        <v>61965</v>
      </c>
      <c r="F87" s="15">
        <v>627833</v>
      </c>
      <c r="G87" s="25">
        <v>9.9</v>
      </c>
      <c r="O87" s="40"/>
      <c r="P87" s="40"/>
      <c r="Q87" s="41"/>
      <c r="R87" s="41"/>
      <c r="S87" s="41"/>
      <c r="T87" s="41"/>
      <c r="U87" s="42"/>
      <c r="W87" s="43"/>
      <c r="X87" s="43"/>
      <c r="Y87" s="43"/>
      <c r="Z87" s="43"/>
      <c r="AA87" s="43"/>
      <c r="AB87" s="43"/>
    </row>
    <row r="88" spans="1:28" x14ac:dyDescent="0.25">
      <c r="A88" s="26" t="s">
        <v>142</v>
      </c>
      <c r="B88" s="24">
        <v>5.144E-2</v>
      </c>
      <c r="C88" s="15">
        <v>60488</v>
      </c>
      <c r="D88" s="15">
        <v>3111</v>
      </c>
      <c r="E88" s="15">
        <v>58933</v>
      </c>
      <c r="F88" s="15">
        <v>565868</v>
      </c>
      <c r="G88" s="25">
        <v>9.4</v>
      </c>
      <c r="O88" s="40"/>
      <c r="P88" s="40"/>
      <c r="Q88" s="41"/>
      <c r="R88" s="41"/>
      <c r="S88" s="41"/>
      <c r="T88" s="41"/>
      <c r="U88" s="42"/>
      <c r="W88" s="43"/>
      <c r="X88" s="43"/>
      <c r="Y88" s="43"/>
      <c r="Z88" s="43"/>
      <c r="AA88" s="43"/>
      <c r="AB88" s="43"/>
    </row>
    <row r="89" spans="1:28" x14ac:dyDescent="0.25">
      <c r="A89" s="26" t="s">
        <v>143</v>
      </c>
      <c r="B89" s="24">
        <v>5.6730000000000003E-2</v>
      </c>
      <c r="C89" s="15">
        <v>57377</v>
      </c>
      <c r="D89" s="15">
        <v>3255</v>
      </c>
      <c r="E89" s="15">
        <v>55750</v>
      </c>
      <c r="F89" s="15">
        <v>506936</v>
      </c>
      <c r="G89" s="25">
        <v>8.8000000000000007</v>
      </c>
      <c r="O89" s="40"/>
      <c r="P89" s="40"/>
      <c r="Q89" s="41"/>
      <c r="R89" s="41"/>
      <c r="S89" s="41"/>
      <c r="T89" s="41"/>
      <c r="U89" s="42"/>
      <c r="W89" s="43"/>
      <c r="X89" s="43"/>
      <c r="Y89" s="43"/>
      <c r="Z89" s="43"/>
      <c r="AA89" s="43"/>
      <c r="AB89" s="43"/>
    </row>
    <row r="90" spans="1:28" x14ac:dyDescent="0.25">
      <c r="A90" s="26" t="s">
        <v>144</v>
      </c>
      <c r="B90" s="24">
        <v>6.2080000000000003E-2</v>
      </c>
      <c r="C90" s="15">
        <v>54122</v>
      </c>
      <c r="D90" s="15">
        <v>3360</v>
      </c>
      <c r="E90" s="15">
        <v>52442</v>
      </c>
      <c r="F90" s="15">
        <v>451186</v>
      </c>
      <c r="G90" s="25">
        <v>8.3000000000000007</v>
      </c>
      <c r="O90" s="40"/>
      <c r="P90" s="40"/>
      <c r="Q90" s="41"/>
      <c r="R90" s="41"/>
      <c r="S90" s="41"/>
      <c r="T90" s="41"/>
      <c r="U90" s="42"/>
      <c r="W90" s="43"/>
      <c r="X90" s="43"/>
      <c r="Y90" s="43"/>
      <c r="Z90" s="43"/>
      <c r="AA90" s="43"/>
      <c r="AB90" s="43"/>
    </row>
    <row r="91" spans="1:28" x14ac:dyDescent="0.25">
      <c r="A91" s="26" t="s">
        <v>145</v>
      </c>
      <c r="B91" s="24">
        <v>6.7549999999999999E-2</v>
      </c>
      <c r="C91" s="15">
        <v>50762</v>
      </c>
      <c r="D91" s="15">
        <v>3429</v>
      </c>
      <c r="E91" s="15">
        <v>49048</v>
      </c>
      <c r="F91" s="15">
        <v>398744</v>
      </c>
      <c r="G91" s="25">
        <v>7.9</v>
      </c>
      <c r="O91" s="40"/>
      <c r="P91" s="40"/>
      <c r="Q91" s="41"/>
      <c r="R91" s="41"/>
      <c r="S91" s="41"/>
      <c r="T91" s="41"/>
      <c r="U91" s="42"/>
      <c r="W91" s="43"/>
      <c r="X91" s="43"/>
      <c r="Y91" s="43"/>
      <c r="Z91" s="43"/>
      <c r="AA91" s="43"/>
      <c r="AB91" s="43"/>
    </row>
    <row r="92" spans="1:28" x14ac:dyDescent="0.25">
      <c r="A92" s="26" t="s">
        <v>146</v>
      </c>
      <c r="B92" s="24">
        <v>7.3660000000000003E-2</v>
      </c>
      <c r="C92" s="15">
        <v>47333</v>
      </c>
      <c r="D92" s="15">
        <v>3486</v>
      </c>
      <c r="E92" s="15">
        <v>45590</v>
      </c>
      <c r="F92" s="15">
        <v>349697</v>
      </c>
      <c r="G92" s="25">
        <v>7.4</v>
      </c>
      <c r="O92" s="40"/>
      <c r="P92" s="40"/>
      <c r="Q92" s="41"/>
      <c r="R92" s="41"/>
      <c r="S92" s="41"/>
      <c r="T92" s="41"/>
      <c r="U92" s="42"/>
      <c r="W92" s="43"/>
      <c r="X92" s="43"/>
      <c r="Y92" s="43"/>
      <c r="Z92" s="43"/>
      <c r="AA92" s="43"/>
      <c r="AB92" s="43"/>
    </row>
    <row r="93" spans="1:28" x14ac:dyDescent="0.25">
      <c r="A93" s="26" t="s">
        <v>147</v>
      </c>
      <c r="B93" s="24">
        <v>8.0979999999999996E-2</v>
      </c>
      <c r="C93" s="15">
        <v>43847</v>
      </c>
      <c r="D93" s="15">
        <v>3551</v>
      </c>
      <c r="E93" s="15">
        <v>42072</v>
      </c>
      <c r="F93" s="15">
        <v>304107</v>
      </c>
      <c r="G93" s="25">
        <v>6.9</v>
      </c>
      <c r="O93" s="40"/>
      <c r="P93" s="40"/>
      <c r="Q93" s="41"/>
      <c r="R93" s="41"/>
      <c r="S93" s="41"/>
      <c r="T93" s="41"/>
      <c r="U93" s="42"/>
      <c r="W93" s="43"/>
      <c r="X93" s="43"/>
      <c r="Y93" s="43"/>
      <c r="Z93" s="43"/>
      <c r="AA93" s="43"/>
      <c r="AB93" s="43"/>
    </row>
    <row r="94" spans="1:28" x14ac:dyDescent="0.25">
      <c r="A94" s="26" t="s">
        <v>148</v>
      </c>
      <c r="B94" s="24">
        <v>8.9480000000000004E-2</v>
      </c>
      <c r="C94" s="15">
        <v>40296</v>
      </c>
      <c r="D94" s="15">
        <v>3605</v>
      </c>
      <c r="E94" s="15">
        <v>38494</v>
      </c>
      <c r="F94" s="15">
        <v>262035</v>
      </c>
      <c r="G94" s="25">
        <v>6.5</v>
      </c>
      <c r="O94" s="40"/>
      <c r="P94" s="40"/>
      <c r="Q94" s="41"/>
      <c r="R94" s="41"/>
      <c r="S94" s="41"/>
      <c r="T94" s="41"/>
      <c r="U94" s="42"/>
      <c r="W94" s="43"/>
      <c r="X94" s="43"/>
      <c r="Y94" s="43"/>
      <c r="Z94" s="43"/>
      <c r="AA94" s="43"/>
      <c r="AB94" s="43"/>
    </row>
    <row r="95" spans="1:28" x14ac:dyDescent="0.25">
      <c r="A95" s="26" t="s">
        <v>149</v>
      </c>
      <c r="B95" s="24">
        <v>9.8339999999999997E-2</v>
      </c>
      <c r="C95" s="15">
        <v>36691</v>
      </c>
      <c r="D95" s="15">
        <v>3608</v>
      </c>
      <c r="E95" s="15">
        <v>34887</v>
      </c>
      <c r="F95" s="15">
        <v>223542</v>
      </c>
      <c r="G95" s="25">
        <v>6.1</v>
      </c>
      <c r="O95" s="40"/>
      <c r="P95" s="40"/>
      <c r="Q95" s="41"/>
      <c r="R95" s="41"/>
      <c r="S95" s="41"/>
      <c r="T95" s="41"/>
      <c r="U95" s="42"/>
      <c r="W95" s="43"/>
      <c r="X95" s="43"/>
      <c r="Y95" s="43"/>
      <c r="Z95" s="43"/>
      <c r="AA95" s="43"/>
      <c r="AB95" s="43"/>
    </row>
    <row r="96" spans="1:28" x14ac:dyDescent="0.25">
      <c r="A96" s="26" t="s">
        <v>150</v>
      </c>
      <c r="B96" s="24">
        <v>0.10797</v>
      </c>
      <c r="C96" s="15">
        <v>33083</v>
      </c>
      <c r="D96" s="15">
        <v>3572</v>
      </c>
      <c r="E96" s="15">
        <v>31297</v>
      </c>
      <c r="F96" s="15">
        <v>188655</v>
      </c>
      <c r="G96" s="25">
        <v>5.7</v>
      </c>
      <c r="O96" s="40"/>
      <c r="P96" s="40"/>
      <c r="Q96" s="41"/>
      <c r="R96" s="41"/>
      <c r="S96" s="41"/>
      <c r="T96" s="41"/>
      <c r="U96" s="42"/>
      <c r="W96" s="43"/>
      <c r="X96" s="43"/>
      <c r="Y96" s="43"/>
      <c r="Z96" s="43"/>
      <c r="AA96" s="43"/>
      <c r="AB96" s="43"/>
    </row>
    <row r="97" spans="1:28" x14ac:dyDescent="0.25">
      <c r="A97" s="26" t="s">
        <v>151</v>
      </c>
      <c r="B97" s="24">
        <v>0.11842</v>
      </c>
      <c r="C97" s="15">
        <v>29511</v>
      </c>
      <c r="D97" s="15">
        <v>3495</v>
      </c>
      <c r="E97" s="15">
        <v>27764</v>
      </c>
      <c r="F97" s="15">
        <v>157358</v>
      </c>
      <c r="G97" s="25">
        <v>5.3</v>
      </c>
      <c r="O97" s="40"/>
      <c r="P97" s="40"/>
      <c r="Q97" s="41"/>
      <c r="R97" s="41"/>
      <c r="S97" s="41"/>
      <c r="T97" s="41"/>
      <c r="U97" s="42"/>
      <c r="W97" s="43"/>
      <c r="X97" s="43"/>
      <c r="Y97" s="43"/>
      <c r="Z97" s="43"/>
      <c r="AA97" s="43"/>
      <c r="AB97" s="43"/>
    </row>
    <row r="98" spans="1:28" x14ac:dyDescent="0.25">
      <c r="A98" s="26" t="s">
        <v>152</v>
      </c>
      <c r="B98" s="24">
        <v>0.12972</v>
      </c>
      <c r="C98" s="15">
        <v>26016</v>
      </c>
      <c r="D98" s="15">
        <v>3375</v>
      </c>
      <c r="E98" s="15">
        <v>24329</v>
      </c>
      <c r="F98" s="15">
        <v>129594</v>
      </c>
      <c r="G98" s="25">
        <v>5</v>
      </c>
      <c r="O98" s="40"/>
      <c r="P98" s="40"/>
      <c r="Q98" s="41"/>
      <c r="R98" s="41"/>
      <c r="S98" s="41"/>
      <c r="T98" s="41"/>
      <c r="U98" s="42"/>
      <c r="W98" s="43"/>
      <c r="X98" s="43"/>
      <c r="Y98" s="43"/>
      <c r="Z98" s="43"/>
      <c r="AA98" s="43"/>
      <c r="AB98" s="43"/>
    </row>
    <row r="99" spans="1:28" x14ac:dyDescent="0.25">
      <c r="A99" s="26" t="s">
        <v>153</v>
      </c>
      <c r="B99" s="24">
        <v>0.14194000000000001</v>
      </c>
      <c r="C99" s="15">
        <v>22641</v>
      </c>
      <c r="D99" s="15">
        <v>3214</v>
      </c>
      <c r="E99" s="15">
        <v>21034</v>
      </c>
      <c r="F99" s="15">
        <v>105266</v>
      </c>
      <c r="G99" s="25">
        <v>4.5999999999999996</v>
      </c>
      <c r="O99" s="40"/>
      <c r="P99" s="40"/>
      <c r="Q99" s="41"/>
      <c r="R99" s="41"/>
      <c r="S99" s="41"/>
      <c r="T99" s="41"/>
      <c r="U99" s="42"/>
      <c r="W99" s="43"/>
      <c r="X99" s="43"/>
      <c r="Y99" s="43"/>
      <c r="Z99" s="43"/>
      <c r="AA99" s="43"/>
      <c r="AB99" s="43"/>
    </row>
    <row r="100" spans="1:28" x14ac:dyDescent="0.25">
      <c r="A100" s="26" t="s">
        <v>154</v>
      </c>
      <c r="B100" s="24">
        <v>0.15512000000000001</v>
      </c>
      <c r="C100" s="15">
        <v>19427</v>
      </c>
      <c r="D100" s="15">
        <v>3013</v>
      </c>
      <c r="E100" s="15">
        <v>17921</v>
      </c>
      <c r="F100" s="15">
        <v>84232</v>
      </c>
      <c r="G100" s="25">
        <v>4.3</v>
      </c>
      <c r="O100" s="40"/>
      <c r="P100" s="40"/>
      <c r="Q100" s="41"/>
      <c r="R100" s="41"/>
      <c r="S100" s="41"/>
      <c r="T100" s="41"/>
      <c r="U100" s="42"/>
      <c r="W100" s="43"/>
      <c r="X100" s="43"/>
      <c r="Y100" s="43"/>
      <c r="Z100" s="43"/>
      <c r="AA100" s="43"/>
      <c r="AB100" s="43"/>
    </row>
    <row r="101" spans="1:28" x14ac:dyDescent="0.25">
      <c r="A101" s="26" t="s">
        <v>155</v>
      </c>
      <c r="B101" s="24">
        <v>0.16930999999999999</v>
      </c>
      <c r="C101" s="15">
        <v>16414</v>
      </c>
      <c r="D101" s="15">
        <v>2779</v>
      </c>
      <c r="E101" s="15">
        <v>15025</v>
      </c>
      <c r="F101" s="15">
        <v>66311</v>
      </c>
      <c r="G101" s="25">
        <v>4</v>
      </c>
      <c r="O101" s="40"/>
      <c r="P101" s="40"/>
      <c r="Q101" s="41"/>
      <c r="R101" s="41"/>
      <c r="S101" s="41"/>
      <c r="T101" s="41"/>
      <c r="U101" s="42"/>
      <c r="W101" s="43"/>
      <c r="X101" s="43"/>
      <c r="Y101" s="43"/>
      <c r="Z101" s="43"/>
      <c r="AA101" s="43"/>
      <c r="AB101" s="43"/>
    </row>
    <row r="102" spans="1:28" x14ac:dyDescent="0.25">
      <c r="A102" s="26" t="s">
        <v>156</v>
      </c>
      <c r="B102" s="24">
        <v>0.18456</v>
      </c>
      <c r="C102" s="15">
        <v>13635</v>
      </c>
      <c r="D102" s="15">
        <v>2516</v>
      </c>
      <c r="E102" s="15">
        <v>12377</v>
      </c>
      <c r="F102" s="15">
        <v>51287</v>
      </c>
      <c r="G102" s="25">
        <v>3.8</v>
      </c>
      <c r="O102" s="40"/>
      <c r="P102" s="40"/>
      <c r="Q102" s="41"/>
      <c r="R102" s="41"/>
      <c r="S102" s="41"/>
      <c r="T102" s="41"/>
      <c r="U102" s="42"/>
      <c r="W102" s="43"/>
      <c r="X102" s="43"/>
      <c r="Y102" s="43"/>
      <c r="Z102" s="43"/>
      <c r="AA102" s="43"/>
      <c r="AB102" s="43"/>
    </row>
    <row r="103" spans="1:28" x14ac:dyDescent="0.25">
      <c r="A103" s="26" t="s">
        <v>157</v>
      </c>
      <c r="B103" s="24">
        <v>0.20091999999999999</v>
      </c>
      <c r="C103" s="15">
        <v>11119</v>
      </c>
      <c r="D103" s="15">
        <v>2234</v>
      </c>
      <c r="E103" s="15">
        <v>10002</v>
      </c>
      <c r="F103" s="15">
        <v>38910</v>
      </c>
      <c r="G103" s="25">
        <v>3.5</v>
      </c>
      <c r="O103" s="40"/>
      <c r="P103" s="40"/>
      <c r="Q103" s="41"/>
      <c r="R103" s="41"/>
      <c r="S103" s="41"/>
      <c r="T103" s="41"/>
      <c r="U103" s="42"/>
      <c r="W103" s="43"/>
      <c r="X103" s="43"/>
      <c r="Y103" s="43"/>
      <c r="Z103" s="43"/>
      <c r="AA103" s="43"/>
      <c r="AB103" s="43"/>
    </row>
    <row r="104" spans="1:28" x14ac:dyDescent="0.25">
      <c r="A104" s="26" t="s">
        <v>158</v>
      </c>
      <c r="B104" s="24">
        <v>0.21842</v>
      </c>
      <c r="C104" s="15">
        <v>8885</v>
      </c>
      <c r="D104" s="15">
        <v>1941</v>
      </c>
      <c r="E104" s="15">
        <v>7915</v>
      </c>
      <c r="F104" s="15">
        <v>28908</v>
      </c>
      <c r="G104" s="25">
        <v>3.3</v>
      </c>
      <c r="O104" s="40"/>
      <c r="P104" s="40"/>
      <c r="Q104" s="41"/>
      <c r="R104" s="41"/>
      <c r="S104" s="41"/>
      <c r="T104" s="41"/>
      <c r="U104" s="42"/>
      <c r="W104" s="43"/>
      <c r="X104" s="43"/>
      <c r="Y104" s="43"/>
      <c r="Z104" s="43"/>
      <c r="AA104" s="43"/>
      <c r="AB104" s="43"/>
    </row>
    <row r="105" spans="1:28" x14ac:dyDescent="0.25">
      <c r="A105" s="26" t="s">
        <v>159</v>
      </c>
      <c r="B105" s="24">
        <v>0.23710999999999999</v>
      </c>
      <c r="C105" s="15">
        <v>6944</v>
      </c>
      <c r="D105" s="15">
        <v>1647</v>
      </c>
      <c r="E105" s="15">
        <v>6121</v>
      </c>
      <c r="F105" s="15">
        <v>20993</v>
      </c>
      <c r="G105" s="25">
        <v>3</v>
      </c>
      <c r="O105" s="40"/>
      <c r="P105" s="40"/>
      <c r="Q105" s="41"/>
      <c r="R105" s="41"/>
      <c r="S105" s="41"/>
      <c r="T105" s="41"/>
      <c r="U105" s="42"/>
      <c r="W105" s="43"/>
      <c r="X105" s="43"/>
      <c r="Y105" s="43"/>
      <c r="Z105" s="43"/>
      <c r="AA105" s="43"/>
      <c r="AB105" s="43"/>
    </row>
    <row r="106" spans="1:28" x14ac:dyDescent="0.25">
      <c r="A106" s="26" t="s">
        <v>160</v>
      </c>
      <c r="B106" s="24">
        <v>0.25702999999999998</v>
      </c>
      <c r="C106" s="15">
        <v>5297</v>
      </c>
      <c r="D106" s="15">
        <v>1361</v>
      </c>
      <c r="E106" s="15">
        <v>4617</v>
      </c>
      <c r="F106" s="15">
        <v>14873</v>
      </c>
      <c r="G106" s="25">
        <v>2.8</v>
      </c>
      <c r="O106" s="40"/>
      <c r="P106" s="40"/>
      <c r="Q106" s="41"/>
      <c r="R106" s="41"/>
      <c r="S106" s="41"/>
      <c r="T106" s="41"/>
      <c r="U106" s="42"/>
      <c r="W106" s="43"/>
      <c r="X106" s="43"/>
      <c r="Y106" s="43"/>
      <c r="Z106" s="43"/>
      <c r="AA106" s="43"/>
      <c r="AB106" s="43"/>
    </row>
    <row r="107" spans="1:28" x14ac:dyDescent="0.25">
      <c r="A107" s="26" t="s">
        <v>161</v>
      </c>
      <c r="B107" s="24">
        <v>0.2782</v>
      </c>
      <c r="C107" s="15">
        <v>3936</v>
      </c>
      <c r="D107" s="15">
        <v>1095</v>
      </c>
      <c r="E107" s="15">
        <v>3389</v>
      </c>
      <c r="F107" s="15">
        <v>10256</v>
      </c>
      <c r="G107" s="25">
        <v>2.6</v>
      </c>
      <c r="O107" s="40"/>
      <c r="P107" s="40"/>
      <c r="Q107" s="41"/>
      <c r="R107" s="41"/>
      <c r="S107" s="41"/>
      <c r="T107" s="41"/>
      <c r="U107" s="42"/>
      <c r="W107" s="43"/>
      <c r="X107" s="43"/>
      <c r="Y107" s="43"/>
      <c r="Z107" s="43"/>
      <c r="AA107" s="43"/>
      <c r="AB107" s="43"/>
    </row>
    <row r="108" spans="1:28" x14ac:dyDescent="0.25">
      <c r="A108" s="26" t="s">
        <v>162</v>
      </c>
      <c r="B108" s="24">
        <v>0.30064999999999997</v>
      </c>
      <c r="C108" s="15">
        <v>2841</v>
      </c>
      <c r="D108" s="15">
        <v>854</v>
      </c>
      <c r="E108" s="15">
        <v>2414</v>
      </c>
      <c r="F108" s="15">
        <v>6868</v>
      </c>
      <c r="G108" s="25">
        <v>2.4</v>
      </c>
      <c r="O108" s="40"/>
      <c r="P108" s="40"/>
      <c r="Q108" s="41"/>
      <c r="R108" s="41"/>
      <c r="S108" s="41"/>
      <c r="T108" s="41"/>
      <c r="U108" s="42"/>
      <c r="W108" s="43"/>
      <c r="X108" s="43"/>
      <c r="Y108" s="43"/>
      <c r="Z108" s="43"/>
      <c r="AA108" s="43"/>
      <c r="AB108" s="43"/>
    </row>
    <row r="109" spans="1:28" x14ac:dyDescent="0.25">
      <c r="A109" s="26" t="s">
        <v>163</v>
      </c>
      <c r="B109" s="24">
        <v>0.32439000000000001</v>
      </c>
      <c r="C109" s="15">
        <v>1987</v>
      </c>
      <c r="D109" s="15">
        <v>645</v>
      </c>
      <c r="E109" s="15">
        <v>1665</v>
      </c>
      <c r="F109" s="15">
        <v>4454</v>
      </c>
      <c r="G109" s="25">
        <v>2.2000000000000002</v>
      </c>
      <c r="O109" s="40"/>
      <c r="P109" s="40"/>
      <c r="Q109" s="41"/>
      <c r="R109" s="41"/>
      <c r="S109" s="41"/>
      <c r="T109" s="41"/>
      <c r="U109" s="42"/>
      <c r="W109" s="43"/>
      <c r="X109" s="43"/>
      <c r="Y109" s="43"/>
      <c r="Z109" s="43"/>
      <c r="AA109" s="43"/>
      <c r="AB109" s="43"/>
    </row>
    <row r="110" spans="1:28" x14ac:dyDescent="0.25">
      <c r="A110" s="28" t="s">
        <v>164</v>
      </c>
      <c r="B110" s="29">
        <v>1</v>
      </c>
      <c r="C110" s="30">
        <v>1342</v>
      </c>
      <c r="D110" s="30">
        <v>1342</v>
      </c>
      <c r="E110" s="30">
        <v>2789</v>
      </c>
      <c r="F110" s="30">
        <v>2789</v>
      </c>
      <c r="G110" s="31">
        <v>2.1</v>
      </c>
      <c r="O110" s="40"/>
      <c r="P110" s="40"/>
      <c r="Q110" s="41"/>
      <c r="R110" s="41"/>
      <c r="S110" s="41"/>
      <c r="T110" s="41"/>
      <c r="U110" s="42"/>
      <c r="W110" s="43"/>
      <c r="X110" s="43"/>
      <c r="Y110" s="43"/>
      <c r="Z110" s="43"/>
      <c r="AA110" s="43"/>
      <c r="AB110" s="43"/>
    </row>
    <row r="111" spans="1:28" x14ac:dyDescent="0.25">
      <c r="A111" s="15"/>
      <c r="B111" s="24"/>
      <c r="C111" s="15"/>
      <c r="D111" s="15"/>
      <c r="E111" s="15"/>
      <c r="F111" s="15"/>
      <c r="G111" s="67"/>
      <c r="O111" s="40"/>
      <c r="P111" s="40"/>
      <c r="Q111" s="41"/>
      <c r="R111" s="41"/>
      <c r="S111" s="41"/>
      <c r="T111" s="41"/>
      <c r="U111" s="42"/>
      <c r="W111" s="43"/>
      <c r="X111" s="43"/>
      <c r="Y111" s="43"/>
      <c r="Z111" s="43"/>
      <c r="AA111" s="43"/>
      <c r="AB111" s="43"/>
    </row>
    <row r="113" spans="1:1" x14ac:dyDescent="0.25">
      <c r="A113" s="32" t="s">
        <v>284</v>
      </c>
    </row>
    <row r="114" spans="1:1" x14ac:dyDescent="0.25">
      <c r="A114" s="33" t="s">
        <v>165</v>
      </c>
    </row>
  </sheetData>
  <pageMargins left="0.75" right="0.75" top="1" bottom="1" header="0.5" footer="0.5"/>
  <pageSetup paperSize="9"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5"/>
  <dimension ref="A1:AB114"/>
  <sheetViews>
    <sheetView zoomScaleNormal="100" workbookViewId="0"/>
  </sheetViews>
  <sheetFormatPr defaultRowHeight="12.5" x14ac:dyDescent="0.25"/>
  <cols>
    <col min="1" max="1" width="12.59765625" style="4" customWidth="1"/>
    <col min="2" max="2" width="17.3984375" style="4" customWidth="1"/>
    <col min="3" max="3" width="10.59765625" style="4" customWidth="1"/>
    <col min="4" max="5" width="17.3984375" style="4" customWidth="1"/>
    <col min="6" max="7" width="15.09765625" style="4" customWidth="1"/>
    <col min="8" max="8" width="11" style="4" customWidth="1"/>
    <col min="9" max="256" width="9.09765625" style="4"/>
    <col min="257" max="257" width="12.59765625" style="4" customWidth="1"/>
    <col min="258" max="258" width="17.3984375" style="4" customWidth="1"/>
    <col min="259" max="259" width="10.59765625" style="4" customWidth="1"/>
    <col min="260" max="261" width="17.3984375" style="4" customWidth="1"/>
    <col min="262" max="263" width="15.09765625" style="4" customWidth="1"/>
    <col min="264" max="264" width="11" style="4" customWidth="1"/>
    <col min="265" max="512" width="9.09765625" style="4"/>
    <col min="513" max="513" width="12.59765625" style="4" customWidth="1"/>
    <col min="514" max="514" width="17.3984375" style="4" customWidth="1"/>
    <col min="515" max="515" width="10.59765625" style="4" customWidth="1"/>
    <col min="516" max="517" width="17.3984375" style="4" customWidth="1"/>
    <col min="518" max="519" width="15.09765625" style="4" customWidth="1"/>
    <col min="520" max="520" width="11" style="4" customWidth="1"/>
    <col min="521" max="768" width="9.09765625" style="4"/>
    <col min="769" max="769" width="12.59765625" style="4" customWidth="1"/>
    <col min="770" max="770" width="17.3984375" style="4" customWidth="1"/>
    <col min="771" max="771" width="10.59765625" style="4" customWidth="1"/>
    <col min="772" max="773" width="17.3984375" style="4" customWidth="1"/>
    <col min="774" max="775" width="15.09765625" style="4" customWidth="1"/>
    <col min="776" max="776" width="11" style="4" customWidth="1"/>
    <col min="777" max="1024" width="9.09765625" style="4"/>
    <col min="1025" max="1025" width="12.59765625" style="4" customWidth="1"/>
    <col min="1026" max="1026" width="17.3984375" style="4" customWidth="1"/>
    <col min="1027" max="1027" width="10.59765625" style="4" customWidth="1"/>
    <col min="1028" max="1029" width="17.3984375" style="4" customWidth="1"/>
    <col min="1030" max="1031" width="15.09765625" style="4" customWidth="1"/>
    <col min="1032" max="1032" width="11" style="4" customWidth="1"/>
    <col min="1033" max="1280" width="9.09765625" style="4"/>
    <col min="1281" max="1281" width="12.59765625" style="4" customWidth="1"/>
    <col min="1282" max="1282" width="17.3984375" style="4" customWidth="1"/>
    <col min="1283" max="1283" width="10.59765625" style="4" customWidth="1"/>
    <col min="1284" max="1285" width="17.3984375" style="4" customWidth="1"/>
    <col min="1286" max="1287" width="15.09765625" style="4" customWidth="1"/>
    <col min="1288" max="1288" width="11" style="4" customWidth="1"/>
    <col min="1289" max="1536" width="9.09765625" style="4"/>
    <col min="1537" max="1537" width="12.59765625" style="4" customWidth="1"/>
    <col min="1538" max="1538" width="17.3984375" style="4" customWidth="1"/>
    <col min="1539" max="1539" width="10.59765625" style="4" customWidth="1"/>
    <col min="1540" max="1541" width="17.3984375" style="4" customWidth="1"/>
    <col min="1542" max="1543" width="15.09765625" style="4" customWidth="1"/>
    <col min="1544" max="1544" width="11" style="4" customWidth="1"/>
    <col min="1545" max="1792" width="9.09765625" style="4"/>
    <col min="1793" max="1793" width="12.59765625" style="4" customWidth="1"/>
    <col min="1794" max="1794" width="17.3984375" style="4" customWidth="1"/>
    <col min="1795" max="1795" width="10.59765625" style="4" customWidth="1"/>
    <col min="1796" max="1797" width="17.3984375" style="4" customWidth="1"/>
    <col min="1798" max="1799" width="15.09765625" style="4" customWidth="1"/>
    <col min="1800" max="1800" width="11" style="4" customWidth="1"/>
    <col min="1801" max="2048" width="9.09765625" style="4"/>
    <col min="2049" max="2049" width="12.59765625" style="4" customWidth="1"/>
    <col min="2050" max="2050" width="17.3984375" style="4" customWidth="1"/>
    <col min="2051" max="2051" width="10.59765625" style="4" customWidth="1"/>
    <col min="2052" max="2053" width="17.3984375" style="4" customWidth="1"/>
    <col min="2054" max="2055" width="15.09765625" style="4" customWidth="1"/>
    <col min="2056" max="2056" width="11" style="4" customWidth="1"/>
    <col min="2057" max="2304" width="9.09765625" style="4"/>
    <col min="2305" max="2305" width="12.59765625" style="4" customWidth="1"/>
    <col min="2306" max="2306" width="17.3984375" style="4" customWidth="1"/>
    <col min="2307" max="2307" width="10.59765625" style="4" customWidth="1"/>
    <col min="2308" max="2309" width="17.3984375" style="4" customWidth="1"/>
    <col min="2310" max="2311" width="15.09765625" style="4" customWidth="1"/>
    <col min="2312" max="2312" width="11" style="4" customWidth="1"/>
    <col min="2313" max="2560" width="9.09765625" style="4"/>
    <col min="2561" max="2561" width="12.59765625" style="4" customWidth="1"/>
    <col min="2562" max="2562" width="17.3984375" style="4" customWidth="1"/>
    <col min="2563" max="2563" width="10.59765625" style="4" customWidth="1"/>
    <col min="2564" max="2565" width="17.3984375" style="4" customWidth="1"/>
    <col min="2566" max="2567" width="15.09765625" style="4" customWidth="1"/>
    <col min="2568" max="2568" width="11" style="4" customWidth="1"/>
    <col min="2569" max="2816" width="9.09765625" style="4"/>
    <col min="2817" max="2817" width="12.59765625" style="4" customWidth="1"/>
    <col min="2818" max="2818" width="17.3984375" style="4" customWidth="1"/>
    <col min="2819" max="2819" width="10.59765625" style="4" customWidth="1"/>
    <col min="2820" max="2821" width="17.3984375" style="4" customWidth="1"/>
    <col min="2822" max="2823" width="15.09765625" style="4" customWidth="1"/>
    <col min="2824" max="2824" width="11" style="4" customWidth="1"/>
    <col min="2825" max="3072" width="9.09765625" style="4"/>
    <col min="3073" max="3073" width="12.59765625" style="4" customWidth="1"/>
    <col min="3074" max="3074" width="17.3984375" style="4" customWidth="1"/>
    <col min="3075" max="3075" width="10.59765625" style="4" customWidth="1"/>
    <col min="3076" max="3077" width="17.3984375" style="4" customWidth="1"/>
    <col min="3078" max="3079" width="15.09765625" style="4" customWidth="1"/>
    <col min="3080" max="3080" width="11" style="4" customWidth="1"/>
    <col min="3081" max="3328" width="9.09765625" style="4"/>
    <col min="3329" max="3329" width="12.59765625" style="4" customWidth="1"/>
    <col min="3330" max="3330" width="17.3984375" style="4" customWidth="1"/>
    <col min="3331" max="3331" width="10.59765625" style="4" customWidth="1"/>
    <col min="3332" max="3333" width="17.3984375" style="4" customWidth="1"/>
    <col min="3334" max="3335" width="15.09765625" style="4" customWidth="1"/>
    <col min="3336" max="3336" width="11" style="4" customWidth="1"/>
    <col min="3337" max="3584" width="9.09765625" style="4"/>
    <col min="3585" max="3585" width="12.59765625" style="4" customWidth="1"/>
    <col min="3586" max="3586" width="17.3984375" style="4" customWidth="1"/>
    <col min="3587" max="3587" width="10.59765625" style="4" customWidth="1"/>
    <col min="3588" max="3589" width="17.3984375" style="4" customWidth="1"/>
    <col min="3590" max="3591" width="15.09765625" style="4" customWidth="1"/>
    <col min="3592" max="3592" width="11" style="4" customWidth="1"/>
    <col min="3593" max="3840" width="9.09765625" style="4"/>
    <col min="3841" max="3841" width="12.59765625" style="4" customWidth="1"/>
    <col min="3842" max="3842" width="17.3984375" style="4" customWidth="1"/>
    <col min="3843" max="3843" width="10.59765625" style="4" customWidth="1"/>
    <col min="3844" max="3845" width="17.3984375" style="4" customWidth="1"/>
    <col min="3846" max="3847" width="15.09765625" style="4" customWidth="1"/>
    <col min="3848" max="3848" width="11" style="4" customWidth="1"/>
    <col min="3849" max="4096" width="9.09765625" style="4"/>
    <col min="4097" max="4097" width="12.59765625" style="4" customWidth="1"/>
    <col min="4098" max="4098" width="17.3984375" style="4" customWidth="1"/>
    <col min="4099" max="4099" width="10.59765625" style="4" customWidth="1"/>
    <col min="4100" max="4101" width="17.3984375" style="4" customWidth="1"/>
    <col min="4102" max="4103" width="15.09765625" style="4" customWidth="1"/>
    <col min="4104" max="4104" width="11" style="4" customWidth="1"/>
    <col min="4105" max="4352" width="9.09765625" style="4"/>
    <col min="4353" max="4353" width="12.59765625" style="4" customWidth="1"/>
    <col min="4354" max="4354" width="17.3984375" style="4" customWidth="1"/>
    <col min="4355" max="4355" width="10.59765625" style="4" customWidth="1"/>
    <col min="4356" max="4357" width="17.3984375" style="4" customWidth="1"/>
    <col min="4358" max="4359" width="15.09765625" style="4" customWidth="1"/>
    <col min="4360" max="4360" width="11" style="4" customWidth="1"/>
    <col min="4361" max="4608" width="9.09765625" style="4"/>
    <col min="4609" max="4609" width="12.59765625" style="4" customWidth="1"/>
    <col min="4610" max="4610" width="17.3984375" style="4" customWidth="1"/>
    <col min="4611" max="4611" width="10.59765625" style="4" customWidth="1"/>
    <col min="4612" max="4613" width="17.3984375" style="4" customWidth="1"/>
    <col min="4614" max="4615" width="15.09765625" style="4" customWidth="1"/>
    <col min="4616" max="4616" width="11" style="4" customWidth="1"/>
    <col min="4617" max="4864" width="9.09765625" style="4"/>
    <col min="4865" max="4865" width="12.59765625" style="4" customWidth="1"/>
    <col min="4866" max="4866" width="17.3984375" style="4" customWidth="1"/>
    <col min="4867" max="4867" width="10.59765625" style="4" customWidth="1"/>
    <col min="4868" max="4869" width="17.3984375" style="4" customWidth="1"/>
    <col min="4870" max="4871" width="15.09765625" style="4" customWidth="1"/>
    <col min="4872" max="4872" width="11" style="4" customWidth="1"/>
    <col min="4873" max="5120" width="9.09765625" style="4"/>
    <col min="5121" max="5121" width="12.59765625" style="4" customWidth="1"/>
    <col min="5122" max="5122" width="17.3984375" style="4" customWidth="1"/>
    <col min="5123" max="5123" width="10.59765625" style="4" customWidth="1"/>
    <col min="5124" max="5125" width="17.3984375" style="4" customWidth="1"/>
    <col min="5126" max="5127" width="15.09765625" style="4" customWidth="1"/>
    <col min="5128" max="5128" width="11" style="4" customWidth="1"/>
    <col min="5129" max="5376" width="9.09765625" style="4"/>
    <col min="5377" max="5377" width="12.59765625" style="4" customWidth="1"/>
    <col min="5378" max="5378" width="17.3984375" style="4" customWidth="1"/>
    <col min="5379" max="5379" width="10.59765625" style="4" customWidth="1"/>
    <col min="5380" max="5381" width="17.3984375" style="4" customWidth="1"/>
    <col min="5382" max="5383" width="15.09765625" style="4" customWidth="1"/>
    <col min="5384" max="5384" width="11" style="4" customWidth="1"/>
    <col min="5385" max="5632" width="9.09765625" style="4"/>
    <col min="5633" max="5633" width="12.59765625" style="4" customWidth="1"/>
    <col min="5634" max="5634" width="17.3984375" style="4" customWidth="1"/>
    <col min="5635" max="5635" width="10.59765625" style="4" customWidth="1"/>
    <col min="5636" max="5637" width="17.3984375" style="4" customWidth="1"/>
    <col min="5638" max="5639" width="15.09765625" style="4" customWidth="1"/>
    <col min="5640" max="5640" width="11" style="4" customWidth="1"/>
    <col min="5641" max="5888" width="9.09765625" style="4"/>
    <col min="5889" max="5889" width="12.59765625" style="4" customWidth="1"/>
    <col min="5890" max="5890" width="17.3984375" style="4" customWidth="1"/>
    <col min="5891" max="5891" width="10.59765625" style="4" customWidth="1"/>
    <col min="5892" max="5893" width="17.3984375" style="4" customWidth="1"/>
    <col min="5894" max="5895" width="15.09765625" style="4" customWidth="1"/>
    <col min="5896" max="5896" width="11" style="4" customWidth="1"/>
    <col min="5897" max="6144" width="9.09765625" style="4"/>
    <col min="6145" max="6145" width="12.59765625" style="4" customWidth="1"/>
    <col min="6146" max="6146" width="17.3984375" style="4" customWidth="1"/>
    <col min="6147" max="6147" width="10.59765625" style="4" customWidth="1"/>
    <col min="6148" max="6149" width="17.3984375" style="4" customWidth="1"/>
    <col min="6150" max="6151" width="15.09765625" style="4" customWidth="1"/>
    <col min="6152" max="6152" width="11" style="4" customWidth="1"/>
    <col min="6153" max="6400" width="9.09765625" style="4"/>
    <col min="6401" max="6401" width="12.59765625" style="4" customWidth="1"/>
    <col min="6402" max="6402" width="17.3984375" style="4" customWidth="1"/>
    <col min="6403" max="6403" width="10.59765625" style="4" customWidth="1"/>
    <col min="6404" max="6405" width="17.3984375" style="4" customWidth="1"/>
    <col min="6406" max="6407" width="15.09765625" style="4" customWidth="1"/>
    <col min="6408" max="6408" width="11" style="4" customWidth="1"/>
    <col min="6409" max="6656" width="9.09765625" style="4"/>
    <col min="6657" max="6657" width="12.59765625" style="4" customWidth="1"/>
    <col min="6658" max="6658" width="17.3984375" style="4" customWidth="1"/>
    <col min="6659" max="6659" width="10.59765625" style="4" customWidth="1"/>
    <col min="6660" max="6661" width="17.3984375" style="4" customWidth="1"/>
    <col min="6662" max="6663" width="15.09765625" style="4" customWidth="1"/>
    <col min="6664" max="6664" width="11" style="4" customWidth="1"/>
    <col min="6665" max="6912" width="9.09765625" style="4"/>
    <col min="6913" max="6913" width="12.59765625" style="4" customWidth="1"/>
    <col min="6914" max="6914" width="17.3984375" style="4" customWidth="1"/>
    <col min="6915" max="6915" width="10.59765625" style="4" customWidth="1"/>
    <col min="6916" max="6917" width="17.3984375" style="4" customWidth="1"/>
    <col min="6918" max="6919" width="15.09765625" style="4" customWidth="1"/>
    <col min="6920" max="6920" width="11" style="4" customWidth="1"/>
    <col min="6921" max="7168" width="9.09765625" style="4"/>
    <col min="7169" max="7169" width="12.59765625" style="4" customWidth="1"/>
    <col min="7170" max="7170" width="17.3984375" style="4" customWidth="1"/>
    <col min="7171" max="7171" width="10.59765625" style="4" customWidth="1"/>
    <col min="7172" max="7173" width="17.3984375" style="4" customWidth="1"/>
    <col min="7174" max="7175" width="15.09765625" style="4" customWidth="1"/>
    <col min="7176" max="7176" width="11" style="4" customWidth="1"/>
    <col min="7177" max="7424" width="9.09765625" style="4"/>
    <col min="7425" max="7425" width="12.59765625" style="4" customWidth="1"/>
    <col min="7426" max="7426" width="17.3984375" style="4" customWidth="1"/>
    <col min="7427" max="7427" width="10.59765625" style="4" customWidth="1"/>
    <col min="7428" max="7429" width="17.3984375" style="4" customWidth="1"/>
    <col min="7430" max="7431" width="15.09765625" style="4" customWidth="1"/>
    <col min="7432" max="7432" width="11" style="4" customWidth="1"/>
    <col min="7433" max="7680" width="9.09765625" style="4"/>
    <col min="7681" max="7681" width="12.59765625" style="4" customWidth="1"/>
    <col min="7682" max="7682" width="17.3984375" style="4" customWidth="1"/>
    <col min="7683" max="7683" width="10.59765625" style="4" customWidth="1"/>
    <col min="7684" max="7685" width="17.3984375" style="4" customWidth="1"/>
    <col min="7686" max="7687" width="15.09765625" style="4" customWidth="1"/>
    <col min="7688" max="7688" width="11" style="4" customWidth="1"/>
    <col min="7689" max="7936" width="9.09765625" style="4"/>
    <col min="7937" max="7937" width="12.59765625" style="4" customWidth="1"/>
    <col min="7938" max="7938" width="17.3984375" style="4" customWidth="1"/>
    <col min="7939" max="7939" width="10.59765625" style="4" customWidth="1"/>
    <col min="7940" max="7941" width="17.3984375" style="4" customWidth="1"/>
    <col min="7942" max="7943" width="15.09765625" style="4" customWidth="1"/>
    <col min="7944" max="7944" width="11" style="4" customWidth="1"/>
    <col min="7945" max="8192" width="9.09765625" style="4"/>
    <col min="8193" max="8193" width="12.59765625" style="4" customWidth="1"/>
    <col min="8194" max="8194" width="17.3984375" style="4" customWidth="1"/>
    <col min="8195" max="8195" width="10.59765625" style="4" customWidth="1"/>
    <col min="8196" max="8197" width="17.3984375" style="4" customWidth="1"/>
    <col min="8198" max="8199" width="15.09765625" style="4" customWidth="1"/>
    <col min="8200" max="8200" width="11" style="4" customWidth="1"/>
    <col min="8201" max="8448" width="9.09765625" style="4"/>
    <col min="8449" max="8449" width="12.59765625" style="4" customWidth="1"/>
    <col min="8450" max="8450" width="17.3984375" style="4" customWidth="1"/>
    <col min="8451" max="8451" width="10.59765625" style="4" customWidth="1"/>
    <col min="8452" max="8453" width="17.3984375" style="4" customWidth="1"/>
    <col min="8454" max="8455" width="15.09765625" style="4" customWidth="1"/>
    <col min="8456" max="8456" width="11" style="4" customWidth="1"/>
    <col min="8457" max="8704" width="9.09765625" style="4"/>
    <col min="8705" max="8705" width="12.59765625" style="4" customWidth="1"/>
    <col min="8706" max="8706" width="17.3984375" style="4" customWidth="1"/>
    <col min="8707" max="8707" width="10.59765625" style="4" customWidth="1"/>
    <col min="8708" max="8709" width="17.3984375" style="4" customWidth="1"/>
    <col min="8710" max="8711" width="15.09765625" style="4" customWidth="1"/>
    <col min="8712" max="8712" width="11" style="4" customWidth="1"/>
    <col min="8713" max="8960" width="9.09765625" style="4"/>
    <col min="8961" max="8961" width="12.59765625" style="4" customWidth="1"/>
    <col min="8962" max="8962" width="17.3984375" style="4" customWidth="1"/>
    <col min="8963" max="8963" width="10.59765625" style="4" customWidth="1"/>
    <col min="8964" max="8965" width="17.3984375" style="4" customWidth="1"/>
    <col min="8966" max="8967" width="15.09765625" style="4" customWidth="1"/>
    <col min="8968" max="8968" width="11" style="4" customWidth="1"/>
    <col min="8969" max="9216" width="9.09765625" style="4"/>
    <col min="9217" max="9217" width="12.59765625" style="4" customWidth="1"/>
    <col min="9218" max="9218" width="17.3984375" style="4" customWidth="1"/>
    <col min="9219" max="9219" width="10.59765625" style="4" customWidth="1"/>
    <col min="9220" max="9221" width="17.3984375" style="4" customWidth="1"/>
    <col min="9222" max="9223" width="15.09765625" style="4" customWidth="1"/>
    <col min="9224" max="9224" width="11" style="4" customWidth="1"/>
    <col min="9225" max="9472" width="9.09765625" style="4"/>
    <col min="9473" max="9473" width="12.59765625" style="4" customWidth="1"/>
    <col min="9474" max="9474" width="17.3984375" style="4" customWidth="1"/>
    <col min="9475" max="9475" width="10.59765625" style="4" customWidth="1"/>
    <col min="9476" max="9477" width="17.3984375" style="4" customWidth="1"/>
    <col min="9478" max="9479" width="15.09765625" style="4" customWidth="1"/>
    <col min="9480" max="9480" width="11" style="4" customWidth="1"/>
    <col min="9481" max="9728" width="9.09765625" style="4"/>
    <col min="9729" max="9729" width="12.59765625" style="4" customWidth="1"/>
    <col min="9730" max="9730" width="17.3984375" style="4" customWidth="1"/>
    <col min="9731" max="9731" width="10.59765625" style="4" customWidth="1"/>
    <col min="9732" max="9733" width="17.3984375" style="4" customWidth="1"/>
    <col min="9734" max="9735" width="15.09765625" style="4" customWidth="1"/>
    <col min="9736" max="9736" width="11" style="4" customWidth="1"/>
    <col min="9737" max="9984" width="9.09765625" style="4"/>
    <col min="9985" max="9985" width="12.59765625" style="4" customWidth="1"/>
    <col min="9986" max="9986" width="17.3984375" style="4" customWidth="1"/>
    <col min="9987" max="9987" width="10.59765625" style="4" customWidth="1"/>
    <col min="9988" max="9989" width="17.3984375" style="4" customWidth="1"/>
    <col min="9990" max="9991" width="15.09765625" style="4" customWidth="1"/>
    <col min="9992" max="9992" width="11" style="4" customWidth="1"/>
    <col min="9993" max="10240" width="9.09765625" style="4"/>
    <col min="10241" max="10241" width="12.59765625" style="4" customWidth="1"/>
    <col min="10242" max="10242" width="17.3984375" style="4" customWidth="1"/>
    <col min="10243" max="10243" width="10.59765625" style="4" customWidth="1"/>
    <col min="10244" max="10245" width="17.3984375" style="4" customWidth="1"/>
    <col min="10246" max="10247" width="15.09765625" style="4" customWidth="1"/>
    <col min="10248" max="10248" width="11" style="4" customWidth="1"/>
    <col min="10249" max="10496" width="9.09765625" style="4"/>
    <col min="10497" max="10497" width="12.59765625" style="4" customWidth="1"/>
    <col min="10498" max="10498" width="17.3984375" style="4" customWidth="1"/>
    <col min="10499" max="10499" width="10.59765625" style="4" customWidth="1"/>
    <col min="10500" max="10501" width="17.3984375" style="4" customWidth="1"/>
    <col min="10502" max="10503" width="15.09765625" style="4" customWidth="1"/>
    <col min="10504" max="10504" width="11" style="4" customWidth="1"/>
    <col min="10505" max="10752" width="9.09765625" style="4"/>
    <col min="10753" max="10753" width="12.59765625" style="4" customWidth="1"/>
    <col min="10754" max="10754" width="17.3984375" style="4" customWidth="1"/>
    <col min="10755" max="10755" width="10.59765625" style="4" customWidth="1"/>
    <col min="10756" max="10757" width="17.3984375" style="4" customWidth="1"/>
    <col min="10758" max="10759" width="15.09765625" style="4" customWidth="1"/>
    <col min="10760" max="10760" width="11" style="4" customWidth="1"/>
    <col min="10761" max="11008" width="9.09765625" style="4"/>
    <col min="11009" max="11009" width="12.59765625" style="4" customWidth="1"/>
    <col min="11010" max="11010" width="17.3984375" style="4" customWidth="1"/>
    <col min="11011" max="11011" width="10.59765625" style="4" customWidth="1"/>
    <col min="11012" max="11013" width="17.3984375" style="4" customWidth="1"/>
    <col min="11014" max="11015" width="15.09765625" style="4" customWidth="1"/>
    <col min="11016" max="11016" width="11" style="4" customWidth="1"/>
    <col min="11017" max="11264" width="9.09765625" style="4"/>
    <col min="11265" max="11265" width="12.59765625" style="4" customWidth="1"/>
    <col min="11266" max="11266" width="17.3984375" style="4" customWidth="1"/>
    <col min="11267" max="11267" width="10.59765625" style="4" customWidth="1"/>
    <col min="11268" max="11269" width="17.3984375" style="4" customWidth="1"/>
    <col min="11270" max="11271" width="15.09765625" style="4" customWidth="1"/>
    <col min="11272" max="11272" width="11" style="4" customWidth="1"/>
    <col min="11273" max="11520" width="9.09765625" style="4"/>
    <col min="11521" max="11521" width="12.59765625" style="4" customWidth="1"/>
    <col min="11522" max="11522" width="17.3984375" style="4" customWidth="1"/>
    <col min="11523" max="11523" width="10.59765625" style="4" customWidth="1"/>
    <col min="11524" max="11525" width="17.3984375" style="4" customWidth="1"/>
    <col min="11526" max="11527" width="15.09765625" style="4" customWidth="1"/>
    <col min="11528" max="11528" width="11" style="4" customWidth="1"/>
    <col min="11529" max="11776" width="9.09765625" style="4"/>
    <col min="11777" max="11777" width="12.59765625" style="4" customWidth="1"/>
    <col min="11778" max="11778" width="17.3984375" style="4" customWidth="1"/>
    <col min="11779" max="11779" width="10.59765625" style="4" customWidth="1"/>
    <col min="11780" max="11781" width="17.3984375" style="4" customWidth="1"/>
    <col min="11782" max="11783" width="15.09765625" style="4" customWidth="1"/>
    <col min="11784" max="11784" width="11" style="4" customWidth="1"/>
    <col min="11785" max="12032" width="9.09765625" style="4"/>
    <col min="12033" max="12033" width="12.59765625" style="4" customWidth="1"/>
    <col min="12034" max="12034" width="17.3984375" style="4" customWidth="1"/>
    <col min="12035" max="12035" width="10.59765625" style="4" customWidth="1"/>
    <col min="12036" max="12037" width="17.3984375" style="4" customWidth="1"/>
    <col min="12038" max="12039" width="15.09765625" style="4" customWidth="1"/>
    <col min="12040" max="12040" width="11" style="4" customWidth="1"/>
    <col min="12041" max="12288" width="9.09765625" style="4"/>
    <col min="12289" max="12289" width="12.59765625" style="4" customWidth="1"/>
    <col min="12290" max="12290" width="17.3984375" style="4" customWidth="1"/>
    <col min="12291" max="12291" width="10.59765625" style="4" customWidth="1"/>
    <col min="12292" max="12293" width="17.3984375" style="4" customWidth="1"/>
    <col min="12294" max="12295" width="15.09765625" style="4" customWidth="1"/>
    <col min="12296" max="12296" width="11" style="4" customWidth="1"/>
    <col min="12297" max="12544" width="9.09765625" style="4"/>
    <col min="12545" max="12545" width="12.59765625" style="4" customWidth="1"/>
    <col min="12546" max="12546" width="17.3984375" style="4" customWidth="1"/>
    <col min="12547" max="12547" width="10.59765625" style="4" customWidth="1"/>
    <col min="12548" max="12549" width="17.3984375" style="4" customWidth="1"/>
    <col min="12550" max="12551" width="15.09765625" style="4" customWidth="1"/>
    <col min="12552" max="12552" width="11" style="4" customWidth="1"/>
    <col min="12553" max="12800" width="9.09765625" style="4"/>
    <col min="12801" max="12801" width="12.59765625" style="4" customWidth="1"/>
    <col min="12802" max="12802" width="17.3984375" style="4" customWidth="1"/>
    <col min="12803" max="12803" width="10.59765625" style="4" customWidth="1"/>
    <col min="12804" max="12805" width="17.3984375" style="4" customWidth="1"/>
    <col min="12806" max="12807" width="15.09765625" style="4" customWidth="1"/>
    <col min="12808" max="12808" width="11" style="4" customWidth="1"/>
    <col min="12809" max="13056" width="9.09765625" style="4"/>
    <col min="13057" max="13057" width="12.59765625" style="4" customWidth="1"/>
    <col min="13058" max="13058" width="17.3984375" style="4" customWidth="1"/>
    <col min="13059" max="13059" width="10.59765625" style="4" customWidth="1"/>
    <col min="13060" max="13061" width="17.3984375" style="4" customWidth="1"/>
    <col min="13062" max="13063" width="15.09765625" style="4" customWidth="1"/>
    <col min="13064" max="13064" width="11" style="4" customWidth="1"/>
    <col min="13065" max="13312" width="9.09765625" style="4"/>
    <col min="13313" max="13313" width="12.59765625" style="4" customWidth="1"/>
    <col min="13314" max="13314" width="17.3984375" style="4" customWidth="1"/>
    <col min="13315" max="13315" width="10.59765625" style="4" customWidth="1"/>
    <col min="13316" max="13317" width="17.3984375" style="4" customWidth="1"/>
    <col min="13318" max="13319" width="15.09765625" style="4" customWidth="1"/>
    <col min="13320" max="13320" width="11" style="4" customWidth="1"/>
    <col min="13321" max="13568" width="9.09765625" style="4"/>
    <col min="13569" max="13569" width="12.59765625" style="4" customWidth="1"/>
    <col min="13570" max="13570" width="17.3984375" style="4" customWidth="1"/>
    <col min="13571" max="13571" width="10.59765625" style="4" customWidth="1"/>
    <col min="13572" max="13573" width="17.3984375" style="4" customWidth="1"/>
    <col min="13574" max="13575" width="15.09765625" style="4" customWidth="1"/>
    <col min="13576" max="13576" width="11" style="4" customWidth="1"/>
    <col min="13577" max="13824" width="9.09765625" style="4"/>
    <col min="13825" max="13825" width="12.59765625" style="4" customWidth="1"/>
    <col min="13826" max="13826" width="17.3984375" style="4" customWidth="1"/>
    <col min="13827" max="13827" width="10.59765625" style="4" customWidth="1"/>
    <col min="13828" max="13829" width="17.3984375" style="4" customWidth="1"/>
    <col min="13830" max="13831" width="15.09765625" style="4" customWidth="1"/>
    <col min="13832" max="13832" width="11" style="4" customWidth="1"/>
    <col min="13833" max="14080" width="9.09765625" style="4"/>
    <col min="14081" max="14081" width="12.59765625" style="4" customWidth="1"/>
    <col min="14082" max="14082" width="17.3984375" style="4" customWidth="1"/>
    <col min="14083" max="14083" width="10.59765625" style="4" customWidth="1"/>
    <col min="14084" max="14085" width="17.3984375" style="4" customWidth="1"/>
    <col min="14086" max="14087" width="15.09765625" style="4" customWidth="1"/>
    <col min="14088" max="14088" width="11" style="4" customWidth="1"/>
    <col min="14089" max="14336" width="9.09765625" style="4"/>
    <col min="14337" max="14337" width="12.59765625" style="4" customWidth="1"/>
    <col min="14338" max="14338" width="17.3984375" style="4" customWidth="1"/>
    <col min="14339" max="14339" width="10.59765625" style="4" customWidth="1"/>
    <col min="14340" max="14341" width="17.3984375" style="4" customWidth="1"/>
    <col min="14342" max="14343" width="15.09765625" style="4" customWidth="1"/>
    <col min="14344" max="14344" width="11" style="4" customWidth="1"/>
    <col min="14345" max="14592" width="9.09765625" style="4"/>
    <col min="14593" max="14593" width="12.59765625" style="4" customWidth="1"/>
    <col min="14594" max="14594" width="17.3984375" style="4" customWidth="1"/>
    <col min="14595" max="14595" width="10.59765625" style="4" customWidth="1"/>
    <col min="14596" max="14597" width="17.3984375" style="4" customWidth="1"/>
    <col min="14598" max="14599" width="15.09765625" style="4" customWidth="1"/>
    <col min="14600" max="14600" width="11" style="4" customWidth="1"/>
    <col min="14601" max="14848" width="9.09765625" style="4"/>
    <col min="14849" max="14849" width="12.59765625" style="4" customWidth="1"/>
    <col min="14850" max="14850" width="17.3984375" style="4" customWidth="1"/>
    <col min="14851" max="14851" width="10.59765625" style="4" customWidth="1"/>
    <col min="14852" max="14853" width="17.3984375" style="4" customWidth="1"/>
    <col min="14854" max="14855" width="15.09765625" style="4" customWidth="1"/>
    <col min="14856" max="14856" width="11" style="4" customWidth="1"/>
    <col min="14857" max="15104" width="9.09765625" style="4"/>
    <col min="15105" max="15105" width="12.59765625" style="4" customWidth="1"/>
    <col min="15106" max="15106" width="17.3984375" style="4" customWidth="1"/>
    <col min="15107" max="15107" width="10.59765625" style="4" customWidth="1"/>
    <col min="15108" max="15109" width="17.3984375" style="4" customWidth="1"/>
    <col min="15110" max="15111" width="15.09765625" style="4" customWidth="1"/>
    <col min="15112" max="15112" width="11" style="4" customWidth="1"/>
    <col min="15113" max="15360" width="9.09765625" style="4"/>
    <col min="15361" max="15361" width="12.59765625" style="4" customWidth="1"/>
    <col min="15362" max="15362" width="17.3984375" style="4" customWidth="1"/>
    <col min="15363" max="15363" width="10.59765625" style="4" customWidth="1"/>
    <col min="15364" max="15365" width="17.3984375" style="4" customWidth="1"/>
    <col min="15366" max="15367" width="15.09765625" style="4" customWidth="1"/>
    <col min="15368" max="15368" width="11" style="4" customWidth="1"/>
    <col min="15369" max="15616" width="9.09765625" style="4"/>
    <col min="15617" max="15617" width="12.59765625" style="4" customWidth="1"/>
    <col min="15618" max="15618" width="17.3984375" style="4" customWidth="1"/>
    <col min="15619" max="15619" width="10.59765625" style="4" customWidth="1"/>
    <col min="15620" max="15621" width="17.3984375" style="4" customWidth="1"/>
    <col min="15622" max="15623" width="15.09765625" style="4" customWidth="1"/>
    <col min="15624" max="15624" width="11" style="4" customWidth="1"/>
    <col min="15625" max="15872" width="9.09765625" style="4"/>
    <col min="15873" max="15873" width="12.59765625" style="4" customWidth="1"/>
    <col min="15874" max="15874" width="17.3984375" style="4" customWidth="1"/>
    <col min="15875" max="15875" width="10.59765625" style="4" customWidth="1"/>
    <col min="15876" max="15877" width="17.3984375" style="4" customWidth="1"/>
    <col min="15878" max="15879" width="15.09765625" style="4" customWidth="1"/>
    <col min="15880" max="15880" width="11" style="4" customWidth="1"/>
    <col min="15881" max="16128" width="9.09765625" style="4"/>
    <col min="16129" max="16129" width="12.59765625" style="4" customWidth="1"/>
    <col min="16130" max="16130" width="17.3984375" style="4" customWidth="1"/>
    <col min="16131" max="16131" width="10.59765625" style="4" customWidth="1"/>
    <col min="16132" max="16133" width="17.3984375" style="4" customWidth="1"/>
    <col min="16134" max="16135" width="15.09765625" style="4" customWidth="1"/>
    <col min="16136" max="16136" width="11" style="4" customWidth="1"/>
    <col min="16137" max="16384" width="9.09765625" style="4"/>
  </cols>
  <sheetData>
    <row r="1" spans="1:28" x14ac:dyDescent="0.25">
      <c r="A1" s="6"/>
      <c r="B1" s="6"/>
      <c r="C1" s="6"/>
      <c r="D1" s="6"/>
      <c r="E1" s="6"/>
      <c r="F1" s="6"/>
      <c r="G1" s="7"/>
    </row>
    <row r="2" spans="1:28" ht="13" x14ac:dyDescent="0.3">
      <c r="A2" s="8" t="s">
        <v>185</v>
      </c>
      <c r="B2" s="6"/>
      <c r="C2" s="6"/>
      <c r="D2" s="6"/>
      <c r="E2" s="6"/>
      <c r="F2" s="6"/>
      <c r="G2" s="7"/>
    </row>
    <row r="3" spans="1:28" x14ac:dyDescent="0.25">
      <c r="A3" s="9"/>
      <c r="B3" s="9"/>
      <c r="C3" s="9"/>
      <c r="D3" s="9"/>
      <c r="E3" s="9"/>
      <c r="F3" s="9"/>
      <c r="G3" s="10"/>
    </row>
    <row r="4" spans="1:28" x14ac:dyDescent="0.25">
      <c r="A4" s="11" t="s">
        <v>42</v>
      </c>
      <c r="B4" s="12" t="s">
        <v>43</v>
      </c>
      <c r="C4" s="12" t="s">
        <v>44</v>
      </c>
      <c r="D4" s="12" t="s">
        <v>44</v>
      </c>
      <c r="E4" s="12" t="s">
        <v>45</v>
      </c>
      <c r="F4" s="12" t="s">
        <v>46</v>
      </c>
      <c r="G4" s="13" t="s">
        <v>47</v>
      </c>
    </row>
    <row r="5" spans="1:28" x14ac:dyDescent="0.25">
      <c r="A5" s="14" t="s">
        <v>48</v>
      </c>
      <c r="B5" s="15" t="s">
        <v>49</v>
      </c>
      <c r="C5" s="15" t="s">
        <v>50</v>
      </c>
      <c r="D5" s="15" t="s">
        <v>51</v>
      </c>
      <c r="E5" s="15" t="s">
        <v>52</v>
      </c>
      <c r="F5" s="15" t="s">
        <v>53</v>
      </c>
      <c r="G5" s="16" t="s">
        <v>54</v>
      </c>
    </row>
    <row r="6" spans="1:28" x14ac:dyDescent="0.25">
      <c r="A6" s="17"/>
      <c r="B6" s="15" t="s">
        <v>55</v>
      </c>
      <c r="C6" s="15" t="s">
        <v>56</v>
      </c>
      <c r="D6" s="15" t="s">
        <v>55</v>
      </c>
      <c r="E6" s="15" t="s">
        <v>55</v>
      </c>
      <c r="F6" s="15" t="s">
        <v>57</v>
      </c>
      <c r="G6" s="16" t="s">
        <v>56</v>
      </c>
    </row>
    <row r="7" spans="1:28" x14ac:dyDescent="0.25">
      <c r="A7" s="18"/>
      <c r="B7" s="6"/>
      <c r="C7" s="15"/>
      <c r="D7" s="6"/>
      <c r="E7" s="6"/>
      <c r="F7" s="15"/>
      <c r="G7" s="16"/>
    </row>
    <row r="8" spans="1:28" ht="13.5" x14ac:dyDescent="0.35">
      <c r="A8" s="19"/>
      <c r="B8" s="20" t="s">
        <v>58</v>
      </c>
      <c r="C8" s="12" t="s">
        <v>59</v>
      </c>
      <c r="D8" s="12" t="s">
        <v>60</v>
      </c>
      <c r="E8" s="12" t="s">
        <v>61</v>
      </c>
      <c r="F8" s="20" t="s">
        <v>62</v>
      </c>
      <c r="G8" s="21" t="s">
        <v>63</v>
      </c>
    </row>
    <row r="9" spans="1:28" x14ac:dyDescent="0.25">
      <c r="A9" s="18"/>
      <c r="B9" s="22"/>
      <c r="C9" s="22"/>
      <c r="D9" s="22"/>
      <c r="E9" s="22"/>
      <c r="F9" s="22"/>
      <c r="G9" s="23"/>
    </row>
    <row r="10" spans="1:28" x14ac:dyDescent="0.25">
      <c r="A10" s="14" t="s">
        <v>64</v>
      </c>
      <c r="B10" s="24">
        <v>1.9E-3</v>
      </c>
      <c r="C10" s="15">
        <v>100000</v>
      </c>
      <c r="D10" s="15">
        <v>190</v>
      </c>
      <c r="E10" s="15">
        <v>99840</v>
      </c>
      <c r="F10" s="15">
        <v>8366985</v>
      </c>
      <c r="G10" s="25">
        <v>83.7</v>
      </c>
      <c r="H10" s="39"/>
      <c r="O10" s="40"/>
      <c r="P10" s="40"/>
      <c r="Q10" s="41"/>
      <c r="R10" s="41"/>
      <c r="S10" s="41"/>
      <c r="T10" s="41"/>
      <c r="U10" s="42"/>
      <c r="W10" s="43"/>
      <c r="X10" s="43"/>
      <c r="Y10" s="43"/>
      <c r="Z10" s="43"/>
      <c r="AA10" s="43"/>
      <c r="AB10" s="43"/>
    </row>
    <row r="11" spans="1:28" x14ac:dyDescent="0.25">
      <c r="A11" s="14" t="s">
        <v>65</v>
      </c>
      <c r="B11" s="24">
        <v>1.7000000000000001E-4</v>
      </c>
      <c r="C11" s="15">
        <v>99810</v>
      </c>
      <c r="D11" s="15">
        <v>17</v>
      </c>
      <c r="E11" s="15">
        <v>99802</v>
      </c>
      <c r="F11" s="15">
        <v>8267145</v>
      </c>
      <c r="G11" s="25">
        <v>82.8</v>
      </c>
      <c r="H11" s="39"/>
      <c r="O11" s="40"/>
      <c r="P11" s="40"/>
      <c r="Q11" s="41"/>
      <c r="R11" s="41"/>
      <c r="S11" s="41"/>
      <c r="T11" s="41"/>
      <c r="U11" s="42"/>
      <c r="W11" s="43"/>
      <c r="X11" s="43"/>
      <c r="Y11" s="43"/>
      <c r="Z11" s="43"/>
      <c r="AA11" s="43"/>
      <c r="AB11" s="43"/>
    </row>
    <row r="12" spans="1:28" x14ac:dyDescent="0.25">
      <c r="A12" s="14" t="s">
        <v>66</v>
      </c>
      <c r="B12" s="24">
        <v>1.6000000000000001E-4</v>
      </c>
      <c r="C12" s="15">
        <v>99793</v>
      </c>
      <c r="D12" s="15">
        <v>16</v>
      </c>
      <c r="E12" s="15">
        <v>99785</v>
      </c>
      <c r="F12" s="15">
        <v>8167343</v>
      </c>
      <c r="G12" s="25">
        <v>81.8</v>
      </c>
      <c r="H12" s="39"/>
      <c r="O12" s="40"/>
      <c r="P12" s="40"/>
      <c r="Q12" s="41"/>
      <c r="R12" s="41"/>
      <c r="S12" s="41"/>
      <c r="T12" s="41"/>
      <c r="U12" s="42"/>
      <c r="W12" s="43"/>
      <c r="X12" s="43"/>
      <c r="Y12" s="43"/>
      <c r="Z12" s="43"/>
      <c r="AA12" s="43"/>
      <c r="AB12" s="43"/>
    </row>
    <row r="13" spans="1:28" x14ac:dyDescent="0.25">
      <c r="A13" s="14" t="s">
        <v>67</v>
      </c>
      <c r="B13" s="24">
        <v>1.4999999999999999E-4</v>
      </c>
      <c r="C13" s="15">
        <v>99777</v>
      </c>
      <c r="D13" s="15">
        <v>15</v>
      </c>
      <c r="E13" s="15">
        <v>99770</v>
      </c>
      <c r="F13" s="15">
        <v>8067558</v>
      </c>
      <c r="G13" s="25">
        <v>80.900000000000006</v>
      </c>
      <c r="H13" s="39"/>
      <c r="O13" s="40"/>
      <c r="P13" s="40"/>
      <c r="Q13" s="41"/>
      <c r="R13" s="41"/>
      <c r="S13" s="41"/>
      <c r="T13" s="41"/>
      <c r="U13" s="42"/>
      <c r="W13" s="43"/>
      <c r="X13" s="43"/>
      <c r="Y13" s="43"/>
      <c r="Z13" s="43"/>
      <c r="AA13" s="43"/>
      <c r="AB13" s="43"/>
    </row>
    <row r="14" spans="1:28" x14ac:dyDescent="0.25">
      <c r="A14" s="14" t="s">
        <v>68</v>
      </c>
      <c r="B14" s="24">
        <v>1.2999999999999999E-4</v>
      </c>
      <c r="C14" s="15">
        <v>99762</v>
      </c>
      <c r="D14" s="15">
        <v>13</v>
      </c>
      <c r="E14" s="15">
        <v>99756</v>
      </c>
      <c r="F14" s="15">
        <v>7967789</v>
      </c>
      <c r="G14" s="25">
        <v>79.900000000000006</v>
      </c>
      <c r="H14" s="39"/>
      <c r="L14" s="38"/>
      <c r="O14" s="40"/>
      <c r="P14" s="40"/>
      <c r="Q14" s="41"/>
      <c r="R14" s="41"/>
      <c r="S14" s="41"/>
      <c r="T14" s="41"/>
      <c r="U14" s="42"/>
      <c r="W14" s="43"/>
      <c r="X14" s="43"/>
      <c r="Y14" s="43"/>
      <c r="Z14" s="43"/>
      <c r="AA14" s="43"/>
      <c r="AB14" s="43"/>
    </row>
    <row r="15" spans="1:28" x14ac:dyDescent="0.25">
      <c r="A15" s="14" t="s">
        <v>69</v>
      </c>
      <c r="B15" s="24">
        <v>1E-4</v>
      </c>
      <c r="C15" s="15">
        <v>99749</v>
      </c>
      <c r="D15" s="15">
        <v>10</v>
      </c>
      <c r="E15" s="15">
        <v>99744</v>
      </c>
      <c r="F15" s="15">
        <v>7868033</v>
      </c>
      <c r="G15" s="25">
        <v>78.900000000000006</v>
      </c>
      <c r="H15" s="39"/>
      <c r="O15" s="40"/>
      <c r="P15" s="40"/>
      <c r="Q15" s="41"/>
      <c r="R15" s="41"/>
      <c r="S15" s="41"/>
      <c r="T15" s="41"/>
      <c r="U15" s="42"/>
      <c r="W15" s="43"/>
      <c r="X15" s="43"/>
      <c r="Y15" s="43"/>
      <c r="Z15" s="43"/>
      <c r="AA15" s="43"/>
      <c r="AB15" s="43"/>
    </row>
    <row r="16" spans="1:28" x14ac:dyDescent="0.25">
      <c r="A16" s="14" t="s">
        <v>70</v>
      </c>
      <c r="B16" s="24">
        <v>8.0000000000000007E-5</v>
      </c>
      <c r="C16" s="15">
        <v>99739</v>
      </c>
      <c r="D16" s="15">
        <v>8</v>
      </c>
      <c r="E16" s="15">
        <v>99735</v>
      </c>
      <c r="F16" s="15">
        <v>7768289</v>
      </c>
      <c r="G16" s="25">
        <v>77.900000000000006</v>
      </c>
      <c r="H16" s="39"/>
      <c r="O16" s="40"/>
      <c r="P16" s="40"/>
      <c r="Q16" s="41"/>
      <c r="R16" s="41"/>
      <c r="S16" s="41"/>
      <c r="T16" s="41"/>
      <c r="U16" s="42"/>
      <c r="W16" s="43"/>
      <c r="X16" s="43"/>
      <c r="Y16" s="43"/>
      <c r="Z16" s="43"/>
      <c r="AA16" s="43"/>
      <c r="AB16" s="43"/>
    </row>
    <row r="17" spans="1:28" x14ac:dyDescent="0.25">
      <c r="A17" s="14" t="s">
        <v>71</v>
      </c>
      <c r="B17" s="24">
        <v>6.9999999999999994E-5</v>
      </c>
      <c r="C17" s="15">
        <v>99731</v>
      </c>
      <c r="D17" s="15">
        <v>7</v>
      </c>
      <c r="E17" s="15">
        <v>99728</v>
      </c>
      <c r="F17" s="15">
        <v>7668554</v>
      </c>
      <c r="G17" s="25">
        <v>76.900000000000006</v>
      </c>
      <c r="H17" s="39"/>
      <c r="O17" s="40"/>
      <c r="P17" s="40"/>
      <c r="Q17" s="41"/>
      <c r="R17" s="41"/>
      <c r="S17" s="41"/>
      <c r="T17" s="41"/>
      <c r="U17" s="42"/>
      <c r="W17" s="43"/>
      <c r="X17" s="43"/>
      <c r="Y17" s="43"/>
      <c r="Z17" s="43"/>
      <c r="AA17" s="43"/>
      <c r="AB17" s="43"/>
    </row>
    <row r="18" spans="1:28" x14ac:dyDescent="0.25">
      <c r="A18" s="14" t="s">
        <v>72</v>
      </c>
      <c r="B18" s="24">
        <v>6.9999999999999994E-5</v>
      </c>
      <c r="C18" s="15">
        <v>99724</v>
      </c>
      <c r="D18" s="15">
        <v>7</v>
      </c>
      <c r="E18" s="15">
        <v>99721</v>
      </c>
      <c r="F18" s="15">
        <v>7568827</v>
      </c>
      <c r="G18" s="25">
        <v>75.900000000000006</v>
      </c>
      <c r="H18" s="39"/>
      <c r="O18" s="40"/>
      <c r="P18" s="40"/>
      <c r="Q18" s="41"/>
      <c r="R18" s="41"/>
      <c r="S18" s="41"/>
      <c r="T18" s="41"/>
      <c r="U18" s="42"/>
      <c r="W18" s="43"/>
      <c r="X18" s="43"/>
      <c r="Y18" s="43"/>
      <c r="Z18" s="43"/>
      <c r="AA18" s="43"/>
      <c r="AB18" s="43"/>
    </row>
    <row r="19" spans="1:28" x14ac:dyDescent="0.25">
      <c r="A19" s="14" t="s">
        <v>73</v>
      </c>
      <c r="B19" s="24">
        <v>8.0000000000000007E-5</v>
      </c>
      <c r="C19" s="15">
        <v>99717</v>
      </c>
      <c r="D19" s="15">
        <v>8</v>
      </c>
      <c r="E19" s="15">
        <v>99713</v>
      </c>
      <c r="F19" s="15">
        <v>7469106</v>
      </c>
      <c r="G19" s="25">
        <v>74.900000000000006</v>
      </c>
      <c r="H19" s="39"/>
      <c r="O19" s="40"/>
      <c r="P19" s="40"/>
      <c r="Q19" s="41"/>
      <c r="R19" s="41"/>
      <c r="S19" s="41"/>
      <c r="T19" s="41"/>
      <c r="U19" s="42"/>
      <c r="W19" s="43"/>
      <c r="X19" s="43"/>
      <c r="Y19" s="43"/>
      <c r="Z19" s="43"/>
      <c r="AA19" s="43"/>
      <c r="AB19" s="43"/>
    </row>
    <row r="20" spans="1:28" x14ac:dyDescent="0.25">
      <c r="A20" s="14" t="s">
        <v>74</v>
      </c>
      <c r="B20" s="24">
        <v>9.0000000000000006E-5</v>
      </c>
      <c r="C20" s="15">
        <v>99709</v>
      </c>
      <c r="D20" s="15">
        <v>9</v>
      </c>
      <c r="E20" s="15">
        <v>99705</v>
      </c>
      <c r="F20" s="15">
        <v>7369393</v>
      </c>
      <c r="G20" s="25">
        <v>73.900000000000006</v>
      </c>
      <c r="H20" s="39"/>
      <c r="O20" s="40"/>
      <c r="P20" s="40"/>
      <c r="Q20" s="41"/>
      <c r="R20" s="41"/>
      <c r="S20" s="41"/>
      <c r="T20" s="41"/>
      <c r="U20" s="42"/>
      <c r="W20" s="43"/>
      <c r="X20" s="43"/>
      <c r="Y20" s="43"/>
      <c r="Z20" s="43"/>
      <c r="AA20" s="43"/>
      <c r="AB20" s="43"/>
    </row>
    <row r="21" spans="1:28" x14ac:dyDescent="0.25">
      <c r="A21" s="14" t="s">
        <v>75</v>
      </c>
      <c r="B21" s="24">
        <v>9.0000000000000006E-5</v>
      </c>
      <c r="C21" s="15">
        <v>99700</v>
      </c>
      <c r="D21" s="15">
        <v>9</v>
      </c>
      <c r="E21" s="15">
        <v>99696</v>
      </c>
      <c r="F21" s="15">
        <v>7269689</v>
      </c>
      <c r="G21" s="25">
        <v>72.900000000000006</v>
      </c>
      <c r="H21" s="39"/>
      <c r="O21" s="40"/>
      <c r="P21" s="40"/>
      <c r="Q21" s="41"/>
      <c r="R21" s="41"/>
      <c r="S21" s="41"/>
      <c r="T21" s="41"/>
      <c r="U21" s="42"/>
      <c r="W21" s="43"/>
      <c r="X21" s="43"/>
      <c r="Y21" s="43"/>
      <c r="Z21" s="43"/>
      <c r="AA21" s="43"/>
      <c r="AB21" s="43"/>
    </row>
    <row r="22" spans="1:28" x14ac:dyDescent="0.25">
      <c r="A22" s="14" t="s">
        <v>76</v>
      </c>
      <c r="B22" s="24">
        <v>1E-4</v>
      </c>
      <c r="C22" s="15">
        <v>99691</v>
      </c>
      <c r="D22" s="15">
        <v>10</v>
      </c>
      <c r="E22" s="15">
        <v>99686</v>
      </c>
      <c r="F22" s="15">
        <v>7169993</v>
      </c>
      <c r="G22" s="25">
        <v>71.900000000000006</v>
      </c>
      <c r="H22" s="39"/>
      <c r="O22" s="40"/>
      <c r="P22" s="40"/>
      <c r="Q22" s="41"/>
      <c r="R22" s="41"/>
      <c r="S22" s="41"/>
      <c r="T22" s="41"/>
      <c r="U22" s="42"/>
      <c r="W22" s="43"/>
      <c r="X22" s="43"/>
      <c r="Y22" s="43"/>
      <c r="Z22" s="43"/>
      <c r="AA22" s="43"/>
      <c r="AB22" s="43"/>
    </row>
    <row r="23" spans="1:28" x14ac:dyDescent="0.25">
      <c r="A23" s="14" t="s">
        <v>77</v>
      </c>
      <c r="B23" s="24">
        <v>1.1E-4</v>
      </c>
      <c r="C23" s="15">
        <v>99681</v>
      </c>
      <c r="D23" s="15">
        <v>11</v>
      </c>
      <c r="E23" s="15">
        <v>99676</v>
      </c>
      <c r="F23" s="15">
        <v>7070307</v>
      </c>
      <c r="G23" s="25">
        <v>70.900000000000006</v>
      </c>
      <c r="H23" s="39"/>
      <c r="O23" s="40"/>
      <c r="P23" s="40"/>
      <c r="Q23" s="41"/>
      <c r="R23" s="41"/>
      <c r="S23" s="41"/>
      <c r="T23" s="41"/>
      <c r="U23" s="42"/>
      <c r="W23" s="43"/>
      <c r="X23" s="43"/>
      <c r="Y23" s="43"/>
      <c r="Z23" s="43"/>
      <c r="AA23" s="43"/>
      <c r="AB23" s="43"/>
    </row>
    <row r="24" spans="1:28" x14ac:dyDescent="0.25">
      <c r="A24" s="14" t="s">
        <v>78</v>
      </c>
      <c r="B24" s="24">
        <v>1.2E-4</v>
      </c>
      <c r="C24" s="15">
        <v>99670</v>
      </c>
      <c r="D24" s="15">
        <v>12</v>
      </c>
      <c r="E24" s="15">
        <v>99664</v>
      </c>
      <c r="F24" s="15">
        <v>6970632</v>
      </c>
      <c r="G24" s="25">
        <v>69.900000000000006</v>
      </c>
      <c r="H24" s="39"/>
      <c r="O24" s="40"/>
      <c r="P24" s="40"/>
      <c r="Q24" s="41"/>
      <c r="R24" s="41"/>
      <c r="S24" s="41"/>
      <c r="T24" s="41"/>
      <c r="U24" s="42"/>
      <c r="W24" s="43"/>
      <c r="X24" s="43"/>
      <c r="Y24" s="43"/>
      <c r="Z24" s="43"/>
      <c r="AA24" s="43"/>
      <c r="AB24" s="43"/>
    </row>
    <row r="25" spans="1:28" x14ac:dyDescent="0.25">
      <c r="A25" s="14" t="s">
        <v>79</v>
      </c>
      <c r="B25" s="24">
        <v>1.2E-4</v>
      </c>
      <c r="C25" s="15">
        <v>99658</v>
      </c>
      <c r="D25" s="15">
        <v>12</v>
      </c>
      <c r="E25" s="15">
        <v>99652</v>
      </c>
      <c r="F25" s="15">
        <v>6870968</v>
      </c>
      <c r="G25" s="25">
        <v>68.900000000000006</v>
      </c>
      <c r="H25" s="39"/>
      <c r="O25" s="40"/>
      <c r="P25" s="40"/>
      <c r="Q25" s="41"/>
      <c r="R25" s="41"/>
      <c r="S25" s="41"/>
      <c r="T25" s="41"/>
      <c r="U25" s="42"/>
      <c r="W25" s="43"/>
      <c r="X25" s="43"/>
      <c r="Y25" s="43"/>
      <c r="Z25" s="43"/>
      <c r="AA25" s="43"/>
      <c r="AB25" s="43"/>
    </row>
    <row r="26" spans="1:28" x14ac:dyDescent="0.25">
      <c r="A26" s="26" t="s">
        <v>80</v>
      </c>
      <c r="B26" s="24">
        <v>1.2999999999999999E-4</v>
      </c>
      <c r="C26" s="15">
        <v>99646</v>
      </c>
      <c r="D26" s="15">
        <v>13</v>
      </c>
      <c r="E26" s="15">
        <v>99640</v>
      </c>
      <c r="F26" s="15">
        <v>6771316</v>
      </c>
      <c r="G26" s="25">
        <v>68</v>
      </c>
      <c r="H26" s="39"/>
      <c r="O26" s="40"/>
      <c r="P26" s="40"/>
      <c r="Q26" s="41"/>
      <c r="R26" s="41"/>
      <c r="S26" s="41"/>
      <c r="T26" s="41"/>
      <c r="U26" s="42"/>
      <c r="W26" s="43"/>
      <c r="X26" s="43"/>
      <c r="Y26" s="43"/>
      <c r="Z26" s="43"/>
      <c r="AA26" s="43"/>
      <c r="AB26" s="43"/>
    </row>
    <row r="27" spans="1:28" x14ac:dyDescent="0.25">
      <c r="A27" s="26" t="s">
        <v>81</v>
      </c>
      <c r="B27" s="24">
        <v>1.3999999999999999E-4</v>
      </c>
      <c r="C27" s="15">
        <v>99633</v>
      </c>
      <c r="D27" s="15">
        <v>14</v>
      </c>
      <c r="E27" s="15">
        <v>99626</v>
      </c>
      <c r="F27" s="15">
        <v>6671676</v>
      </c>
      <c r="G27" s="25">
        <v>67</v>
      </c>
      <c r="H27" s="39"/>
      <c r="O27" s="40"/>
      <c r="P27" s="40"/>
      <c r="Q27" s="41"/>
      <c r="R27" s="41"/>
      <c r="S27" s="41"/>
      <c r="T27" s="41"/>
      <c r="U27" s="42"/>
      <c r="W27" s="43"/>
      <c r="X27" s="43"/>
      <c r="Y27" s="43"/>
      <c r="Z27" s="43"/>
      <c r="AA27" s="43"/>
      <c r="AB27" s="43"/>
    </row>
    <row r="28" spans="1:28" x14ac:dyDescent="0.25">
      <c r="A28" s="26" t="s">
        <v>82</v>
      </c>
      <c r="B28" s="24">
        <v>1.6000000000000001E-4</v>
      </c>
      <c r="C28" s="15">
        <v>99619</v>
      </c>
      <c r="D28" s="15">
        <v>16</v>
      </c>
      <c r="E28" s="15">
        <v>99611</v>
      </c>
      <c r="F28" s="15">
        <v>6572050</v>
      </c>
      <c r="G28" s="25">
        <v>66</v>
      </c>
      <c r="H28" s="39"/>
      <c r="O28" s="40"/>
      <c r="P28" s="40"/>
      <c r="Q28" s="41"/>
      <c r="R28" s="41"/>
      <c r="S28" s="41"/>
      <c r="T28" s="41"/>
      <c r="U28" s="42"/>
      <c r="W28" s="43"/>
      <c r="X28" s="43"/>
      <c r="Y28" s="43"/>
      <c r="Z28" s="43"/>
      <c r="AA28" s="43"/>
      <c r="AB28" s="43"/>
    </row>
    <row r="29" spans="1:28" x14ac:dyDescent="0.25">
      <c r="A29" s="26" t="s">
        <v>83</v>
      </c>
      <c r="B29" s="24">
        <v>1.8000000000000001E-4</v>
      </c>
      <c r="C29" s="15">
        <v>99603</v>
      </c>
      <c r="D29" s="15">
        <v>18</v>
      </c>
      <c r="E29" s="15">
        <v>99594</v>
      </c>
      <c r="F29" s="15">
        <v>6472439</v>
      </c>
      <c r="G29" s="25">
        <v>65</v>
      </c>
      <c r="H29" s="39"/>
      <c r="O29" s="40"/>
      <c r="P29" s="40"/>
      <c r="Q29" s="41"/>
      <c r="R29" s="41"/>
      <c r="S29" s="41"/>
      <c r="T29" s="41"/>
      <c r="U29" s="42"/>
      <c r="W29" s="43"/>
      <c r="X29" s="43"/>
      <c r="Y29" s="43"/>
      <c r="Z29" s="43"/>
      <c r="AA29" s="43"/>
      <c r="AB29" s="43"/>
    </row>
    <row r="30" spans="1:28" x14ac:dyDescent="0.25">
      <c r="A30" s="26" t="s">
        <v>84</v>
      </c>
      <c r="B30" s="24">
        <v>2.0000000000000001E-4</v>
      </c>
      <c r="C30" s="15">
        <v>99585</v>
      </c>
      <c r="D30" s="15">
        <v>20</v>
      </c>
      <c r="E30" s="15">
        <v>99575</v>
      </c>
      <c r="F30" s="15">
        <v>6372845</v>
      </c>
      <c r="G30" s="25">
        <v>64</v>
      </c>
      <c r="H30" s="39"/>
      <c r="O30" s="40"/>
      <c r="P30" s="40"/>
      <c r="Q30" s="41"/>
      <c r="R30" s="41"/>
      <c r="S30" s="41"/>
      <c r="T30" s="41"/>
      <c r="U30" s="42"/>
      <c r="W30" s="43"/>
      <c r="X30" s="43"/>
      <c r="Y30" s="43"/>
      <c r="Z30" s="43"/>
      <c r="AA30" s="43"/>
      <c r="AB30" s="43"/>
    </row>
    <row r="31" spans="1:28" x14ac:dyDescent="0.25">
      <c r="A31" s="26" t="s">
        <v>85</v>
      </c>
      <c r="B31" s="24">
        <v>2.2000000000000001E-4</v>
      </c>
      <c r="C31" s="15">
        <v>99565</v>
      </c>
      <c r="D31" s="15">
        <v>22</v>
      </c>
      <c r="E31" s="15">
        <v>99554</v>
      </c>
      <c r="F31" s="15">
        <v>6273270</v>
      </c>
      <c r="G31" s="25">
        <v>63</v>
      </c>
      <c r="H31" s="39"/>
      <c r="O31" s="40"/>
      <c r="P31" s="40"/>
      <c r="Q31" s="41"/>
      <c r="R31" s="41"/>
      <c r="S31" s="41"/>
      <c r="T31" s="41"/>
      <c r="U31" s="42"/>
      <c r="W31" s="43"/>
      <c r="X31" s="43"/>
      <c r="Y31" s="43"/>
      <c r="Z31" s="43"/>
      <c r="AA31" s="43"/>
      <c r="AB31" s="43"/>
    </row>
    <row r="32" spans="1:28" x14ac:dyDescent="0.25">
      <c r="A32" s="26" t="s">
        <v>86</v>
      </c>
      <c r="B32" s="24">
        <v>2.4000000000000001E-4</v>
      </c>
      <c r="C32" s="15">
        <v>99543</v>
      </c>
      <c r="D32" s="15">
        <v>23</v>
      </c>
      <c r="E32" s="15">
        <v>99532</v>
      </c>
      <c r="F32" s="15">
        <v>6173716</v>
      </c>
      <c r="G32" s="25">
        <v>62</v>
      </c>
      <c r="H32" s="39"/>
      <c r="O32" s="40"/>
      <c r="P32" s="40"/>
      <c r="Q32" s="41"/>
      <c r="R32" s="41"/>
      <c r="S32" s="41"/>
      <c r="T32" s="41"/>
      <c r="U32" s="42"/>
      <c r="W32" s="43"/>
      <c r="X32" s="43"/>
      <c r="Y32" s="43"/>
      <c r="Z32" s="43"/>
      <c r="AA32" s="43"/>
      <c r="AB32" s="43"/>
    </row>
    <row r="33" spans="1:28" x14ac:dyDescent="0.25">
      <c r="A33" s="26" t="s">
        <v>87</v>
      </c>
      <c r="B33" s="24">
        <v>2.4000000000000001E-4</v>
      </c>
      <c r="C33" s="15">
        <v>99520</v>
      </c>
      <c r="D33" s="15">
        <v>24</v>
      </c>
      <c r="E33" s="15">
        <v>99508</v>
      </c>
      <c r="F33" s="15">
        <v>6074185</v>
      </c>
      <c r="G33" s="25">
        <v>61</v>
      </c>
      <c r="H33" s="39"/>
      <c r="O33" s="40"/>
      <c r="P33" s="40"/>
      <c r="Q33" s="41"/>
      <c r="R33" s="41"/>
      <c r="S33" s="41"/>
      <c r="T33" s="41"/>
      <c r="U33" s="42"/>
      <c r="W33" s="43"/>
      <c r="X33" s="43"/>
      <c r="Y33" s="43"/>
      <c r="Z33" s="43"/>
      <c r="AA33" s="43"/>
      <c r="AB33" s="43"/>
    </row>
    <row r="34" spans="1:28" x14ac:dyDescent="0.25">
      <c r="A34" s="26" t="s">
        <v>88</v>
      </c>
      <c r="B34" s="24">
        <v>2.3000000000000001E-4</v>
      </c>
      <c r="C34" s="15">
        <v>99496</v>
      </c>
      <c r="D34" s="15">
        <v>23</v>
      </c>
      <c r="E34" s="15">
        <v>99485</v>
      </c>
      <c r="F34" s="15">
        <v>5974677</v>
      </c>
      <c r="G34" s="25">
        <v>60</v>
      </c>
      <c r="H34" s="39"/>
      <c r="O34" s="40"/>
      <c r="P34" s="40"/>
      <c r="Q34" s="41"/>
      <c r="R34" s="41"/>
      <c r="S34" s="41"/>
      <c r="T34" s="41"/>
      <c r="U34" s="42"/>
      <c r="W34" s="43"/>
      <c r="X34" s="43"/>
      <c r="Y34" s="43"/>
      <c r="Z34" s="43"/>
      <c r="AA34" s="43"/>
      <c r="AB34" s="43"/>
    </row>
    <row r="35" spans="1:28" x14ac:dyDescent="0.25">
      <c r="A35" s="26" t="s">
        <v>89</v>
      </c>
      <c r="B35" s="24">
        <v>2.2000000000000001E-4</v>
      </c>
      <c r="C35" s="15">
        <v>99473</v>
      </c>
      <c r="D35" s="15">
        <v>22</v>
      </c>
      <c r="E35" s="15">
        <v>99462</v>
      </c>
      <c r="F35" s="15">
        <v>5875192</v>
      </c>
      <c r="G35" s="25">
        <v>59.1</v>
      </c>
      <c r="H35" s="39"/>
      <c r="O35" s="40"/>
      <c r="P35" s="40"/>
      <c r="Q35" s="41"/>
      <c r="R35" s="41"/>
      <c r="S35" s="41"/>
      <c r="T35" s="41"/>
      <c r="U35" s="42"/>
      <c r="W35" s="43"/>
      <c r="X35" s="43"/>
      <c r="Y35" s="43"/>
      <c r="Z35" s="43"/>
      <c r="AA35" s="43"/>
      <c r="AB35" s="43"/>
    </row>
    <row r="36" spans="1:28" x14ac:dyDescent="0.25">
      <c r="A36" s="26" t="s">
        <v>90</v>
      </c>
      <c r="B36" s="24">
        <v>2.1000000000000001E-4</v>
      </c>
      <c r="C36" s="15">
        <v>99451</v>
      </c>
      <c r="D36" s="15">
        <v>21</v>
      </c>
      <c r="E36" s="15">
        <v>99441</v>
      </c>
      <c r="F36" s="15">
        <v>5775730</v>
      </c>
      <c r="G36" s="25">
        <v>58.1</v>
      </c>
      <c r="H36" s="39"/>
      <c r="O36" s="40"/>
      <c r="P36" s="40"/>
      <c r="Q36" s="41"/>
      <c r="R36" s="41"/>
      <c r="S36" s="41"/>
      <c r="T36" s="41"/>
      <c r="U36" s="42"/>
      <c r="W36" s="43"/>
      <c r="X36" s="43"/>
      <c r="Y36" s="43"/>
      <c r="Z36" s="43"/>
      <c r="AA36" s="43"/>
      <c r="AB36" s="43"/>
    </row>
    <row r="37" spans="1:28" x14ac:dyDescent="0.25">
      <c r="A37" s="26" t="s">
        <v>91</v>
      </c>
      <c r="B37" s="24">
        <v>2.1000000000000001E-4</v>
      </c>
      <c r="C37" s="15">
        <v>99430</v>
      </c>
      <c r="D37" s="15">
        <v>21</v>
      </c>
      <c r="E37" s="15">
        <v>99420</v>
      </c>
      <c r="F37" s="15">
        <v>5676290</v>
      </c>
      <c r="G37" s="25">
        <v>57.1</v>
      </c>
      <c r="H37" s="39"/>
      <c r="O37" s="40"/>
      <c r="P37" s="40"/>
      <c r="Q37" s="41"/>
      <c r="R37" s="41"/>
      <c r="S37" s="41"/>
      <c r="T37" s="41"/>
      <c r="U37" s="42"/>
      <c r="W37" s="43"/>
      <c r="X37" s="43"/>
      <c r="Y37" s="43"/>
      <c r="Z37" s="43"/>
      <c r="AA37" s="43"/>
      <c r="AB37" s="43"/>
    </row>
    <row r="38" spans="1:28" x14ac:dyDescent="0.25">
      <c r="A38" s="26" t="s">
        <v>92</v>
      </c>
      <c r="B38" s="24">
        <v>2.2000000000000001E-4</v>
      </c>
      <c r="C38" s="15">
        <v>99409</v>
      </c>
      <c r="D38" s="15">
        <v>22</v>
      </c>
      <c r="E38" s="15">
        <v>99398</v>
      </c>
      <c r="F38" s="15">
        <v>5576870</v>
      </c>
      <c r="G38" s="25">
        <v>56.1</v>
      </c>
      <c r="H38" s="39"/>
      <c r="O38" s="40"/>
      <c r="P38" s="40"/>
      <c r="Q38" s="41"/>
      <c r="R38" s="41"/>
      <c r="S38" s="41"/>
      <c r="T38" s="41"/>
      <c r="U38" s="42"/>
      <c r="W38" s="43"/>
      <c r="X38" s="43"/>
      <c r="Y38" s="43"/>
      <c r="Z38" s="43"/>
      <c r="AA38" s="43"/>
      <c r="AB38" s="43"/>
    </row>
    <row r="39" spans="1:28" x14ac:dyDescent="0.25">
      <c r="A39" s="26" t="s">
        <v>93</v>
      </c>
      <c r="B39" s="24">
        <v>2.3000000000000001E-4</v>
      </c>
      <c r="C39" s="15">
        <v>99387</v>
      </c>
      <c r="D39" s="15">
        <v>23</v>
      </c>
      <c r="E39" s="15">
        <v>99376</v>
      </c>
      <c r="F39" s="15">
        <v>5477472</v>
      </c>
      <c r="G39" s="25">
        <v>55.1</v>
      </c>
      <c r="H39" s="39"/>
      <c r="O39" s="40"/>
      <c r="P39" s="40"/>
      <c r="Q39" s="41"/>
      <c r="R39" s="41"/>
      <c r="S39" s="41"/>
      <c r="T39" s="41"/>
      <c r="U39" s="42"/>
      <c r="W39" s="43"/>
      <c r="X39" s="43"/>
      <c r="Y39" s="43"/>
      <c r="Z39" s="43"/>
      <c r="AA39" s="43"/>
      <c r="AB39" s="43"/>
    </row>
    <row r="40" spans="1:28" x14ac:dyDescent="0.25">
      <c r="A40" s="26" t="s">
        <v>94</v>
      </c>
      <c r="B40" s="24">
        <v>2.5000000000000001E-4</v>
      </c>
      <c r="C40" s="15">
        <v>99364</v>
      </c>
      <c r="D40" s="15">
        <v>25</v>
      </c>
      <c r="E40" s="15">
        <v>99352</v>
      </c>
      <c r="F40" s="15">
        <v>5378097</v>
      </c>
      <c r="G40" s="25">
        <v>54.1</v>
      </c>
      <c r="H40" s="39"/>
      <c r="O40" s="40"/>
      <c r="P40" s="40"/>
      <c r="Q40" s="41"/>
      <c r="R40" s="41"/>
      <c r="S40" s="41"/>
      <c r="T40" s="41"/>
      <c r="U40" s="42"/>
      <c r="W40" s="43"/>
      <c r="X40" s="43"/>
      <c r="Y40" s="43"/>
      <c r="Z40" s="43"/>
      <c r="AA40" s="43"/>
      <c r="AB40" s="43"/>
    </row>
    <row r="41" spans="1:28" x14ac:dyDescent="0.25">
      <c r="A41" s="26" t="s">
        <v>95</v>
      </c>
      <c r="B41" s="24">
        <v>2.7E-4</v>
      </c>
      <c r="C41" s="15">
        <v>99339</v>
      </c>
      <c r="D41" s="15">
        <v>27</v>
      </c>
      <c r="E41" s="15">
        <v>99326</v>
      </c>
      <c r="F41" s="15">
        <v>5278745</v>
      </c>
      <c r="G41" s="25">
        <v>53.1</v>
      </c>
      <c r="H41" s="39"/>
      <c r="O41" s="40"/>
      <c r="P41" s="40"/>
      <c r="Q41" s="41"/>
      <c r="R41" s="41"/>
      <c r="S41" s="41"/>
      <c r="T41" s="41"/>
      <c r="U41" s="42"/>
      <c r="W41" s="43"/>
      <c r="X41" s="43"/>
      <c r="Y41" s="43"/>
      <c r="Z41" s="43"/>
      <c r="AA41" s="43"/>
      <c r="AB41" s="43"/>
    </row>
    <row r="42" spans="1:28" x14ac:dyDescent="0.25">
      <c r="A42" s="26" t="s">
        <v>96</v>
      </c>
      <c r="B42" s="24">
        <v>2.9E-4</v>
      </c>
      <c r="C42" s="15">
        <v>99312</v>
      </c>
      <c r="D42" s="15">
        <v>29</v>
      </c>
      <c r="E42" s="15">
        <v>99298</v>
      </c>
      <c r="F42" s="15">
        <v>5179420</v>
      </c>
      <c r="G42" s="25">
        <v>52.2</v>
      </c>
      <c r="H42" s="39"/>
      <c r="O42" s="40"/>
      <c r="P42" s="40"/>
      <c r="Q42" s="41"/>
      <c r="R42" s="41"/>
      <c r="S42" s="41"/>
      <c r="T42" s="41"/>
      <c r="U42" s="42"/>
      <c r="W42" s="43"/>
      <c r="X42" s="43"/>
      <c r="Y42" s="43"/>
      <c r="Z42" s="43"/>
      <c r="AA42" s="43"/>
      <c r="AB42" s="43"/>
    </row>
    <row r="43" spans="1:28" x14ac:dyDescent="0.25">
      <c r="A43" s="26" t="s">
        <v>97</v>
      </c>
      <c r="B43" s="24">
        <v>3.2000000000000003E-4</v>
      </c>
      <c r="C43" s="15">
        <v>99283</v>
      </c>
      <c r="D43" s="15">
        <v>32</v>
      </c>
      <c r="E43" s="15">
        <v>99267</v>
      </c>
      <c r="F43" s="15">
        <v>5080122</v>
      </c>
      <c r="G43" s="25">
        <v>51.2</v>
      </c>
      <c r="H43" s="39"/>
      <c r="O43" s="40"/>
      <c r="P43" s="40"/>
      <c r="Q43" s="41"/>
      <c r="R43" s="41"/>
      <c r="S43" s="41"/>
      <c r="T43" s="41"/>
      <c r="U43" s="42"/>
      <c r="W43" s="43"/>
      <c r="X43" s="43"/>
      <c r="Y43" s="43"/>
      <c r="Z43" s="43"/>
      <c r="AA43" s="43"/>
      <c r="AB43" s="43"/>
    </row>
    <row r="44" spans="1:28" x14ac:dyDescent="0.25">
      <c r="A44" s="26" t="s">
        <v>98</v>
      </c>
      <c r="B44" s="24">
        <v>3.5E-4</v>
      </c>
      <c r="C44" s="15">
        <v>99251</v>
      </c>
      <c r="D44" s="15">
        <v>35</v>
      </c>
      <c r="E44" s="15">
        <v>99234</v>
      </c>
      <c r="F44" s="15">
        <v>4980855</v>
      </c>
      <c r="G44" s="25">
        <v>50.2</v>
      </c>
      <c r="H44" s="39"/>
      <c r="O44" s="40"/>
      <c r="P44" s="40"/>
      <c r="Q44" s="41"/>
      <c r="R44" s="41"/>
      <c r="S44" s="41"/>
      <c r="T44" s="41"/>
      <c r="U44" s="42"/>
      <c r="W44" s="43"/>
      <c r="X44" s="43"/>
      <c r="Y44" s="43"/>
      <c r="Z44" s="43"/>
      <c r="AA44" s="43"/>
      <c r="AB44" s="43"/>
    </row>
    <row r="45" spans="1:28" x14ac:dyDescent="0.25">
      <c r="A45" s="26" t="s">
        <v>99</v>
      </c>
      <c r="B45" s="24">
        <v>3.8999999999999999E-4</v>
      </c>
      <c r="C45" s="15">
        <v>99216</v>
      </c>
      <c r="D45" s="15">
        <v>39</v>
      </c>
      <c r="E45" s="15">
        <v>99197</v>
      </c>
      <c r="F45" s="15">
        <v>4881622</v>
      </c>
      <c r="G45" s="25">
        <v>49.2</v>
      </c>
      <c r="H45" s="39"/>
      <c r="O45" s="40"/>
      <c r="P45" s="40"/>
      <c r="Q45" s="41"/>
      <c r="R45" s="41"/>
      <c r="S45" s="41"/>
      <c r="T45" s="41"/>
      <c r="U45" s="42"/>
      <c r="W45" s="43"/>
      <c r="X45" s="43"/>
      <c r="Y45" s="43"/>
      <c r="Z45" s="43"/>
      <c r="AA45" s="43"/>
      <c r="AB45" s="43"/>
    </row>
    <row r="46" spans="1:28" x14ac:dyDescent="0.25">
      <c r="A46" s="26" t="s">
        <v>100</v>
      </c>
      <c r="B46" s="24">
        <v>4.2999999999999999E-4</v>
      </c>
      <c r="C46" s="15">
        <v>99177</v>
      </c>
      <c r="D46" s="15">
        <v>43</v>
      </c>
      <c r="E46" s="15">
        <v>99156</v>
      </c>
      <c r="F46" s="15">
        <v>4782425</v>
      </c>
      <c r="G46" s="25">
        <v>48.2</v>
      </c>
      <c r="H46" s="39"/>
      <c r="O46" s="40"/>
      <c r="P46" s="40"/>
      <c r="Q46" s="41"/>
      <c r="R46" s="41"/>
      <c r="S46" s="41"/>
      <c r="T46" s="41"/>
      <c r="U46" s="42"/>
      <c r="W46" s="43"/>
      <c r="X46" s="43"/>
      <c r="Y46" s="43"/>
      <c r="Z46" s="43"/>
      <c r="AA46" s="43"/>
      <c r="AB46" s="43"/>
    </row>
    <row r="47" spans="1:28" x14ac:dyDescent="0.25">
      <c r="A47" s="26" t="s">
        <v>101</v>
      </c>
      <c r="B47" s="24">
        <v>4.6999999999999999E-4</v>
      </c>
      <c r="C47" s="15">
        <v>99134</v>
      </c>
      <c r="D47" s="15">
        <v>47</v>
      </c>
      <c r="E47" s="15">
        <v>99111</v>
      </c>
      <c r="F47" s="15">
        <v>4683270</v>
      </c>
      <c r="G47" s="25">
        <v>47.2</v>
      </c>
      <c r="H47" s="39"/>
      <c r="O47" s="40"/>
      <c r="P47" s="40"/>
      <c r="Q47" s="41"/>
      <c r="R47" s="41"/>
      <c r="S47" s="41"/>
      <c r="T47" s="41"/>
      <c r="U47" s="42"/>
      <c r="W47" s="43"/>
      <c r="X47" s="43"/>
      <c r="Y47" s="43"/>
      <c r="Z47" s="43"/>
      <c r="AA47" s="43"/>
      <c r="AB47" s="43"/>
    </row>
    <row r="48" spans="1:28" x14ac:dyDescent="0.25">
      <c r="A48" s="26" t="s">
        <v>102</v>
      </c>
      <c r="B48" s="24">
        <v>5.1999999999999995E-4</v>
      </c>
      <c r="C48" s="15">
        <v>99087</v>
      </c>
      <c r="D48" s="15">
        <v>52</v>
      </c>
      <c r="E48" s="15">
        <v>99061</v>
      </c>
      <c r="F48" s="15">
        <v>4584159</v>
      </c>
      <c r="G48" s="25">
        <v>46.3</v>
      </c>
      <c r="H48" s="39"/>
      <c r="O48" s="40"/>
      <c r="P48" s="40"/>
      <c r="Q48" s="41"/>
      <c r="R48" s="41"/>
      <c r="S48" s="41"/>
      <c r="T48" s="41"/>
      <c r="U48" s="42"/>
      <c r="W48" s="43"/>
      <c r="X48" s="43"/>
      <c r="Y48" s="43"/>
      <c r="Z48" s="43"/>
      <c r="AA48" s="43"/>
      <c r="AB48" s="43"/>
    </row>
    <row r="49" spans="1:28" x14ac:dyDescent="0.25">
      <c r="A49" s="26" t="s">
        <v>103</v>
      </c>
      <c r="B49" s="24">
        <v>5.8E-4</v>
      </c>
      <c r="C49" s="15">
        <v>99035</v>
      </c>
      <c r="D49" s="15">
        <v>58</v>
      </c>
      <c r="E49" s="15">
        <v>99006</v>
      </c>
      <c r="F49" s="15">
        <v>4485098</v>
      </c>
      <c r="G49" s="25">
        <v>45.3</v>
      </c>
      <c r="H49" s="39"/>
      <c r="O49" s="40"/>
      <c r="P49" s="40"/>
      <c r="Q49" s="41"/>
      <c r="R49" s="41"/>
      <c r="S49" s="41"/>
      <c r="T49" s="41"/>
      <c r="U49" s="42"/>
      <c r="W49" s="43"/>
      <c r="X49" s="43"/>
      <c r="Y49" s="43"/>
      <c r="Z49" s="43"/>
      <c r="AA49" s="43"/>
      <c r="AB49" s="43"/>
    </row>
    <row r="50" spans="1:28" x14ac:dyDescent="0.25">
      <c r="A50" s="26" t="s">
        <v>104</v>
      </c>
      <c r="B50" s="24">
        <v>6.4000000000000005E-4</v>
      </c>
      <c r="C50" s="15">
        <v>98977</v>
      </c>
      <c r="D50" s="15">
        <v>63</v>
      </c>
      <c r="E50" s="15">
        <v>98946</v>
      </c>
      <c r="F50" s="15">
        <v>4386092</v>
      </c>
      <c r="G50" s="25">
        <v>44.3</v>
      </c>
      <c r="H50" s="39"/>
      <c r="O50" s="40"/>
      <c r="P50" s="40"/>
      <c r="Q50" s="41"/>
      <c r="R50" s="41"/>
      <c r="S50" s="41"/>
      <c r="T50" s="41"/>
      <c r="U50" s="42"/>
      <c r="W50" s="43"/>
      <c r="X50" s="43"/>
      <c r="Y50" s="43"/>
      <c r="Z50" s="43"/>
      <c r="AA50" s="43"/>
      <c r="AB50" s="43"/>
    </row>
    <row r="51" spans="1:28" x14ac:dyDescent="0.25">
      <c r="A51" s="26" t="s">
        <v>105</v>
      </c>
      <c r="B51" s="24">
        <v>6.9999999999999999E-4</v>
      </c>
      <c r="C51" s="15">
        <v>98914</v>
      </c>
      <c r="D51" s="15">
        <v>69</v>
      </c>
      <c r="E51" s="15">
        <v>98880</v>
      </c>
      <c r="F51" s="15">
        <v>4287147</v>
      </c>
      <c r="G51" s="25">
        <v>43.3</v>
      </c>
      <c r="H51" s="39"/>
      <c r="O51" s="40"/>
      <c r="P51" s="40"/>
      <c r="Q51" s="41"/>
      <c r="R51" s="41"/>
      <c r="S51" s="41"/>
      <c r="T51" s="41"/>
      <c r="U51" s="42"/>
      <c r="W51" s="43"/>
      <c r="X51" s="43"/>
      <c r="Y51" s="43"/>
      <c r="Z51" s="43"/>
      <c r="AA51" s="43"/>
      <c r="AB51" s="43"/>
    </row>
    <row r="52" spans="1:28" x14ac:dyDescent="0.25">
      <c r="A52" s="26" t="s">
        <v>106</v>
      </c>
      <c r="B52" s="24">
        <v>7.6999999999999996E-4</v>
      </c>
      <c r="C52" s="15">
        <v>98845</v>
      </c>
      <c r="D52" s="15">
        <v>76</v>
      </c>
      <c r="E52" s="15">
        <v>98807</v>
      </c>
      <c r="F52" s="15">
        <v>4188267</v>
      </c>
      <c r="G52" s="25">
        <v>42.4</v>
      </c>
      <c r="H52" s="39"/>
      <c r="O52" s="40"/>
      <c r="P52" s="40"/>
      <c r="Q52" s="41"/>
      <c r="R52" s="41"/>
      <c r="S52" s="41"/>
      <c r="T52" s="41"/>
      <c r="U52" s="42"/>
      <c r="W52" s="43"/>
      <c r="X52" s="43"/>
      <c r="Y52" s="43"/>
      <c r="Z52" s="43"/>
      <c r="AA52" s="43"/>
      <c r="AB52" s="43"/>
    </row>
    <row r="53" spans="1:28" x14ac:dyDescent="0.25">
      <c r="A53" s="26" t="s">
        <v>107</v>
      </c>
      <c r="B53" s="24">
        <v>8.4999999999999995E-4</v>
      </c>
      <c r="C53" s="15">
        <v>98769</v>
      </c>
      <c r="D53" s="15">
        <v>84</v>
      </c>
      <c r="E53" s="15">
        <v>98727</v>
      </c>
      <c r="F53" s="15">
        <v>4089460</v>
      </c>
      <c r="G53" s="25">
        <v>41.4</v>
      </c>
      <c r="H53" s="39"/>
      <c r="O53" s="40"/>
      <c r="P53" s="40"/>
      <c r="Q53" s="41"/>
      <c r="R53" s="41"/>
      <c r="S53" s="41"/>
      <c r="T53" s="41"/>
      <c r="U53" s="42"/>
      <c r="W53" s="43"/>
      <c r="X53" s="43"/>
      <c r="Y53" s="43"/>
      <c r="Z53" s="43"/>
      <c r="AA53" s="43"/>
      <c r="AB53" s="43"/>
    </row>
    <row r="54" spans="1:28" x14ac:dyDescent="0.25">
      <c r="A54" s="26" t="s">
        <v>108</v>
      </c>
      <c r="B54" s="24">
        <v>9.3000000000000005E-4</v>
      </c>
      <c r="C54" s="15">
        <v>98685</v>
      </c>
      <c r="D54" s="15">
        <v>92</v>
      </c>
      <c r="E54" s="15">
        <v>98639</v>
      </c>
      <c r="F54" s="15">
        <v>3990733</v>
      </c>
      <c r="G54" s="25">
        <v>40.4</v>
      </c>
      <c r="H54" s="39"/>
      <c r="O54" s="40"/>
      <c r="P54" s="40"/>
      <c r="Q54" s="41"/>
      <c r="R54" s="41"/>
      <c r="S54" s="41"/>
      <c r="T54" s="41"/>
      <c r="U54" s="42"/>
      <c r="W54" s="43"/>
      <c r="X54" s="43"/>
      <c r="Y54" s="43"/>
      <c r="Z54" s="43"/>
      <c r="AA54" s="43"/>
      <c r="AB54" s="43"/>
    </row>
    <row r="55" spans="1:28" x14ac:dyDescent="0.25">
      <c r="A55" s="26" t="s">
        <v>109</v>
      </c>
      <c r="B55" s="24">
        <v>1.0200000000000001E-3</v>
      </c>
      <c r="C55" s="15">
        <v>98593</v>
      </c>
      <c r="D55" s="15">
        <v>101</v>
      </c>
      <c r="E55" s="15">
        <v>98543</v>
      </c>
      <c r="F55" s="15">
        <v>3892094</v>
      </c>
      <c r="G55" s="25">
        <v>39.5</v>
      </c>
      <c r="H55" s="39"/>
      <c r="O55" s="40"/>
      <c r="P55" s="40"/>
      <c r="Q55" s="41"/>
      <c r="R55" s="41"/>
      <c r="S55" s="41"/>
      <c r="T55" s="41"/>
      <c r="U55" s="42"/>
      <c r="W55" s="43"/>
      <c r="X55" s="43"/>
      <c r="Y55" s="43"/>
      <c r="Z55" s="43"/>
      <c r="AA55" s="43"/>
      <c r="AB55" s="43"/>
    </row>
    <row r="56" spans="1:28" x14ac:dyDescent="0.25">
      <c r="A56" s="26" t="s">
        <v>110</v>
      </c>
      <c r="B56" s="24">
        <v>1.1100000000000001E-3</v>
      </c>
      <c r="C56" s="15">
        <v>98492</v>
      </c>
      <c r="D56" s="15">
        <v>110</v>
      </c>
      <c r="E56" s="15">
        <v>98437</v>
      </c>
      <c r="F56" s="15">
        <v>3793552</v>
      </c>
      <c r="G56" s="25">
        <v>38.5</v>
      </c>
      <c r="H56" s="39"/>
      <c r="O56" s="40"/>
      <c r="P56" s="40"/>
      <c r="Q56" s="41"/>
      <c r="R56" s="41"/>
      <c r="S56" s="41"/>
      <c r="T56" s="41"/>
      <c r="U56" s="42"/>
      <c r="W56" s="43"/>
      <c r="X56" s="43"/>
      <c r="Y56" s="43"/>
      <c r="Z56" s="43"/>
      <c r="AA56" s="43"/>
      <c r="AB56" s="43"/>
    </row>
    <row r="57" spans="1:28" x14ac:dyDescent="0.25">
      <c r="A57" s="26" t="s">
        <v>111</v>
      </c>
      <c r="B57" s="24">
        <v>1.23E-3</v>
      </c>
      <c r="C57" s="15">
        <v>98382</v>
      </c>
      <c r="D57" s="15">
        <v>121</v>
      </c>
      <c r="E57" s="15">
        <v>98322</v>
      </c>
      <c r="F57" s="15">
        <v>3695115</v>
      </c>
      <c r="G57" s="25">
        <v>37.6</v>
      </c>
      <c r="H57" s="39"/>
      <c r="O57" s="40"/>
      <c r="P57" s="40"/>
      <c r="Q57" s="41"/>
      <c r="R57" s="41"/>
      <c r="S57" s="41"/>
      <c r="T57" s="41"/>
      <c r="U57" s="42"/>
      <c r="W57" s="43"/>
      <c r="X57" s="43"/>
      <c r="Y57" s="43"/>
      <c r="Z57" s="43"/>
      <c r="AA57" s="43"/>
      <c r="AB57" s="43"/>
    </row>
    <row r="58" spans="1:28" x14ac:dyDescent="0.25">
      <c r="A58" s="26" t="s">
        <v>112</v>
      </c>
      <c r="B58" s="24">
        <v>1.39E-3</v>
      </c>
      <c r="C58" s="15">
        <v>98261</v>
      </c>
      <c r="D58" s="15">
        <v>136</v>
      </c>
      <c r="E58" s="15">
        <v>98193</v>
      </c>
      <c r="F58" s="15">
        <v>3596793</v>
      </c>
      <c r="G58" s="25">
        <v>36.6</v>
      </c>
      <c r="H58" s="39"/>
      <c r="O58" s="40"/>
      <c r="P58" s="40"/>
      <c r="Q58" s="41"/>
      <c r="R58" s="41"/>
      <c r="S58" s="41"/>
      <c r="T58" s="41"/>
      <c r="U58" s="42"/>
      <c r="W58" s="43"/>
      <c r="X58" s="43"/>
      <c r="Y58" s="43"/>
      <c r="Z58" s="43"/>
      <c r="AA58" s="43"/>
      <c r="AB58" s="43"/>
    </row>
    <row r="59" spans="1:28" x14ac:dyDescent="0.25">
      <c r="A59" s="26" t="s">
        <v>113</v>
      </c>
      <c r="B59" s="24">
        <v>1.56E-3</v>
      </c>
      <c r="C59" s="15">
        <v>98125</v>
      </c>
      <c r="D59" s="15">
        <v>153</v>
      </c>
      <c r="E59" s="15">
        <v>98049</v>
      </c>
      <c r="F59" s="15">
        <v>3498600</v>
      </c>
      <c r="G59" s="25">
        <v>35.700000000000003</v>
      </c>
      <c r="H59" s="39"/>
      <c r="O59" s="40"/>
      <c r="P59" s="40"/>
      <c r="Q59" s="41"/>
      <c r="R59" s="41"/>
      <c r="S59" s="41"/>
      <c r="T59" s="41"/>
      <c r="U59" s="42"/>
      <c r="W59" s="43"/>
      <c r="X59" s="43"/>
      <c r="Y59" s="43"/>
      <c r="Z59" s="43"/>
      <c r="AA59" s="43"/>
      <c r="AB59" s="43"/>
    </row>
    <row r="60" spans="1:28" x14ac:dyDescent="0.25">
      <c r="A60" s="27" t="s">
        <v>114</v>
      </c>
      <c r="B60" s="24">
        <v>1.75E-3</v>
      </c>
      <c r="C60" s="15">
        <v>97972</v>
      </c>
      <c r="D60" s="15">
        <v>171</v>
      </c>
      <c r="E60" s="15">
        <v>97887</v>
      </c>
      <c r="F60" s="15">
        <v>3400552</v>
      </c>
      <c r="G60" s="25">
        <v>34.700000000000003</v>
      </c>
      <c r="H60" s="39"/>
      <c r="O60" s="40"/>
      <c r="P60" s="40"/>
      <c r="Q60" s="41"/>
      <c r="R60" s="41"/>
      <c r="S60" s="41"/>
      <c r="T60" s="41"/>
      <c r="U60" s="42"/>
      <c r="W60" s="43"/>
      <c r="X60" s="43"/>
      <c r="Y60" s="43"/>
      <c r="Z60" s="43"/>
      <c r="AA60" s="43"/>
      <c r="AB60" s="43"/>
    </row>
    <row r="61" spans="1:28" x14ac:dyDescent="0.25">
      <c r="A61" s="27" t="s">
        <v>115</v>
      </c>
      <c r="B61" s="24">
        <v>1.9400000000000001E-3</v>
      </c>
      <c r="C61" s="15">
        <v>97801</v>
      </c>
      <c r="D61" s="15">
        <v>189</v>
      </c>
      <c r="E61" s="15">
        <v>97707</v>
      </c>
      <c r="F61" s="15">
        <v>3302665</v>
      </c>
      <c r="G61" s="25">
        <v>33.799999999999997</v>
      </c>
      <c r="H61" s="39"/>
      <c r="O61" s="40"/>
      <c r="P61" s="40"/>
      <c r="Q61" s="41"/>
      <c r="R61" s="41"/>
      <c r="S61" s="41"/>
      <c r="T61" s="41"/>
      <c r="U61" s="42"/>
      <c r="W61" s="43"/>
      <c r="X61" s="43"/>
      <c r="Y61" s="43"/>
      <c r="Z61" s="43"/>
      <c r="AA61" s="43"/>
      <c r="AB61" s="43"/>
    </row>
    <row r="62" spans="1:28" x14ac:dyDescent="0.25">
      <c r="A62" s="26" t="s">
        <v>116</v>
      </c>
      <c r="B62" s="24">
        <v>2.14E-3</v>
      </c>
      <c r="C62" s="15">
        <v>97612</v>
      </c>
      <c r="D62" s="15">
        <v>209</v>
      </c>
      <c r="E62" s="15">
        <v>97508</v>
      </c>
      <c r="F62" s="15">
        <v>3204959</v>
      </c>
      <c r="G62" s="25">
        <v>32.799999999999997</v>
      </c>
      <c r="H62" s="39"/>
      <c r="O62" s="40"/>
      <c r="P62" s="40"/>
      <c r="Q62" s="41"/>
      <c r="R62" s="41"/>
      <c r="S62" s="41"/>
      <c r="T62" s="41"/>
      <c r="U62" s="42"/>
      <c r="W62" s="43"/>
      <c r="X62" s="43"/>
      <c r="Y62" s="43"/>
      <c r="Z62" s="43"/>
      <c r="AA62" s="43"/>
      <c r="AB62" s="43"/>
    </row>
    <row r="63" spans="1:28" x14ac:dyDescent="0.25">
      <c r="A63" s="26" t="s">
        <v>117</v>
      </c>
      <c r="B63" s="24">
        <v>2.3700000000000001E-3</v>
      </c>
      <c r="C63" s="15">
        <v>97403</v>
      </c>
      <c r="D63" s="15">
        <v>231</v>
      </c>
      <c r="E63" s="15">
        <v>97288</v>
      </c>
      <c r="F63" s="15">
        <v>3107451</v>
      </c>
      <c r="G63" s="25">
        <v>31.9</v>
      </c>
      <c r="H63" s="39"/>
      <c r="O63" s="40"/>
      <c r="P63" s="40"/>
      <c r="Q63" s="41"/>
      <c r="R63" s="41"/>
      <c r="S63" s="41"/>
      <c r="T63" s="41"/>
      <c r="U63" s="42"/>
      <c r="W63" s="43"/>
      <c r="X63" s="43"/>
      <c r="Y63" s="43"/>
      <c r="Z63" s="43"/>
      <c r="AA63" s="43"/>
      <c r="AB63" s="43"/>
    </row>
    <row r="64" spans="1:28" x14ac:dyDescent="0.25">
      <c r="A64" s="26" t="s">
        <v>118</v>
      </c>
      <c r="B64" s="24">
        <v>2.6199999999999999E-3</v>
      </c>
      <c r="C64" s="15">
        <v>97172</v>
      </c>
      <c r="D64" s="15">
        <v>255</v>
      </c>
      <c r="E64" s="15">
        <v>97045</v>
      </c>
      <c r="F64" s="15">
        <v>3010164</v>
      </c>
      <c r="G64" s="25">
        <v>31</v>
      </c>
      <c r="H64" s="39"/>
      <c r="O64" s="40"/>
      <c r="P64" s="40"/>
      <c r="Q64" s="41"/>
      <c r="R64" s="41"/>
      <c r="S64" s="41"/>
      <c r="T64" s="41"/>
      <c r="U64" s="42"/>
      <c r="W64" s="43"/>
      <c r="X64" s="43"/>
      <c r="Y64" s="43"/>
      <c r="Z64" s="43"/>
      <c r="AA64" s="43"/>
      <c r="AB64" s="43"/>
    </row>
    <row r="65" spans="1:28" x14ac:dyDescent="0.25">
      <c r="A65" s="26" t="s">
        <v>119</v>
      </c>
      <c r="B65" s="24">
        <v>2.8700000000000002E-3</v>
      </c>
      <c r="C65" s="15">
        <v>96917</v>
      </c>
      <c r="D65" s="15">
        <v>278</v>
      </c>
      <c r="E65" s="15">
        <v>96778</v>
      </c>
      <c r="F65" s="15">
        <v>2913119</v>
      </c>
      <c r="G65" s="25">
        <v>30.1</v>
      </c>
      <c r="H65" s="39"/>
      <c r="O65" s="40"/>
      <c r="P65" s="40"/>
      <c r="Q65" s="41"/>
      <c r="R65" s="41"/>
      <c r="S65" s="41"/>
      <c r="T65" s="41"/>
      <c r="U65" s="42"/>
      <c r="W65" s="43"/>
      <c r="X65" s="43"/>
      <c r="Y65" s="43"/>
      <c r="Z65" s="43"/>
      <c r="AA65" s="43"/>
      <c r="AB65" s="43"/>
    </row>
    <row r="66" spans="1:28" x14ac:dyDescent="0.25">
      <c r="A66" s="26" t="s">
        <v>120</v>
      </c>
      <c r="B66" s="24">
        <v>3.13E-3</v>
      </c>
      <c r="C66" s="15">
        <v>96639</v>
      </c>
      <c r="D66" s="15">
        <v>303</v>
      </c>
      <c r="E66" s="15">
        <v>96488</v>
      </c>
      <c r="F66" s="15">
        <v>2816341</v>
      </c>
      <c r="G66" s="25">
        <v>29.1</v>
      </c>
      <c r="H66" s="39"/>
      <c r="O66" s="40"/>
      <c r="P66" s="40"/>
      <c r="Q66" s="41"/>
      <c r="R66" s="41"/>
      <c r="S66" s="41"/>
      <c r="T66" s="41"/>
      <c r="U66" s="42"/>
      <c r="W66" s="43"/>
      <c r="X66" s="43"/>
      <c r="Y66" s="43"/>
      <c r="Z66" s="43"/>
      <c r="AA66" s="43"/>
      <c r="AB66" s="43"/>
    </row>
    <row r="67" spans="1:28" x14ac:dyDescent="0.25">
      <c r="A67" s="26" t="s">
        <v>121</v>
      </c>
      <c r="B67" s="24">
        <v>3.4299999999999999E-3</v>
      </c>
      <c r="C67" s="15">
        <v>96336</v>
      </c>
      <c r="D67" s="15">
        <v>331</v>
      </c>
      <c r="E67" s="15">
        <v>96171</v>
      </c>
      <c r="F67" s="15">
        <v>2719854</v>
      </c>
      <c r="G67" s="25">
        <v>28.2</v>
      </c>
      <c r="H67" s="39"/>
      <c r="O67" s="40"/>
      <c r="P67" s="40"/>
      <c r="Q67" s="41"/>
      <c r="R67" s="41"/>
      <c r="S67" s="41"/>
      <c r="T67" s="41"/>
      <c r="U67" s="42"/>
      <c r="W67" s="43"/>
      <c r="X67" s="43"/>
      <c r="Y67" s="43"/>
      <c r="Z67" s="43"/>
      <c r="AA67" s="43"/>
      <c r="AB67" s="43"/>
    </row>
    <row r="68" spans="1:28" x14ac:dyDescent="0.25">
      <c r="A68" s="26" t="s">
        <v>122</v>
      </c>
      <c r="B68" s="24">
        <v>3.7799999999999999E-3</v>
      </c>
      <c r="C68" s="15">
        <v>96005</v>
      </c>
      <c r="D68" s="15">
        <v>363</v>
      </c>
      <c r="E68" s="15">
        <v>95824</v>
      </c>
      <c r="F68" s="15">
        <v>2623683</v>
      </c>
      <c r="G68" s="25">
        <v>27.3</v>
      </c>
      <c r="H68" s="39"/>
      <c r="O68" s="40"/>
      <c r="P68" s="40"/>
      <c r="Q68" s="41"/>
      <c r="R68" s="41"/>
      <c r="S68" s="41"/>
      <c r="T68" s="41"/>
      <c r="U68" s="42"/>
      <c r="W68" s="43"/>
      <c r="X68" s="43"/>
      <c r="Y68" s="43"/>
      <c r="Z68" s="43"/>
      <c r="AA68" s="43"/>
      <c r="AB68" s="43"/>
    </row>
    <row r="69" spans="1:28" x14ac:dyDescent="0.25">
      <c r="A69" s="26" t="s">
        <v>123</v>
      </c>
      <c r="B69" s="24">
        <v>4.1599999999999996E-3</v>
      </c>
      <c r="C69" s="15">
        <v>95642</v>
      </c>
      <c r="D69" s="15">
        <v>398</v>
      </c>
      <c r="E69" s="15">
        <v>95443</v>
      </c>
      <c r="F69" s="15">
        <v>2527860</v>
      </c>
      <c r="G69" s="25">
        <v>26.4</v>
      </c>
      <c r="H69" s="39"/>
      <c r="O69" s="40"/>
      <c r="P69" s="40"/>
      <c r="Q69" s="41"/>
      <c r="R69" s="41"/>
      <c r="S69" s="41"/>
      <c r="T69" s="41"/>
      <c r="U69" s="42"/>
      <c r="W69" s="43"/>
      <c r="X69" s="43"/>
      <c r="Y69" s="43"/>
      <c r="Z69" s="43"/>
      <c r="AA69" s="43"/>
      <c r="AB69" s="43"/>
    </row>
    <row r="70" spans="1:28" x14ac:dyDescent="0.25">
      <c r="A70" s="26" t="s">
        <v>124</v>
      </c>
      <c r="B70" s="24">
        <v>4.5399999999999998E-3</v>
      </c>
      <c r="C70" s="15">
        <v>95244</v>
      </c>
      <c r="D70" s="15">
        <v>432</v>
      </c>
      <c r="E70" s="15">
        <v>95028</v>
      </c>
      <c r="F70" s="15">
        <v>2432417</v>
      </c>
      <c r="G70" s="25">
        <v>25.5</v>
      </c>
      <c r="H70" s="39"/>
      <c r="O70" s="40"/>
      <c r="P70" s="40"/>
      <c r="Q70" s="41"/>
      <c r="R70" s="41"/>
      <c r="S70" s="41"/>
      <c r="T70" s="41"/>
      <c r="U70" s="42"/>
      <c r="W70" s="43"/>
      <c r="X70" s="43"/>
      <c r="Y70" s="43"/>
      <c r="Z70" s="43"/>
      <c r="AA70" s="43"/>
      <c r="AB70" s="43"/>
    </row>
    <row r="71" spans="1:28" x14ac:dyDescent="0.25">
      <c r="A71" s="26" t="s">
        <v>125</v>
      </c>
      <c r="B71" s="24">
        <v>4.9500000000000004E-3</v>
      </c>
      <c r="C71" s="15">
        <v>94812</v>
      </c>
      <c r="D71" s="15">
        <v>469</v>
      </c>
      <c r="E71" s="15">
        <v>94578</v>
      </c>
      <c r="F71" s="15">
        <v>2337389</v>
      </c>
      <c r="G71" s="25">
        <v>24.7</v>
      </c>
      <c r="H71" s="39"/>
      <c r="O71" s="40"/>
      <c r="P71" s="40"/>
      <c r="Q71" s="41"/>
      <c r="R71" s="41"/>
      <c r="S71" s="41"/>
      <c r="T71" s="41"/>
      <c r="U71" s="42"/>
      <c r="W71" s="43"/>
      <c r="X71" s="43"/>
      <c r="Y71" s="43"/>
      <c r="Z71" s="43"/>
      <c r="AA71" s="43"/>
      <c r="AB71" s="43"/>
    </row>
    <row r="72" spans="1:28" x14ac:dyDescent="0.25">
      <c r="A72" s="26" t="s">
        <v>126</v>
      </c>
      <c r="B72" s="24">
        <v>5.4599999999999996E-3</v>
      </c>
      <c r="C72" s="15">
        <v>94343</v>
      </c>
      <c r="D72" s="15">
        <v>515</v>
      </c>
      <c r="E72" s="15">
        <v>94086</v>
      </c>
      <c r="F72" s="15">
        <v>2242811</v>
      </c>
      <c r="G72" s="25">
        <v>23.8</v>
      </c>
      <c r="H72" s="39"/>
      <c r="O72" s="40"/>
      <c r="P72" s="40"/>
      <c r="Q72" s="41"/>
      <c r="R72" s="41"/>
      <c r="S72" s="41"/>
      <c r="T72" s="41"/>
      <c r="U72" s="42"/>
      <c r="W72" s="43"/>
      <c r="X72" s="43"/>
      <c r="Y72" s="43"/>
      <c r="Z72" s="43"/>
      <c r="AA72" s="43"/>
      <c r="AB72" s="43"/>
    </row>
    <row r="73" spans="1:28" x14ac:dyDescent="0.25">
      <c r="A73" s="26" t="s">
        <v>127</v>
      </c>
      <c r="B73" s="24">
        <v>6.1199999999999996E-3</v>
      </c>
      <c r="C73" s="15">
        <v>93828</v>
      </c>
      <c r="D73" s="15">
        <v>574</v>
      </c>
      <c r="E73" s="15">
        <v>93541</v>
      </c>
      <c r="F73" s="15">
        <v>2148726</v>
      </c>
      <c r="G73" s="25">
        <v>22.9</v>
      </c>
      <c r="H73" s="39"/>
      <c r="O73" s="40"/>
      <c r="P73" s="40"/>
      <c r="Q73" s="41"/>
      <c r="R73" s="41"/>
      <c r="S73" s="41"/>
      <c r="T73" s="41"/>
      <c r="U73" s="42"/>
      <c r="W73" s="43"/>
      <c r="X73" s="43"/>
      <c r="Y73" s="43"/>
      <c r="Z73" s="43"/>
      <c r="AA73" s="43"/>
      <c r="AB73" s="43"/>
    </row>
    <row r="74" spans="1:28" x14ac:dyDescent="0.25">
      <c r="A74" s="26" t="s">
        <v>128</v>
      </c>
      <c r="B74" s="24">
        <v>6.8599999999999998E-3</v>
      </c>
      <c r="C74" s="15">
        <v>93254</v>
      </c>
      <c r="D74" s="15">
        <v>640</v>
      </c>
      <c r="E74" s="15">
        <v>92934</v>
      </c>
      <c r="F74" s="15">
        <v>2055185</v>
      </c>
      <c r="G74" s="25">
        <v>22</v>
      </c>
      <c r="H74" s="39"/>
      <c r="O74" s="40"/>
      <c r="P74" s="40"/>
      <c r="Q74" s="41"/>
      <c r="R74" s="41"/>
      <c r="S74" s="41"/>
      <c r="T74" s="41"/>
      <c r="U74" s="42"/>
      <c r="W74" s="43"/>
      <c r="X74" s="43"/>
      <c r="Y74" s="43"/>
      <c r="Z74" s="43"/>
      <c r="AA74" s="43"/>
      <c r="AB74" s="43"/>
    </row>
    <row r="75" spans="1:28" x14ac:dyDescent="0.25">
      <c r="A75" s="26" t="s">
        <v>129</v>
      </c>
      <c r="B75" s="24">
        <v>7.6299999999999996E-3</v>
      </c>
      <c r="C75" s="15">
        <v>92614</v>
      </c>
      <c r="D75" s="15">
        <v>707</v>
      </c>
      <c r="E75" s="15">
        <v>92261</v>
      </c>
      <c r="F75" s="15">
        <v>1962251</v>
      </c>
      <c r="G75" s="25">
        <v>21.2</v>
      </c>
      <c r="H75" s="39"/>
      <c r="O75" s="40"/>
      <c r="P75" s="40"/>
      <c r="Q75" s="41"/>
      <c r="R75" s="41"/>
      <c r="S75" s="41"/>
      <c r="T75" s="41"/>
      <c r="U75" s="42"/>
      <c r="W75" s="43"/>
      <c r="X75" s="43"/>
      <c r="Y75" s="43"/>
      <c r="Z75" s="43"/>
      <c r="AA75" s="43"/>
      <c r="AB75" s="43"/>
    </row>
    <row r="76" spans="1:28" x14ac:dyDescent="0.25">
      <c r="A76" s="26" t="s">
        <v>130</v>
      </c>
      <c r="B76" s="24">
        <v>8.4399999999999996E-3</v>
      </c>
      <c r="C76" s="15">
        <v>91907</v>
      </c>
      <c r="D76" s="15">
        <v>776</v>
      </c>
      <c r="E76" s="15">
        <v>91519</v>
      </c>
      <c r="F76" s="15">
        <v>1869990</v>
      </c>
      <c r="G76" s="25">
        <v>20.3</v>
      </c>
      <c r="H76" s="39"/>
      <c r="O76" s="40"/>
      <c r="P76" s="40"/>
      <c r="Q76" s="41"/>
      <c r="R76" s="41"/>
      <c r="S76" s="41"/>
      <c r="T76" s="41"/>
      <c r="U76" s="42"/>
      <c r="W76" s="43"/>
      <c r="X76" s="43"/>
      <c r="Y76" s="43"/>
      <c r="Z76" s="43"/>
      <c r="AA76" s="43"/>
      <c r="AB76" s="43"/>
    </row>
    <row r="77" spans="1:28" x14ac:dyDescent="0.25">
      <c r="A77" s="26" t="s">
        <v>131</v>
      </c>
      <c r="B77" s="24">
        <v>9.41E-3</v>
      </c>
      <c r="C77" s="15">
        <v>91131</v>
      </c>
      <c r="D77" s="15">
        <v>858</v>
      </c>
      <c r="E77" s="15">
        <v>90702</v>
      </c>
      <c r="F77" s="15">
        <v>1778471</v>
      </c>
      <c r="G77" s="25">
        <v>19.5</v>
      </c>
      <c r="H77" s="39"/>
      <c r="O77" s="40"/>
      <c r="P77" s="40"/>
      <c r="Q77" s="41"/>
      <c r="R77" s="41"/>
      <c r="S77" s="41"/>
      <c r="T77" s="41"/>
      <c r="U77" s="42"/>
      <c r="W77" s="43"/>
      <c r="X77" s="43"/>
      <c r="Y77" s="43"/>
      <c r="Z77" s="43"/>
      <c r="AA77" s="43"/>
      <c r="AB77" s="43"/>
    </row>
    <row r="78" spans="1:28" x14ac:dyDescent="0.25">
      <c r="A78" s="26" t="s">
        <v>132</v>
      </c>
      <c r="B78" s="24">
        <v>1.0630000000000001E-2</v>
      </c>
      <c r="C78" s="15">
        <v>90273</v>
      </c>
      <c r="D78" s="15">
        <v>959</v>
      </c>
      <c r="E78" s="15">
        <v>89794</v>
      </c>
      <c r="F78" s="15">
        <v>1687769</v>
      </c>
      <c r="G78" s="25">
        <v>18.7</v>
      </c>
      <c r="H78" s="39"/>
      <c r="O78" s="40"/>
      <c r="P78" s="40"/>
      <c r="Q78" s="41"/>
      <c r="R78" s="41"/>
      <c r="S78" s="41"/>
      <c r="T78" s="41"/>
      <c r="U78" s="42"/>
      <c r="W78" s="43"/>
      <c r="X78" s="43"/>
      <c r="Y78" s="43"/>
      <c r="Z78" s="43"/>
      <c r="AA78" s="43"/>
      <c r="AB78" s="43"/>
    </row>
    <row r="79" spans="1:28" x14ac:dyDescent="0.25">
      <c r="A79" s="26" t="s">
        <v>133</v>
      </c>
      <c r="B79" s="24">
        <v>1.197E-2</v>
      </c>
      <c r="C79" s="15">
        <v>89314</v>
      </c>
      <c r="D79" s="15">
        <v>1069</v>
      </c>
      <c r="E79" s="15">
        <v>88780</v>
      </c>
      <c r="F79" s="15">
        <v>1597976</v>
      </c>
      <c r="G79" s="25">
        <v>17.899999999999999</v>
      </c>
      <c r="H79" s="39"/>
      <c r="O79" s="40"/>
      <c r="P79" s="40"/>
      <c r="Q79" s="41"/>
      <c r="R79" s="41"/>
      <c r="S79" s="41"/>
      <c r="T79" s="41"/>
      <c r="U79" s="42"/>
      <c r="W79" s="43"/>
      <c r="X79" s="43"/>
      <c r="Y79" s="43"/>
      <c r="Z79" s="43"/>
      <c r="AA79" s="43"/>
      <c r="AB79" s="43"/>
    </row>
    <row r="80" spans="1:28" x14ac:dyDescent="0.25">
      <c r="A80" s="26" t="s">
        <v>134</v>
      </c>
      <c r="B80" s="24">
        <v>1.3350000000000001E-2</v>
      </c>
      <c r="C80" s="15">
        <v>88245</v>
      </c>
      <c r="D80" s="15">
        <v>1178</v>
      </c>
      <c r="E80" s="15">
        <v>87656</v>
      </c>
      <c r="F80" s="15">
        <v>1509196</v>
      </c>
      <c r="G80" s="25">
        <v>17.100000000000001</v>
      </c>
      <c r="H80" s="39"/>
      <c r="O80" s="40"/>
      <c r="P80" s="40"/>
      <c r="Q80" s="41"/>
      <c r="R80" s="41"/>
      <c r="S80" s="41"/>
      <c r="T80" s="41"/>
      <c r="U80" s="42"/>
      <c r="W80" s="43"/>
      <c r="X80" s="43"/>
      <c r="Y80" s="43"/>
      <c r="Z80" s="43"/>
      <c r="AA80" s="43"/>
      <c r="AB80" s="43"/>
    </row>
    <row r="81" spans="1:28" x14ac:dyDescent="0.25">
      <c r="A81" s="26" t="s">
        <v>135</v>
      </c>
      <c r="B81" s="24">
        <v>1.481E-2</v>
      </c>
      <c r="C81" s="15">
        <v>87067</v>
      </c>
      <c r="D81" s="15">
        <v>1290</v>
      </c>
      <c r="E81" s="15">
        <v>86422</v>
      </c>
      <c r="F81" s="15">
        <v>1421540</v>
      </c>
      <c r="G81" s="25">
        <v>16.3</v>
      </c>
      <c r="H81" s="39"/>
      <c r="O81" s="40"/>
      <c r="P81" s="40"/>
      <c r="Q81" s="41"/>
      <c r="R81" s="41"/>
      <c r="S81" s="41"/>
      <c r="T81" s="41"/>
      <c r="U81" s="42"/>
      <c r="W81" s="43"/>
      <c r="X81" s="43"/>
      <c r="Y81" s="43"/>
      <c r="Z81" s="43"/>
      <c r="AA81" s="43"/>
      <c r="AB81" s="43"/>
    </row>
    <row r="82" spans="1:28" x14ac:dyDescent="0.25">
      <c r="A82" s="26" t="s">
        <v>136</v>
      </c>
      <c r="B82" s="24">
        <v>1.6590000000000001E-2</v>
      </c>
      <c r="C82" s="15">
        <v>85777</v>
      </c>
      <c r="D82" s="15">
        <v>1423</v>
      </c>
      <c r="E82" s="15">
        <v>85066</v>
      </c>
      <c r="F82" s="15">
        <v>1335118</v>
      </c>
      <c r="G82" s="25">
        <v>15.6</v>
      </c>
      <c r="H82" s="39"/>
      <c r="O82" s="40"/>
      <c r="P82" s="40"/>
      <c r="Q82" s="41"/>
      <c r="R82" s="41"/>
      <c r="S82" s="41"/>
      <c r="T82" s="41"/>
      <c r="U82" s="42"/>
      <c r="W82" s="43"/>
      <c r="X82" s="43"/>
      <c r="Y82" s="43"/>
      <c r="Z82" s="43"/>
      <c r="AA82" s="43"/>
      <c r="AB82" s="43"/>
    </row>
    <row r="83" spans="1:28" x14ac:dyDescent="0.25">
      <c r="A83" s="26" t="s">
        <v>137</v>
      </c>
      <c r="B83" s="24">
        <v>1.8839999999999999E-2</v>
      </c>
      <c r="C83" s="15">
        <v>84354</v>
      </c>
      <c r="D83" s="15">
        <v>1589</v>
      </c>
      <c r="E83" s="15">
        <v>83560</v>
      </c>
      <c r="F83" s="15">
        <v>1250053</v>
      </c>
      <c r="G83" s="25">
        <v>14.8</v>
      </c>
      <c r="H83" s="39"/>
      <c r="O83" s="40"/>
      <c r="P83" s="40"/>
      <c r="Q83" s="41"/>
      <c r="R83" s="41"/>
      <c r="S83" s="41"/>
      <c r="T83" s="41"/>
      <c r="U83" s="42"/>
      <c r="W83" s="43"/>
      <c r="X83" s="43"/>
      <c r="Y83" s="43"/>
      <c r="Z83" s="43"/>
      <c r="AA83" s="43"/>
      <c r="AB83" s="43"/>
    </row>
    <row r="84" spans="1:28" x14ac:dyDescent="0.25">
      <c r="A84" s="26" t="s">
        <v>138</v>
      </c>
      <c r="B84" s="24">
        <v>2.138E-2</v>
      </c>
      <c r="C84" s="15">
        <v>82765</v>
      </c>
      <c r="D84" s="15">
        <v>1769</v>
      </c>
      <c r="E84" s="15">
        <v>81881</v>
      </c>
      <c r="F84" s="15">
        <v>1166493</v>
      </c>
      <c r="G84" s="25">
        <v>14.1</v>
      </c>
      <c r="H84" s="39"/>
      <c r="O84" s="40"/>
      <c r="P84" s="40"/>
      <c r="Q84" s="41"/>
      <c r="R84" s="41"/>
      <c r="S84" s="41"/>
      <c r="T84" s="41"/>
      <c r="U84" s="42"/>
      <c r="W84" s="43"/>
      <c r="X84" s="43"/>
      <c r="Y84" s="43"/>
      <c r="Z84" s="43"/>
      <c r="AA84" s="43"/>
      <c r="AB84" s="43"/>
    </row>
    <row r="85" spans="1:28" x14ac:dyDescent="0.25">
      <c r="A85" s="26" t="s">
        <v>139</v>
      </c>
      <c r="B85" s="24">
        <v>2.3980000000000001E-2</v>
      </c>
      <c r="C85" s="15">
        <v>80996</v>
      </c>
      <c r="D85" s="15">
        <v>1942</v>
      </c>
      <c r="E85" s="15">
        <v>80025</v>
      </c>
      <c r="F85" s="15">
        <v>1084613</v>
      </c>
      <c r="G85" s="25">
        <v>13.4</v>
      </c>
      <c r="H85" s="39"/>
      <c r="O85" s="40"/>
      <c r="P85" s="40"/>
      <c r="Q85" s="41"/>
      <c r="R85" s="41"/>
      <c r="S85" s="41"/>
      <c r="T85" s="41"/>
      <c r="U85" s="42"/>
      <c r="W85" s="43"/>
      <c r="X85" s="43"/>
      <c r="Y85" s="43"/>
      <c r="Z85" s="43"/>
      <c r="AA85" s="43"/>
      <c r="AB85" s="43"/>
    </row>
    <row r="86" spans="1:28" x14ac:dyDescent="0.25">
      <c r="A86" s="26" t="s">
        <v>140</v>
      </c>
      <c r="B86" s="24">
        <v>2.6679999999999999E-2</v>
      </c>
      <c r="C86" s="15">
        <v>79054</v>
      </c>
      <c r="D86" s="15">
        <v>2109</v>
      </c>
      <c r="E86" s="15">
        <v>78000</v>
      </c>
      <c r="F86" s="15">
        <v>1004588</v>
      </c>
      <c r="G86" s="25">
        <v>12.7</v>
      </c>
      <c r="H86" s="39"/>
      <c r="O86" s="40"/>
      <c r="P86" s="40"/>
      <c r="Q86" s="41"/>
      <c r="R86" s="41"/>
      <c r="S86" s="41"/>
      <c r="T86" s="41"/>
      <c r="U86" s="42"/>
      <c r="W86" s="43"/>
      <c r="X86" s="43"/>
      <c r="Y86" s="43"/>
      <c r="Z86" s="43"/>
      <c r="AA86" s="43"/>
      <c r="AB86" s="43"/>
    </row>
    <row r="87" spans="1:28" x14ac:dyDescent="0.25">
      <c r="A87" s="26" t="s">
        <v>141</v>
      </c>
      <c r="B87" s="24">
        <v>2.971E-2</v>
      </c>
      <c r="C87" s="15">
        <v>76945</v>
      </c>
      <c r="D87" s="15">
        <v>2286</v>
      </c>
      <c r="E87" s="15">
        <v>75802</v>
      </c>
      <c r="F87" s="15">
        <v>926588</v>
      </c>
      <c r="G87" s="25">
        <v>12</v>
      </c>
      <c r="H87" s="39"/>
      <c r="O87" s="40"/>
      <c r="P87" s="40"/>
      <c r="Q87" s="41"/>
      <c r="R87" s="41"/>
      <c r="S87" s="41"/>
      <c r="T87" s="41"/>
      <c r="U87" s="42"/>
      <c r="W87" s="43"/>
      <c r="X87" s="43"/>
      <c r="Y87" s="43"/>
      <c r="Z87" s="43"/>
      <c r="AA87" s="43"/>
      <c r="AB87" s="43"/>
    </row>
    <row r="88" spans="1:28" x14ac:dyDescent="0.25">
      <c r="A88" s="26" t="s">
        <v>142</v>
      </c>
      <c r="B88" s="24">
        <v>3.3250000000000002E-2</v>
      </c>
      <c r="C88" s="15">
        <v>74659</v>
      </c>
      <c r="D88" s="15">
        <v>2483</v>
      </c>
      <c r="E88" s="15">
        <v>73418</v>
      </c>
      <c r="F88" s="15">
        <v>850786</v>
      </c>
      <c r="G88" s="25">
        <v>11.4</v>
      </c>
      <c r="H88" s="39"/>
      <c r="O88" s="40"/>
      <c r="P88" s="40"/>
      <c r="Q88" s="41"/>
      <c r="R88" s="41"/>
      <c r="S88" s="41"/>
      <c r="T88" s="41"/>
      <c r="U88" s="42"/>
      <c r="W88" s="43"/>
      <c r="X88" s="43"/>
      <c r="Y88" s="43"/>
      <c r="Z88" s="43"/>
      <c r="AA88" s="43"/>
      <c r="AB88" s="43"/>
    </row>
    <row r="89" spans="1:28" x14ac:dyDescent="0.25">
      <c r="A89" s="26" t="s">
        <v>143</v>
      </c>
      <c r="B89" s="24">
        <v>3.7069999999999999E-2</v>
      </c>
      <c r="C89" s="15">
        <v>72176</v>
      </c>
      <c r="D89" s="15">
        <v>2675</v>
      </c>
      <c r="E89" s="15">
        <v>70839</v>
      </c>
      <c r="F89" s="15">
        <v>777369</v>
      </c>
      <c r="G89" s="25">
        <v>10.8</v>
      </c>
      <c r="H89" s="39"/>
      <c r="O89" s="40"/>
      <c r="P89" s="40"/>
      <c r="Q89" s="41"/>
      <c r="R89" s="41"/>
      <c r="S89" s="41"/>
      <c r="T89" s="41"/>
      <c r="U89" s="42"/>
      <c r="W89" s="43"/>
      <c r="X89" s="43"/>
      <c r="Y89" s="43"/>
      <c r="Z89" s="43"/>
      <c r="AA89" s="43"/>
      <c r="AB89" s="43"/>
    </row>
    <row r="90" spans="1:28" x14ac:dyDescent="0.25">
      <c r="A90" s="26" t="s">
        <v>144</v>
      </c>
      <c r="B90" s="24">
        <v>4.0910000000000002E-2</v>
      </c>
      <c r="C90" s="15">
        <v>69501</v>
      </c>
      <c r="D90" s="15">
        <v>2843</v>
      </c>
      <c r="E90" s="15">
        <v>68080</v>
      </c>
      <c r="F90" s="15">
        <v>706530</v>
      </c>
      <c r="G90" s="25">
        <v>10.199999999999999</v>
      </c>
      <c r="H90" s="39"/>
      <c r="O90" s="40"/>
      <c r="P90" s="40"/>
      <c r="Q90" s="41"/>
      <c r="R90" s="41"/>
      <c r="S90" s="41"/>
      <c r="T90" s="41"/>
      <c r="U90" s="42"/>
      <c r="W90" s="43"/>
      <c r="X90" s="43"/>
      <c r="Y90" s="43"/>
      <c r="Z90" s="43"/>
      <c r="AA90" s="43"/>
      <c r="AB90" s="43"/>
    </row>
    <row r="91" spans="1:28" x14ac:dyDescent="0.25">
      <c r="A91" s="26" t="s">
        <v>145</v>
      </c>
      <c r="B91" s="24">
        <v>4.4900000000000002E-2</v>
      </c>
      <c r="C91" s="15">
        <v>66658</v>
      </c>
      <c r="D91" s="15">
        <v>2993</v>
      </c>
      <c r="E91" s="15">
        <v>65162</v>
      </c>
      <c r="F91" s="15">
        <v>638451</v>
      </c>
      <c r="G91" s="25">
        <v>9.6</v>
      </c>
      <c r="H91" s="39"/>
      <c r="O91" s="40"/>
      <c r="P91" s="40"/>
      <c r="Q91" s="41"/>
      <c r="R91" s="41"/>
      <c r="S91" s="41"/>
      <c r="T91" s="41"/>
      <c r="U91" s="42"/>
      <c r="W91" s="43"/>
      <c r="X91" s="43"/>
      <c r="Y91" s="43"/>
      <c r="Z91" s="43"/>
      <c r="AA91" s="43"/>
      <c r="AB91" s="43"/>
    </row>
    <row r="92" spans="1:28" x14ac:dyDescent="0.25">
      <c r="A92" s="26" t="s">
        <v>146</v>
      </c>
      <c r="B92" s="24">
        <v>4.9540000000000001E-2</v>
      </c>
      <c r="C92" s="15">
        <v>63665</v>
      </c>
      <c r="D92" s="15">
        <v>3154</v>
      </c>
      <c r="E92" s="15">
        <v>62088</v>
      </c>
      <c r="F92" s="15">
        <v>573289</v>
      </c>
      <c r="G92" s="25">
        <v>9</v>
      </c>
      <c r="H92" s="39"/>
      <c r="O92" s="40"/>
      <c r="P92" s="40"/>
      <c r="Q92" s="41"/>
      <c r="R92" s="41"/>
      <c r="S92" s="41"/>
      <c r="T92" s="41"/>
      <c r="U92" s="42"/>
      <c r="W92" s="43"/>
      <c r="X92" s="43"/>
      <c r="Y92" s="43"/>
      <c r="Z92" s="43"/>
      <c r="AA92" s="43"/>
      <c r="AB92" s="43"/>
    </row>
    <row r="93" spans="1:28" x14ac:dyDescent="0.25">
      <c r="A93" s="26" t="s">
        <v>147</v>
      </c>
      <c r="B93" s="24">
        <v>5.5410000000000001E-2</v>
      </c>
      <c r="C93" s="15">
        <v>60511</v>
      </c>
      <c r="D93" s="15">
        <v>3353</v>
      </c>
      <c r="E93" s="15">
        <v>58835</v>
      </c>
      <c r="F93" s="15">
        <v>511201</v>
      </c>
      <c r="G93" s="25">
        <v>8.4</v>
      </c>
      <c r="H93" s="39"/>
      <c r="O93" s="40"/>
      <c r="P93" s="40"/>
      <c r="Q93" s="41"/>
      <c r="R93" s="41"/>
      <c r="S93" s="41"/>
      <c r="T93" s="41"/>
      <c r="U93" s="42"/>
      <c r="W93" s="43"/>
      <c r="X93" s="43"/>
      <c r="Y93" s="43"/>
      <c r="Z93" s="43"/>
      <c r="AA93" s="43"/>
      <c r="AB93" s="43"/>
    </row>
    <row r="94" spans="1:28" x14ac:dyDescent="0.25">
      <c r="A94" s="26" t="s">
        <v>148</v>
      </c>
      <c r="B94" s="24">
        <v>6.2469999999999998E-2</v>
      </c>
      <c r="C94" s="15">
        <v>57158</v>
      </c>
      <c r="D94" s="15">
        <v>3570</v>
      </c>
      <c r="E94" s="15">
        <v>55373</v>
      </c>
      <c r="F94" s="15">
        <v>452367</v>
      </c>
      <c r="G94" s="25">
        <v>7.9</v>
      </c>
      <c r="H94" s="39"/>
      <c r="O94" s="40"/>
      <c r="P94" s="40"/>
      <c r="Q94" s="41"/>
      <c r="R94" s="41"/>
      <c r="S94" s="41"/>
      <c r="T94" s="41"/>
      <c r="U94" s="42"/>
      <c r="W94" s="43"/>
      <c r="X94" s="43"/>
      <c r="Y94" s="43"/>
      <c r="Z94" s="43"/>
      <c r="AA94" s="43"/>
      <c r="AB94" s="43"/>
    </row>
    <row r="95" spans="1:28" x14ac:dyDescent="0.25">
      <c r="A95" s="26" t="s">
        <v>149</v>
      </c>
      <c r="B95" s="24">
        <v>6.9809999999999997E-2</v>
      </c>
      <c r="C95" s="15">
        <v>53588</v>
      </c>
      <c r="D95" s="15">
        <v>3741</v>
      </c>
      <c r="E95" s="15">
        <v>51718</v>
      </c>
      <c r="F95" s="15">
        <v>396994</v>
      </c>
      <c r="G95" s="25">
        <v>7.4</v>
      </c>
      <c r="H95" s="39"/>
      <c r="O95" s="40"/>
      <c r="P95" s="40"/>
      <c r="Q95" s="41"/>
      <c r="R95" s="41"/>
      <c r="S95" s="41"/>
      <c r="T95" s="41"/>
      <c r="U95" s="42"/>
      <c r="W95" s="43"/>
      <c r="X95" s="43"/>
      <c r="Y95" s="43"/>
      <c r="Z95" s="43"/>
      <c r="AA95" s="43"/>
      <c r="AB95" s="43"/>
    </row>
    <row r="96" spans="1:28" x14ac:dyDescent="0.25">
      <c r="A96" s="26" t="s">
        <v>150</v>
      </c>
      <c r="B96" s="24">
        <v>7.7869999999999995E-2</v>
      </c>
      <c r="C96" s="15">
        <v>49847</v>
      </c>
      <c r="D96" s="15">
        <v>3882</v>
      </c>
      <c r="E96" s="15">
        <v>47906</v>
      </c>
      <c r="F96" s="15">
        <v>345276</v>
      </c>
      <c r="G96" s="25">
        <v>6.9</v>
      </c>
      <c r="H96" s="39"/>
      <c r="O96" s="40"/>
      <c r="P96" s="40"/>
      <c r="Q96" s="41"/>
      <c r="R96" s="41"/>
      <c r="S96" s="41"/>
      <c r="T96" s="41"/>
      <c r="U96" s="42"/>
      <c r="W96" s="43"/>
      <c r="X96" s="43"/>
      <c r="Y96" s="43"/>
      <c r="Z96" s="43"/>
      <c r="AA96" s="43"/>
      <c r="AB96" s="43"/>
    </row>
    <row r="97" spans="1:28" x14ac:dyDescent="0.25">
      <c r="A97" s="26" t="s">
        <v>151</v>
      </c>
      <c r="B97" s="24">
        <v>8.6699999999999999E-2</v>
      </c>
      <c r="C97" s="15">
        <v>45965</v>
      </c>
      <c r="D97" s="15">
        <v>3985</v>
      </c>
      <c r="E97" s="15">
        <v>43973</v>
      </c>
      <c r="F97" s="15">
        <v>297370</v>
      </c>
      <c r="G97" s="25">
        <v>6.5</v>
      </c>
      <c r="H97" s="39"/>
      <c r="O97" s="40"/>
      <c r="P97" s="40"/>
      <c r="Q97" s="41"/>
      <c r="R97" s="41"/>
      <c r="S97" s="41"/>
      <c r="T97" s="41"/>
      <c r="U97" s="42"/>
      <c r="W97" s="43"/>
      <c r="X97" s="43"/>
      <c r="Y97" s="43"/>
      <c r="Z97" s="43"/>
      <c r="AA97" s="43"/>
      <c r="AB97" s="43"/>
    </row>
    <row r="98" spans="1:28" x14ac:dyDescent="0.25">
      <c r="A98" s="26" t="s">
        <v>152</v>
      </c>
      <c r="B98" s="24">
        <v>9.6360000000000001E-2</v>
      </c>
      <c r="C98" s="15">
        <v>41980</v>
      </c>
      <c r="D98" s="15">
        <v>4045</v>
      </c>
      <c r="E98" s="15">
        <v>39958</v>
      </c>
      <c r="F98" s="15">
        <v>253398</v>
      </c>
      <c r="G98" s="25">
        <v>6</v>
      </c>
      <c r="H98" s="39"/>
      <c r="O98" s="40"/>
      <c r="P98" s="40"/>
      <c r="Q98" s="41"/>
      <c r="R98" s="41"/>
      <c r="S98" s="41"/>
      <c r="T98" s="41"/>
      <c r="U98" s="42"/>
      <c r="W98" s="43"/>
      <c r="X98" s="43"/>
      <c r="Y98" s="43"/>
      <c r="Z98" s="43"/>
      <c r="AA98" s="43"/>
      <c r="AB98" s="43"/>
    </row>
    <row r="99" spans="1:28" x14ac:dyDescent="0.25">
      <c r="A99" s="26" t="s">
        <v>153</v>
      </c>
      <c r="B99" s="24">
        <v>0.10687000000000001</v>
      </c>
      <c r="C99" s="15">
        <v>37935</v>
      </c>
      <c r="D99" s="15">
        <v>4054</v>
      </c>
      <c r="E99" s="15">
        <v>35908</v>
      </c>
      <c r="F99" s="15">
        <v>213440</v>
      </c>
      <c r="G99" s="25">
        <v>5.6</v>
      </c>
      <c r="H99" s="39"/>
      <c r="O99" s="40"/>
      <c r="P99" s="40"/>
      <c r="Q99" s="41"/>
      <c r="R99" s="41"/>
      <c r="S99" s="41"/>
      <c r="T99" s="41"/>
      <c r="U99" s="42"/>
      <c r="W99" s="43"/>
      <c r="X99" s="43"/>
      <c r="Y99" s="43"/>
      <c r="Z99" s="43"/>
      <c r="AA99" s="43"/>
      <c r="AB99" s="43"/>
    </row>
    <row r="100" spans="1:28" x14ac:dyDescent="0.25">
      <c r="A100" s="26" t="s">
        <v>154</v>
      </c>
      <c r="B100" s="24">
        <v>0.11831</v>
      </c>
      <c r="C100" s="15">
        <v>33881</v>
      </c>
      <c r="D100" s="15">
        <v>4008</v>
      </c>
      <c r="E100" s="15">
        <v>31877</v>
      </c>
      <c r="F100" s="15">
        <v>177532</v>
      </c>
      <c r="G100" s="25">
        <v>5.2</v>
      </c>
      <c r="H100" s="39"/>
      <c r="O100" s="40"/>
      <c r="P100" s="40"/>
      <c r="Q100" s="41"/>
      <c r="R100" s="41"/>
      <c r="S100" s="41"/>
      <c r="T100" s="41"/>
      <c r="U100" s="42"/>
      <c r="W100" s="43"/>
      <c r="X100" s="43"/>
      <c r="Y100" s="43"/>
      <c r="Z100" s="43"/>
      <c r="AA100" s="43"/>
      <c r="AB100" s="43"/>
    </row>
    <row r="101" spans="1:28" x14ac:dyDescent="0.25">
      <c r="A101" s="26" t="s">
        <v>155</v>
      </c>
      <c r="B101" s="24">
        <v>0.13070000000000001</v>
      </c>
      <c r="C101" s="15">
        <v>29873</v>
      </c>
      <c r="D101" s="15">
        <v>3905</v>
      </c>
      <c r="E101" s="15">
        <v>27921</v>
      </c>
      <c r="F101" s="15">
        <v>145655</v>
      </c>
      <c r="G101" s="25">
        <v>4.9000000000000004</v>
      </c>
      <c r="H101" s="39"/>
      <c r="O101" s="40"/>
      <c r="P101" s="40"/>
      <c r="Q101" s="41"/>
      <c r="R101" s="41"/>
      <c r="S101" s="41"/>
      <c r="T101" s="41"/>
      <c r="U101" s="42"/>
      <c r="W101" s="43"/>
      <c r="X101" s="43"/>
      <c r="Y101" s="43"/>
      <c r="Z101" s="43"/>
      <c r="AA101" s="43"/>
      <c r="AB101" s="43"/>
    </row>
    <row r="102" spans="1:28" x14ac:dyDescent="0.25">
      <c r="A102" s="26" t="s">
        <v>156</v>
      </c>
      <c r="B102" s="24">
        <v>0.14410999999999999</v>
      </c>
      <c r="C102" s="15">
        <v>25968</v>
      </c>
      <c r="D102" s="15">
        <v>3742</v>
      </c>
      <c r="E102" s="15">
        <v>24097</v>
      </c>
      <c r="F102" s="15">
        <v>117735</v>
      </c>
      <c r="G102" s="25">
        <v>4.5</v>
      </c>
      <c r="H102" s="39"/>
      <c r="O102" s="40"/>
      <c r="P102" s="40"/>
      <c r="Q102" s="41"/>
      <c r="R102" s="41"/>
      <c r="S102" s="41"/>
      <c r="T102" s="41"/>
      <c r="U102" s="42"/>
      <c r="W102" s="43"/>
      <c r="X102" s="43"/>
      <c r="Y102" s="43"/>
      <c r="Z102" s="43"/>
      <c r="AA102" s="43"/>
      <c r="AB102" s="43"/>
    </row>
    <row r="103" spans="1:28" x14ac:dyDescent="0.25">
      <c r="A103" s="26" t="s">
        <v>157</v>
      </c>
      <c r="B103" s="24">
        <v>0.15855</v>
      </c>
      <c r="C103" s="15">
        <v>22226</v>
      </c>
      <c r="D103" s="15">
        <v>3524</v>
      </c>
      <c r="E103" s="15">
        <v>20464</v>
      </c>
      <c r="F103" s="15">
        <v>93638</v>
      </c>
      <c r="G103" s="25">
        <v>4.2</v>
      </c>
      <c r="H103" s="39"/>
      <c r="O103" s="40"/>
      <c r="P103" s="40"/>
      <c r="Q103" s="41"/>
      <c r="R103" s="41"/>
      <c r="S103" s="41"/>
      <c r="T103" s="41"/>
      <c r="U103" s="42"/>
      <c r="W103" s="43"/>
      <c r="X103" s="43"/>
      <c r="Y103" s="43"/>
      <c r="Z103" s="43"/>
      <c r="AA103" s="43"/>
      <c r="AB103" s="43"/>
    </row>
    <row r="104" spans="1:28" x14ac:dyDescent="0.25">
      <c r="A104" s="26" t="s">
        <v>158</v>
      </c>
      <c r="B104" s="24">
        <v>0.17408000000000001</v>
      </c>
      <c r="C104" s="15">
        <v>18702</v>
      </c>
      <c r="D104" s="15">
        <v>3256</v>
      </c>
      <c r="E104" s="15">
        <v>17074</v>
      </c>
      <c r="F104" s="15">
        <v>73174</v>
      </c>
      <c r="G104" s="25">
        <v>3.9</v>
      </c>
      <c r="H104" s="39"/>
      <c r="O104" s="40"/>
      <c r="P104" s="40"/>
      <c r="Q104" s="41"/>
      <c r="R104" s="41"/>
      <c r="S104" s="41"/>
      <c r="T104" s="41"/>
      <c r="U104" s="42"/>
      <c r="W104" s="43"/>
      <c r="X104" s="43"/>
      <c r="Y104" s="43"/>
      <c r="Z104" s="43"/>
      <c r="AA104" s="43"/>
      <c r="AB104" s="43"/>
    </row>
    <row r="105" spans="1:28" x14ac:dyDescent="0.25">
      <c r="A105" s="26" t="s">
        <v>159</v>
      </c>
      <c r="B105" s="24">
        <v>0.19072</v>
      </c>
      <c r="C105" s="15">
        <v>15446</v>
      </c>
      <c r="D105" s="15">
        <v>2946</v>
      </c>
      <c r="E105" s="15">
        <v>13973</v>
      </c>
      <c r="F105" s="15">
        <v>56100</v>
      </c>
      <c r="G105" s="25">
        <v>3.6</v>
      </c>
      <c r="H105" s="39"/>
      <c r="O105" s="40"/>
      <c r="P105" s="40"/>
      <c r="Q105" s="41"/>
      <c r="R105" s="41"/>
      <c r="S105" s="41"/>
      <c r="T105" s="41"/>
      <c r="U105" s="42"/>
      <c r="W105" s="43"/>
      <c r="X105" s="43"/>
      <c r="Y105" s="43"/>
      <c r="Z105" s="43"/>
      <c r="AA105" s="43"/>
      <c r="AB105" s="43"/>
    </row>
    <row r="106" spans="1:28" x14ac:dyDescent="0.25">
      <c r="A106" s="26" t="s">
        <v>160</v>
      </c>
      <c r="B106" s="24">
        <v>0.20849999999999999</v>
      </c>
      <c r="C106" s="15">
        <v>12500</v>
      </c>
      <c r="D106" s="15">
        <v>2606</v>
      </c>
      <c r="E106" s="15">
        <v>11197</v>
      </c>
      <c r="F106" s="15">
        <v>42127</v>
      </c>
      <c r="G106" s="25">
        <v>3.4</v>
      </c>
      <c r="H106" s="39"/>
      <c r="O106" s="40"/>
      <c r="P106" s="40"/>
      <c r="Q106" s="41"/>
      <c r="R106" s="41"/>
      <c r="S106" s="41"/>
      <c r="T106" s="41"/>
      <c r="U106" s="42"/>
      <c r="W106" s="43"/>
      <c r="X106" s="43"/>
      <c r="Y106" s="43"/>
      <c r="Z106" s="43"/>
      <c r="AA106" s="43"/>
      <c r="AB106" s="43"/>
    </row>
    <row r="107" spans="1:28" x14ac:dyDescent="0.25">
      <c r="A107" s="26" t="s">
        <v>161</v>
      </c>
      <c r="B107" s="24">
        <v>0.22744</v>
      </c>
      <c r="C107" s="15">
        <v>9894</v>
      </c>
      <c r="D107" s="15">
        <v>2250</v>
      </c>
      <c r="E107" s="15">
        <v>8769</v>
      </c>
      <c r="F107" s="15">
        <v>30930</v>
      </c>
      <c r="G107" s="25">
        <v>3.1</v>
      </c>
      <c r="H107" s="39"/>
      <c r="O107" s="40"/>
      <c r="P107" s="40"/>
      <c r="Q107" s="41"/>
      <c r="R107" s="41"/>
      <c r="S107" s="41"/>
      <c r="T107" s="41"/>
      <c r="U107" s="42"/>
      <c r="W107" s="43"/>
      <c r="X107" s="43"/>
      <c r="Y107" s="43"/>
      <c r="Z107" s="43"/>
      <c r="AA107" s="43"/>
      <c r="AB107" s="43"/>
    </row>
    <row r="108" spans="1:28" x14ac:dyDescent="0.25">
      <c r="A108" s="26" t="s">
        <v>162</v>
      </c>
      <c r="B108" s="24">
        <v>0.24754999999999999</v>
      </c>
      <c r="C108" s="15">
        <v>7644</v>
      </c>
      <c r="D108" s="15">
        <v>1892</v>
      </c>
      <c r="E108" s="15">
        <v>6698</v>
      </c>
      <c r="F108" s="15">
        <v>22161</v>
      </c>
      <c r="G108" s="25">
        <v>2.9</v>
      </c>
      <c r="H108" s="39"/>
      <c r="O108" s="40"/>
      <c r="P108" s="40"/>
      <c r="Q108" s="41"/>
      <c r="R108" s="41"/>
      <c r="S108" s="41"/>
      <c r="T108" s="41"/>
      <c r="U108" s="42"/>
      <c r="W108" s="43"/>
      <c r="X108" s="43"/>
      <c r="Y108" s="43"/>
      <c r="Z108" s="43"/>
      <c r="AA108" s="43"/>
      <c r="AB108" s="43"/>
    </row>
    <row r="109" spans="1:28" x14ac:dyDescent="0.25">
      <c r="A109" s="26" t="s">
        <v>163</v>
      </c>
      <c r="B109" s="24">
        <v>0.26882</v>
      </c>
      <c r="C109" s="15">
        <v>5752</v>
      </c>
      <c r="D109" s="15">
        <v>1546</v>
      </c>
      <c r="E109" s="15">
        <v>4979</v>
      </c>
      <c r="F109" s="15">
        <v>15463</v>
      </c>
      <c r="G109" s="25">
        <v>2.7</v>
      </c>
      <c r="H109" s="39"/>
      <c r="O109" s="40"/>
      <c r="P109" s="40"/>
      <c r="Q109" s="41"/>
      <c r="R109" s="41"/>
      <c r="S109" s="41"/>
      <c r="T109" s="41"/>
      <c r="U109" s="42"/>
      <c r="W109" s="43"/>
      <c r="X109" s="43"/>
      <c r="Y109" s="43"/>
      <c r="Z109" s="43"/>
      <c r="AA109" s="43"/>
      <c r="AB109" s="43"/>
    </row>
    <row r="110" spans="1:28" x14ac:dyDescent="0.25">
      <c r="A110" s="28" t="s">
        <v>164</v>
      </c>
      <c r="B110" s="29">
        <v>1</v>
      </c>
      <c r="C110" s="30">
        <v>4206</v>
      </c>
      <c r="D110" s="30">
        <v>4206</v>
      </c>
      <c r="E110" s="30">
        <v>10484</v>
      </c>
      <c r="F110" s="30">
        <v>10484</v>
      </c>
      <c r="G110" s="31">
        <v>2.5</v>
      </c>
      <c r="H110" s="39"/>
      <c r="O110" s="40"/>
      <c r="P110" s="40"/>
      <c r="Q110" s="41"/>
      <c r="R110" s="41"/>
      <c r="S110" s="41"/>
      <c r="T110" s="41"/>
      <c r="U110" s="42"/>
      <c r="W110" s="43"/>
      <c r="X110" s="43"/>
      <c r="Y110" s="43"/>
      <c r="Z110" s="43"/>
      <c r="AA110" s="43"/>
      <c r="AB110" s="43"/>
    </row>
    <row r="111" spans="1:28" x14ac:dyDescent="0.25">
      <c r="A111" s="15"/>
      <c r="B111" s="24"/>
      <c r="C111" s="15"/>
      <c r="D111" s="15"/>
      <c r="E111" s="15"/>
      <c r="F111" s="15"/>
      <c r="G111" s="67"/>
      <c r="H111" s="39"/>
      <c r="O111" s="40"/>
      <c r="P111" s="40"/>
      <c r="Q111" s="41"/>
      <c r="R111" s="41"/>
      <c r="S111" s="41"/>
      <c r="T111" s="41"/>
      <c r="U111" s="42"/>
      <c r="W111" s="43"/>
      <c r="X111" s="43"/>
      <c r="Y111" s="43"/>
      <c r="Z111" s="43"/>
      <c r="AA111" s="43"/>
      <c r="AB111" s="43"/>
    </row>
    <row r="113" spans="1:1" x14ac:dyDescent="0.25">
      <c r="A113" s="32" t="s">
        <v>284</v>
      </c>
    </row>
    <row r="114" spans="1:1" x14ac:dyDescent="0.25">
      <c r="A114" s="33" t="s">
        <v>165</v>
      </c>
    </row>
  </sheetData>
  <pageMargins left="0.75" right="0.75" top="1" bottom="1" header="0.5" footer="0.5"/>
  <pageSetup paperSize="9"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6"/>
  <dimension ref="A1:AB114"/>
  <sheetViews>
    <sheetView zoomScaleNormal="100" workbookViewId="0"/>
  </sheetViews>
  <sheetFormatPr defaultRowHeight="12.5" x14ac:dyDescent="0.25"/>
  <cols>
    <col min="1" max="1" width="12.59765625" style="4" customWidth="1"/>
    <col min="2" max="2" width="17.3984375" style="4" customWidth="1"/>
    <col min="3" max="3" width="10.59765625" style="4" customWidth="1"/>
    <col min="4" max="5" width="17.3984375" style="4" customWidth="1"/>
    <col min="6" max="7" width="15.09765625" style="4" customWidth="1"/>
    <col min="8" max="256" width="9.09765625" style="4"/>
    <col min="257" max="257" width="12.59765625" style="4" customWidth="1"/>
    <col min="258" max="258" width="17.3984375" style="4" customWidth="1"/>
    <col min="259" max="259" width="10.59765625" style="4" customWidth="1"/>
    <col min="260" max="261" width="17.3984375" style="4" customWidth="1"/>
    <col min="262" max="263" width="15.09765625" style="4" customWidth="1"/>
    <col min="264" max="512" width="9.09765625" style="4"/>
    <col min="513" max="513" width="12.59765625" style="4" customWidth="1"/>
    <col min="514" max="514" width="17.3984375" style="4" customWidth="1"/>
    <col min="515" max="515" width="10.59765625" style="4" customWidth="1"/>
    <col min="516" max="517" width="17.3984375" style="4" customWidth="1"/>
    <col min="518" max="519" width="15.09765625" style="4" customWidth="1"/>
    <col min="520" max="768" width="9.09765625" style="4"/>
    <col min="769" max="769" width="12.59765625" style="4" customWidth="1"/>
    <col min="770" max="770" width="17.3984375" style="4" customWidth="1"/>
    <col min="771" max="771" width="10.59765625" style="4" customWidth="1"/>
    <col min="772" max="773" width="17.3984375" style="4" customWidth="1"/>
    <col min="774" max="775" width="15.09765625" style="4" customWidth="1"/>
    <col min="776" max="1024" width="9.09765625" style="4"/>
    <col min="1025" max="1025" width="12.59765625" style="4" customWidth="1"/>
    <col min="1026" max="1026" width="17.3984375" style="4" customWidth="1"/>
    <col min="1027" max="1027" width="10.59765625" style="4" customWidth="1"/>
    <col min="1028" max="1029" width="17.3984375" style="4" customWidth="1"/>
    <col min="1030" max="1031" width="15.09765625" style="4" customWidth="1"/>
    <col min="1032" max="1280" width="9.09765625" style="4"/>
    <col min="1281" max="1281" width="12.59765625" style="4" customWidth="1"/>
    <col min="1282" max="1282" width="17.3984375" style="4" customWidth="1"/>
    <col min="1283" max="1283" width="10.59765625" style="4" customWidth="1"/>
    <col min="1284" max="1285" width="17.3984375" style="4" customWidth="1"/>
    <col min="1286" max="1287" width="15.09765625" style="4" customWidth="1"/>
    <col min="1288" max="1536" width="9.09765625" style="4"/>
    <col min="1537" max="1537" width="12.59765625" style="4" customWidth="1"/>
    <col min="1538" max="1538" width="17.3984375" style="4" customWidth="1"/>
    <col min="1539" max="1539" width="10.59765625" style="4" customWidth="1"/>
    <col min="1540" max="1541" width="17.3984375" style="4" customWidth="1"/>
    <col min="1542" max="1543" width="15.09765625" style="4" customWidth="1"/>
    <col min="1544" max="1792" width="9.09765625" style="4"/>
    <col min="1793" max="1793" width="12.59765625" style="4" customWidth="1"/>
    <col min="1794" max="1794" width="17.3984375" style="4" customWidth="1"/>
    <col min="1795" max="1795" width="10.59765625" style="4" customWidth="1"/>
    <col min="1796" max="1797" width="17.3984375" style="4" customWidth="1"/>
    <col min="1798" max="1799" width="15.09765625" style="4" customWidth="1"/>
    <col min="1800" max="2048" width="9.09765625" style="4"/>
    <col min="2049" max="2049" width="12.59765625" style="4" customWidth="1"/>
    <col min="2050" max="2050" width="17.3984375" style="4" customWidth="1"/>
    <col min="2051" max="2051" width="10.59765625" style="4" customWidth="1"/>
    <col min="2052" max="2053" width="17.3984375" style="4" customWidth="1"/>
    <col min="2054" max="2055" width="15.09765625" style="4" customWidth="1"/>
    <col min="2056" max="2304" width="9.09765625" style="4"/>
    <col min="2305" max="2305" width="12.59765625" style="4" customWidth="1"/>
    <col min="2306" max="2306" width="17.3984375" style="4" customWidth="1"/>
    <col min="2307" max="2307" width="10.59765625" style="4" customWidth="1"/>
    <col min="2308" max="2309" width="17.3984375" style="4" customWidth="1"/>
    <col min="2310" max="2311" width="15.09765625" style="4" customWidth="1"/>
    <col min="2312" max="2560" width="9.09765625" style="4"/>
    <col min="2561" max="2561" width="12.59765625" style="4" customWidth="1"/>
    <col min="2562" max="2562" width="17.3984375" style="4" customWidth="1"/>
    <col min="2563" max="2563" width="10.59765625" style="4" customWidth="1"/>
    <col min="2564" max="2565" width="17.3984375" style="4" customWidth="1"/>
    <col min="2566" max="2567" width="15.09765625" style="4" customWidth="1"/>
    <col min="2568" max="2816" width="9.09765625" style="4"/>
    <col min="2817" max="2817" width="12.59765625" style="4" customWidth="1"/>
    <col min="2818" max="2818" width="17.3984375" style="4" customWidth="1"/>
    <col min="2819" max="2819" width="10.59765625" style="4" customWidth="1"/>
    <col min="2820" max="2821" width="17.3984375" style="4" customWidth="1"/>
    <col min="2822" max="2823" width="15.09765625" style="4" customWidth="1"/>
    <col min="2824" max="3072" width="9.09765625" style="4"/>
    <col min="3073" max="3073" width="12.59765625" style="4" customWidth="1"/>
    <col min="3074" max="3074" width="17.3984375" style="4" customWidth="1"/>
    <col min="3075" max="3075" width="10.59765625" style="4" customWidth="1"/>
    <col min="3076" max="3077" width="17.3984375" style="4" customWidth="1"/>
    <col min="3078" max="3079" width="15.09765625" style="4" customWidth="1"/>
    <col min="3080" max="3328" width="9.09765625" style="4"/>
    <col min="3329" max="3329" width="12.59765625" style="4" customWidth="1"/>
    <col min="3330" max="3330" width="17.3984375" style="4" customWidth="1"/>
    <col min="3331" max="3331" width="10.59765625" style="4" customWidth="1"/>
    <col min="3332" max="3333" width="17.3984375" style="4" customWidth="1"/>
    <col min="3334" max="3335" width="15.09765625" style="4" customWidth="1"/>
    <col min="3336" max="3584" width="9.09765625" style="4"/>
    <col min="3585" max="3585" width="12.59765625" style="4" customWidth="1"/>
    <col min="3586" max="3586" width="17.3984375" style="4" customWidth="1"/>
    <col min="3587" max="3587" width="10.59765625" style="4" customWidth="1"/>
    <col min="3588" max="3589" width="17.3984375" style="4" customWidth="1"/>
    <col min="3590" max="3591" width="15.09765625" style="4" customWidth="1"/>
    <col min="3592" max="3840" width="9.09765625" style="4"/>
    <col min="3841" max="3841" width="12.59765625" style="4" customWidth="1"/>
    <col min="3842" max="3842" width="17.3984375" style="4" customWidth="1"/>
    <col min="3843" max="3843" width="10.59765625" style="4" customWidth="1"/>
    <col min="3844" max="3845" width="17.3984375" style="4" customWidth="1"/>
    <col min="3846" max="3847" width="15.09765625" style="4" customWidth="1"/>
    <col min="3848" max="4096" width="9.09765625" style="4"/>
    <col min="4097" max="4097" width="12.59765625" style="4" customWidth="1"/>
    <col min="4098" max="4098" width="17.3984375" style="4" customWidth="1"/>
    <col min="4099" max="4099" width="10.59765625" style="4" customWidth="1"/>
    <col min="4100" max="4101" width="17.3984375" style="4" customWidth="1"/>
    <col min="4102" max="4103" width="15.09765625" style="4" customWidth="1"/>
    <col min="4104" max="4352" width="9.09765625" style="4"/>
    <col min="4353" max="4353" width="12.59765625" style="4" customWidth="1"/>
    <col min="4354" max="4354" width="17.3984375" style="4" customWidth="1"/>
    <col min="4355" max="4355" width="10.59765625" style="4" customWidth="1"/>
    <col min="4356" max="4357" width="17.3984375" style="4" customWidth="1"/>
    <col min="4358" max="4359" width="15.09765625" style="4" customWidth="1"/>
    <col min="4360" max="4608" width="9.09765625" style="4"/>
    <col min="4609" max="4609" width="12.59765625" style="4" customWidth="1"/>
    <col min="4610" max="4610" width="17.3984375" style="4" customWidth="1"/>
    <col min="4611" max="4611" width="10.59765625" style="4" customWidth="1"/>
    <col min="4612" max="4613" width="17.3984375" style="4" customWidth="1"/>
    <col min="4614" max="4615" width="15.09765625" style="4" customWidth="1"/>
    <col min="4616" max="4864" width="9.09765625" style="4"/>
    <col min="4865" max="4865" width="12.59765625" style="4" customWidth="1"/>
    <col min="4866" max="4866" width="17.3984375" style="4" customWidth="1"/>
    <col min="4867" max="4867" width="10.59765625" style="4" customWidth="1"/>
    <col min="4868" max="4869" width="17.3984375" style="4" customWidth="1"/>
    <col min="4870" max="4871" width="15.09765625" style="4" customWidth="1"/>
    <col min="4872" max="5120" width="9.09765625" style="4"/>
    <col min="5121" max="5121" width="12.59765625" style="4" customWidth="1"/>
    <col min="5122" max="5122" width="17.3984375" style="4" customWidth="1"/>
    <col min="5123" max="5123" width="10.59765625" style="4" customWidth="1"/>
    <col min="5124" max="5125" width="17.3984375" style="4" customWidth="1"/>
    <col min="5126" max="5127" width="15.09765625" style="4" customWidth="1"/>
    <col min="5128" max="5376" width="9.09765625" style="4"/>
    <col min="5377" max="5377" width="12.59765625" style="4" customWidth="1"/>
    <col min="5378" max="5378" width="17.3984375" style="4" customWidth="1"/>
    <col min="5379" max="5379" width="10.59765625" style="4" customWidth="1"/>
    <col min="5380" max="5381" width="17.3984375" style="4" customWidth="1"/>
    <col min="5382" max="5383" width="15.09765625" style="4" customWidth="1"/>
    <col min="5384" max="5632" width="9.09765625" style="4"/>
    <col min="5633" max="5633" width="12.59765625" style="4" customWidth="1"/>
    <col min="5634" max="5634" width="17.3984375" style="4" customWidth="1"/>
    <col min="5635" max="5635" width="10.59765625" style="4" customWidth="1"/>
    <col min="5636" max="5637" width="17.3984375" style="4" customWidth="1"/>
    <col min="5638" max="5639" width="15.09765625" style="4" customWidth="1"/>
    <col min="5640" max="5888" width="9.09765625" style="4"/>
    <col min="5889" max="5889" width="12.59765625" style="4" customWidth="1"/>
    <col min="5890" max="5890" width="17.3984375" style="4" customWidth="1"/>
    <col min="5891" max="5891" width="10.59765625" style="4" customWidth="1"/>
    <col min="5892" max="5893" width="17.3984375" style="4" customWidth="1"/>
    <col min="5894" max="5895" width="15.09765625" style="4" customWidth="1"/>
    <col min="5896" max="6144" width="9.09765625" style="4"/>
    <col min="6145" max="6145" width="12.59765625" style="4" customWidth="1"/>
    <col min="6146" max="6146" width="17.3984375" style="4" customWidth="1"/>
    <col min="6147" max="6147" width="10.59765625" style="4" customWidth="1"/>
    <col min="6148" max="6149" width="17.3984375" style="4" customWidth="1"/>
    <col min="6150" max="6151" width="15.09765625" style="4" customWidth="1"/>
    <col min="6152" max="6400" width="9.09765625" style="4"/>
    <col min="6401" max="6401" width="12.59765625" style="4" customWidth="1"/>
    <col min="6402" max="6402" width="17.3984375" style="4" customWidth="1"/>
    <col min="6403" max="6403" width="10.59765625" style="4" customWidth="1"/>
    <col min="6404" max="6405" width="17.3984375" style="4" customWidth="1"/>
    <col min="6406" max="6407" width="15.09765625" style="4" customWidth="1"/>
    <col min="6408" max="6656" width="9.09765625" style="4"/>
    <col min="6657" max="6657" width="12.59765625" style="4" customWidth="1"/>
    <col min="6658" max="6658" width="17.3984375" style="4" customWidth="1"/>
    <col min="6659" max="6659" width="10.59765625" style="4" customWidth="1"/>
    <col min="6660" max="6661" width="17.3984375" style="4" customWidth="1"/>
    <col min="6662" max="6663" width="15.09765625" style="4" customWidth="1"/>
    <col min="6664" max="6912" width="9.09765625" style="4"/>
    <col min="6913" max="6913" width="12.59765625" style="4" customWidth="1"/>
    <col min="6914" max="6914" width="17.3984375" style="4" customWidth="1"/>
    <col min="6915" max="6915" width="10.59765625" style="4" customWidth="1"/>
    <col min="6916" max="6917" width="17.3984375" style="4" customWidth="1"/>
    <col min="6918" max="6919" width="15.09765625" style="4" customWidth="1"/>
    <col min="6920" max="7168" width="9.09765625" style="4"/>
    <col min="7169" max="7169" width="12.59765625" style="4" customWidth="1"/>
    <col min="7170" max="7170" width="17.3984375" style="4" customWidth="1"/>
    <col min="7171" max="7171" width="10.59765625" style="4" customWidth="1"/>
    <col min="7172" max="7173" width="17.3984375" style="4" customWidth="1"/>
    <col min="7174" max="7175" width="15.09765625" style="4" customWidth="1"/>
    <col min="7176" max="7424" width="9.09765625" style="4"/>
    <col min="7425" max="7425" width="12.59765625" style="4" customWidth="1"/>
    <col min="7426" max="7426" width="17.3984375" style="4" customWidth="1"/>
    <col min="7427" max="7427" width="10.59765625" style="4" customWidth="1"/>
    <col min="7428" max="7429" width="17.3984375" style="4" customWidth="1"/>
    <col min="7430" max="7431" width="15.09765625" style="4" customWidth="1"/>
    <col min="7432" max="7680" width="9.09765625" style="4"/>
    <col min="7681" max="7681" width="12.59765625" style="4" customWidth="1"/>
    <col min="7682" max="7682" width="17.3984375" style="4" customWidth="1"/>
    <col min="7683" max="7683" width="10.59765625" style="4" customWidth="1"/>
    <col min="7684" max="7685" width="17.3984375" style="4" customWidth="1"/>
    <col min="7686" max="7687" width="15.09765625" style="4" customWidth="1"/>
    <col min="7688" max="7936" width="9.09765625" style="4"/>
    <col min="7937" max="7937" width="12.59765625" style="4" customWidth="1"/>
    <col min="7938" max="7938" width="17.3984375" style="4" customWidth="1"/>
    <col min="7939" max="7939" width="10.59765625" style="4" customWidth="1"/>
    <col min="7940" max="7941" width="17.3984375" style="4" customWidth="1"/>
    <col min="7942" max="7943" width="15.09765625" style="4" customWidth="1"/>
    <col min="7944" max="8192" width="9.09765625" style="4"/>
    <col min="8193" max="8193" width="12.59765625" style="4" customWidth="1"/>
    <col min="8194" max="8194" width="17.3984375" style="4" customWidth="1"/>
    <col min="8195" max="8195" width="10.59765625" style="4" customWidth="1"/>
    <col min="8196" max="8197" width="17.3984375" style="4" customWidth="1"/>
    <col min="8198" max="8199" width="15.09765625" style="4" customWidth="1"/>
    <col min="8200" max="8448" width="9.09765625" style="4"/>
    <col min="8449" max="8449" width="12.59765625" style="4" customWidth="1"/>
    <col min="8450" max="8450" width="17.3984375" style="4" customWidth="1"/>
    <col min="8451" max="8451" width="10.59765625" style="4" customWidth="1"/>
    <col min="8452" max="8453" width="17.3984375" style="4" customWidth="1"/>
    <col min="8454" max="8455" width="15.09765625" style="4" customWidth="1"/>
    <col min="8456" max="8704" width="9.09765625" style="4"/>
    <col min="8705" max="8705" width="12.59765625" style="4" customWidth="1"/>
    <col min="8706" max="8706" width="17.3984375" style="4" customWidth="1"/>
    <col min="8707" max="8707" width="10.59765625" style="4" customWidth="1"/>
    <col min="8708" max="8709" width="17.3984375" style="4" customWidth="1"/>
    <col min="8710" max="8711" width="15.09765625" style="4" customWidth="1"/>
    <col min="8712" max="8960" width="9.09765625" style="4"/>
    <col min="8961" max="8961" width="12.59765625" style="4" customWidth="1"/>
    <col min="8962" max="8962" width="17.3984375" style="4" customWidth="1"/>
    <col min="8963" max="8963" width="10.59765625" style="4" customWidth="1"/>
    <col min="8964" max="8965" width="17.3984375" style="4" customWidth="1"/>
    <col min="8966" max="8967" width="15.09765625" style="4" customWidth="1"/>
    <col min="8968" max="9216" width="9.09765625" style="4"/>
    <col min="9217" max="9217" width="12.59765625" style="4" customWidth="1"/>
    <col min="9218" max="9218" width="17.3984375" style="4" customWidth="1"/>
    <col min="9219" max="9219" width="10.59765625" style="4" customWidth="1"/>
    <col min="9220" max="9221" width="17.3984375" style="4" customWidth="1"/>
    <col min="9222" max="9223" width="15.09765625" style="4" customWidth="1"/>
    <col min="9224" max="9472" width="9.09765625" style="4"/>
    <col min="9473" max="9473" width="12.59765625" style="4" customWidth="1"/>
    <col min="9474" max="9474" width="17.3984375" style="4" customWidth="1"/>
    <col min="9475" max="9475" width="10.59765625" style="4" customWidth="1"/>
    <col min="9476" max="9477" width="17.3984375" style="4" customWidth="1"/>
    <col min="9478" max="9479" width="15.09765625" style="4" customWidth="1"/>
    <col min="9480" max="9728" width="9.09765625" style="4"/>
    <col min="9729" max="9729" width="12.59765625" style="4" customWidth="1"/>
    <col min="9730" max="9730" width="17.3984375" style="4" customWidth="1"/>
    <col min="9731" max="9731" width="10.59765625" style="4" customWidth="1"/>
    <col min="9732" max="9733" width="17.3984375" style="4" customWidth="1"/>
    <col min="9734" max="9735" width="15.09765625" style="4" customWidth="1"/>
    <col min="9736" max="9984" width="9.09765625" style="4"/>
    <col min="9985" max="9985" width="12.59765625" style="4" customWidth="1"/>
    <col min="9986" max="9986" width="17.3984375" style="4" customWidth="1"/>
    <col min="9987" max="9987" width="10.59765625" style="4" customWidth="1"/>
    <col min="9988" max="9989" width="17.3984375" style="4" customWidth="1"/>
    <col min="9990" max="9991" width="15.09765625" style="4" customWidth="1"/>
    <col min="9992" max="10240" width="9.09765625" style="4"/>
    <col min="10241" max="10241" width="12.59765625" style="4" customWidth="1"/>
    <col min="10242" max="10242" width="17.3984375" style="4" customWidth="1"/>
    <col min="10243" max="10243" width="10.59765625" style="4" customWidth="1"/>
    <col min="10244" max="10245" width="17.3984375" style="4" customWidth="1"/>
    <col min="10246" max="10247" width="15.09765625" style="4" customWidth="1"/>
    <col min="10248" max="10496" width="9.09765625" style="4"/>
    <col min="10497" max="10497" width="12.59765625" style="4" customWidth="1"/>
    <col min="10498" max="10498" width="17.3984375" style="4" customWidth="1"/>
    <col min="10499" max="10499" width="10.59765625" style="4" customWidth="1"/>
    <col min="10500" max="10501" width="17.3984375" style="4" customWidth="1"/>
    <col min="10502" max="10503" width="15.09765625" style="4" customWidth="1"/>
    <col min="10504" max="10752" width="9.09765625" style="4"/>
    <col min="10753" max="10753" width="12.59765625" style="4" customWidth="1"/>
    <col min="10754" max="10754" width="17.3984375" style="4" customWidth="1"/>
    <col min="10755" max="10755" width="10.59765625" style="4" customWidth="1"/>
    <col min="10756" max="10757" width="17.3984375" style="4" customWidth="1"/>
    <col min="10758" max="10759" width="15.09765625" style="4" customWidth="1"/>
    <col min="10760" max="11008" width="9.09765625" style="4"/>
    <col min="11009" max="11009" width="12.59765625" style="4" customWidth="1"/>
    <col min="11010" max="11010" width="17.3984375" style="4" customWidth="1"/>
    <col min="11011" max="11011" width="10.59765625" style="4" customWidth="1"/>
    <col min="11012" max="11013" width="17.3984375" style="4" customWidth="1"/>
    <col min="11014" max="11015" width="15.09765625" style="4" customWidth="1"/>
    <col min="11016" max="11264" width="9.09765625" style="4"/>
    <col min="11265" max="11265" width="12.59765625" style="4" customWidth="1"/>
    <col min="11266" max="11266" width="17.3984375" style="4" customWidth="1"/>
    <col min="11267" max="11267" width="10.59765625" style="4" customWidth="1"/>
    <col min="11268" max="11269" width="17.3984375" style="4" customWidth="1"/>
    <col min="11270" max="11271" width="15.09765625" style="4" customWidth="1"/>
    <col min="11272" max="11520" width="9.09765625" style="4"/>
    <col min="11521" max="11521" width="12.59765625" style="4" customWidth="1"/>
    <col min="11522" max="11522" width="17.3984375" style="4" customWidth="1"/>
    <col min="11523" max="11523" width="10.59765625" style="4" customWidth="1"/>
    <col min="11524" max="11525" width="17.3984375" style="4" customWidth="1"/>
    <col min="11526" max="11527" width="15.09765625" style="4" customWidth="1"/>
    <col min="11528" max="11776" width="9.09765625" style="4"/>
    <col min="11777" max="11777" width="12.59765625" style="4" customWidth="1"/>
    <col min="11778" max="11778" width="17.3984375" style="4" customWidth="1"/>
    <col min="11779" max="11779" width="10.59765625" style="4" customWidth="1"/>
    <col min="11780" max="11781" width="17.3984375" style="4" customWidth="1"/>
    <col min="11782" max="11783" width="15.09765625" style="4" customWidth="1"/>
    <col min="11784" max="12032" width="9.09765625" style="4"/>
    <col min="12033" max="12033" width="12.59765625" style="4" customWidth="1"/>
    <col min="12034" max="12034" width="17.3984375" style="4" customWidth="1"/>
    <col min="12035" max="12035" width="10.59765625" style="4" customWidth="1"/>
    <col min="12036" max="12037" width="17.3984375" style="4" customWidth="1"/>
    <col min="12038" max="12039" width="15.09765625" style="4" customWidth="1"/>
    <col min="12040" max="12288" width="9.09765625" style="4"/>
    <col min="12289" max="12289" width="12.59765625" style="4" customWidth="1"/>
    <col min="12290" max="12290" width="17.3984375" style="4" customWidth="1"/>
    <col min="12291" max="12291" width="10.59765625" style="4" customWidth="1"/>
    <col min="12292" max="12293" width="17.3984375" style="4" customWidth="1"/>
    <col min="12294" max="12295" width="15.09765625" style="4" customWidth="1"/>
    <col min="12296" max="12544" width="9.09765625" style="4"/>
    <col min="12545" max="12545" width="12.59765625" style="4" customWidth="1"/>
    <col min="12546" max="12546" width="17.3984375" style="4" customWidth="1"/>
    <col min="12547" max="12547" width="10.59765625" style="4" customWidth="1"/>
    <col min="12548" max="12549" width="17.3984375" style="4" customWidth="1"/>
    <col min="12550" max="12551" width="15.09765625" style="4" customWidth="1"/>
    <col min="12552" max="12800" width="9.09765625" style="4"/>
    <col min="12801" max="12801" width="12.59765625" style="4" customWidth="1"/>
    <col min="12802" max="12802" width="17.3984375" style="4" customWidth="1"/>
    <col min="12803" max="12803" width="10.59765625" style="4" customWidth="1"/>
    <col min="12804" max="12805" width="17.3984375" style="4" customWidth="1"/>
    <col min="12806" max="12807" width="15.09765625" style="4" customWidth="1"/>
    <col min="12808" max="13056" width="9.09765625" style="4"/>
    <col min="13057" max="13057" width="12.59765625" style="4" customWidth="1"/>
    <col min="13058" max="13058" width="17.3984375" style="4" customWidth="1"/>
    <col min="13059" max="13059" width="10.59765625" style="4" customWidth="1"/>
    <col min="13060" max="13061" width="17.3984375" style="4" customWidth="1"/>
    <col min="13062" max="13063" width="15.09765625" style="4" customWidth="1"/>
    <col min="13064" max="13312" width="9.09765625" style="4"/>
    <col min="13313" max="13313" width="12.59765625" style="4" customWidth="1"/>
    <col min="13314" max="13314" width="17.3984375" style="4" customWidth="1"/>
    <col min="13315" max="13315" width="10.59765625" style="4" customWidth="1"/>
    <col min="13316" max="13317" width="17.3984375" style="4" customWidth="1"/>
    <col min="13318" max="13319" width="15.09765625" style="4" customWidth="1"/>
    <col min="13320" max="13568" width="9.09765625" style="4"/>
    <col min="13569" max="13569" width="12.59765625" style="4" customWidth="1"/>
    <col min="13570" max="13570" width="17.3984375" style="4" customWidth="1"/>
    <col min="13571" max="13571" width="10.59765625" style="4" customWidth="1"/>
    <col min="13572" max="13573" width="17.3984375" style="4" customWidth="1"/>
    <col min="13574" max="13575" width="15.09765625" style="4" customWidth="1"/>
    <col min="13576" max="13824" width="9.09765625" style="4"/>
    <col min="13825" max="13825" width="12.59765625" style="4" customWidth="1"/>
    <col min="13826" max="13826" width="17.3984375" style="4" customWidth="1"/>
    <col min="13827" max="13827" width="10.59765625" style="4" customWidth="1"/>
    <col min="13828" max="13829" width="17.3984375" style="4" customWidth="1"/>
    <col min="13830" max="13831" width="15.09765625" style="4" customWidth="1"/>
    <col min="13832" max="14080" width="9.09765625" style="4"/>
    <col min="14081" max="14081" width="12.59765625" style="4" customWidth="1"/>
    <col min="14082" max="14082" width="17.3984375" style="4" customWidth="1"/>
    <col min="14083" max="14083" width="10.59765625" style="4" customWidth="1"/>
    <col min="14084" max="14085" width="17.3984375" style="4" customWidth="1"/>
    <col min="14086" max="14087" width="15.09765625" style="4" customWidth="1"/>
    <col min="14088" max="14336" width="9.09765625" style="4"/>
    <col min="14337" max="14337" width="12.59765625" style="4" customWidth="1"/>
    <col min="14338" max="14338" width="17.3984375" style="4" customWidth="1"/>
    <col min="14339" max="14339" width="10.59765625" style="4" customWidth="1"/>
    <col min="14340" max="14341" width="17.3984375" style="4" customWidth="1"/>
    <col min="14342" max="14343" width="15.09765625" style="4" customWidth="1"/>
    <col min="14344" max="14592" width="9.09765625" style="4"/>
    <col min="14593" max="14593" width="12.59765625" style="4" customWidth="1"/>
    <col min="14594" max="14594" width="17.3984375" style="4" customWidth="1"/>
    <col min="14595" max="14595" width="10.59765625" style="4" customWidth="1"/>
    <col min="14596" max="14597" width="17.3984375" style="4" customWidth="1"/>
    <col min="14598" max="14599" width="15.09765625" style="4" customWidth="1"/>
    <col min="14600" max="14848" width="9.09765625" style="4"/>
    <col min="14849" max="14849" width="12.59765625" style="4" customWidth="1"/>
    <col min="14850" max="14850" width="17.3984375" style="4" customWidth="1"/>
    <col min="14851" max="14851" width="10.59765625" style="4" customWidth="1"/>
    <col min="14852" max="14853" width="17.3984375" style="4" customWidth="1"/>
    <col min="14854" max="14855" width="15.09765625" style="4" customWidth="1"/>
    <col min="14856" max="15104" width="9.09765625" style="4"/>
    <col min="15105" max="15105" width="12.59765625" style="4" customWidth="1"/>
    <col min="15106" max="15106" width="17.3984375" style="4" customWidth="1"/>
    <col min="15107" max="15107" width="10.59765625" style="4" customWidth="1"/>
    <col min="15108" max="15109" width="17.3984375" style="4" customWidth="1"/>
    <col min="15110" max="15111" width="15.09765625" style="4" customWidth="1"/>
    <col min="15112" max="15360" width="9.09765625" style="4"/>
    <col min="15361" max="15361" width="12.59765625" style="4" customWidth="1"/>
    <col min="15362" max="15362" width="17.3984375" style="4" customWidth="1"/>
    <col min="15363" max="15363" width="10.59765625" style="4" customWidth="1"/>
    <col min="15364" max="15365" width="17.3984375" style="4" customWidth="1"/>
    <col min="15366" max="15367" width="15.09765625" style="4" customWidth="1"/>
    <col min="15368" max="15616" width="9.09765625" style="4"/>
    <col min="15617" max="15617" width="12.59765625" style="4" customWidth="1"/>
    <col min="15618" max="15618" width="17.3984375" style="4" customWidth="1"/>
    <col min="15619" max="15619" width="10.59765625" style="4" customWidth="1"/>
    <col min="15620" max="15621" width="17.3984375" style="4" customWidth="1"/>
    <col min="15622" max="15623" width="15.09765625" style="4" customWidth="1"/>
    <col min="15624" max="15872" width="9.09765625" style="4"/>
    <col min="15873" max="15873" width="12.59765625" style="4" customWidth="1"/>
    <col min="15874" max="15874" width="17.3984375" style="4" customWidth="1"/>
    <col min="15875" max="15875" width="10.59765625" style="4" customWidth="1"/>
    <col min="15876" max="15877" width="17.3984375" style="4" customWidth="1"/>
    <col min="15878" max="15879" width="15.09765625" style="4" customWidth="1"/>
    <col min="15880" max="16128" width="9.09765625" style="4"/>
    <col min="16129" max="16129" width="12.59765625" style="4" customWidth="1"/>
    <col min="16130" max="16130" width="17.3984375" style="4" customWidth="1"/>
    <col min="16131" max="16131" width="10.59765625" style="4" customWidth="1"/>
    <col min="16132" max="16133" width="17.3984375" style="4" customWidth="1"/>
    <col min="16134" max="16135" width="15.09765625" style="4" customWidth="1"/>
    <col min="16136" max="16384" width="9.09765625" style="4"/>
  </cols>
  <sheetData>
    <row r="1" spans="1:28" x14ac:dyDescent="0.25">
      <c r="A1" s="6"/>
      <c r="B1" s="6"/>
      <c r="C1" s="6"/>
      <c r="D1" s="6"/>
      <c r="E1" s="6"/>
      <c r="F1" s="6"/>
      <c r="G1" s="7"/>
    </row>
    <row r="2" spans="1:28" ht="13" x14ac:dyDescent="0.3">
      <c r="A2" s="8" t="s">
        <v>186</v>
      </c>
      <c r="B2" s="6"/>
      <c r="C2" s="6"/>
      <c r="D2" s="6"/>
      <c r="E2" s="6"/>
      <c r="F2" s="6"/>
      <c r="G2" s="7"/>
    </row>
    <row r="3" spans="1:28" x14ac:dyDescent="0.25">
      <c r="A3" s="9"/>
      <c r="B3" s="9"/>
      <c r="C3" s="9"/>
      <c r="D3" s="9"/>
      <c r="E3" s="9"/>
      <c r="F3" s="9"/>
      <c r="G3" s="10"/>
    </row>
    <row r="4" spans="1:28" x14ac:dyDescent="0.25">
      <c r="A4" s="11" t="s">
        <v>42</v>
      </c>
      <c r="B4" s="12" t="s">
        <v>43</v>
      </c>
      <c r="C4" s="12" t="s">
        <v>44</v>
      </c>
      <c r="D4" s="12" t="s">
        <v>44</v>
      </c>
      <c r="E4" s="12" t="s">
        <v>45</v>
      </c>
      <c r="F4" s="12" t="s">
        <v>46</v>
      </c>
      <c r="G4" s="13" t="s">
        <v>47</v>
      </c>
    </row>
    <row r="5" spans="1:28" x14ac:dyDescent="0.25">
      <c r="A5" s="14" t="s">
        <v>48</v>
      </c>
      <c r="B5" s="15" t="s">
        <v>49</v>
      </c>
      <c r="C5" s="15" t="s">
        <v>50</v>
      </c>
      <c r="D5" s="15" t="s">
        <v>51</v>
      </c>
      <c r="E5" s="15" t="s">
        <v>52</v>
      </c>
      <c r="F5" s="15" t="s">
        <v>53</v>
      </c>
      <c r="G5" s="16" t="s">
        <v>54</v>
      </c>
    </row>
    <row r="6" spans="1:28" x14ac:dyDescent="0.25">
      <c r="A6" s="17"/>
      <c r="B6" s="15" t="s">
        <v>55</v>
      </c>
      <c r="C6" s="15" t="s">
        <v>56</v>
      </c>
      <c r="D6" s="15" t="s">
        <v>55</v>
      </c>
      <c r="E6" s="15" t="s">
        <v>55</v>
      </c>
      <c r="F6" s="15" t="s">
        <v>57</v>
      </c>
      <c r="G6" s="16" t="s">
        <v>56</v>
      </c>
    </row>
    <row r="7" spans="1:28" x14ac:dyDescent="0.25">
      <c r="A7" s="18"/>
      <c r="B7" s="6"/>
      <c r="C7" s="15"/>
      <c r="D7" s="6"/>
      <c r="E7" s="6"/>
      <c r="F7" s="15"/>
      <c r="G7" s="16"/>
    </row>
    <row r="8" spans="1:28" ht="13.5" x14ac:dyDescent="0.35">
      <c r="A8" s="19"/>
      <c r="B8" s="20" t="s">
        <v>58</v>
      </c>
      <c r="C8" s="12" t="s">
        <v>59</v>
      </c>
      <c r="D8" s="12" t="s">
        <v>60</v>
      </c>
      <c r="E8" s="12" t="s">
        <v>61</v>
      </c>
      <c r="F8" s="20" t="s">
        <v>62</v>
      </c>
      <c r="G8" s="21" t="s">
        <v>63</v>
      </c>
    </row>
    <row r="9" spans="1:28" x14ac:dyDescent="0.25">
      <c r="A9" s="18"/>
      <c r="B9" s="22"/>
      <c r="C9" s="22"/>
      <c r="D9" s="22"/>
      <c r="E9" s="22"/>
      <c r="F9" s="22"/>
      <c r="G9" s="23"/>
    </row>
    <row r="10" spans="1:28" x14ac:dyDescent="0.25">
      <c r="A10" s="14" t="s">
        <v>64</v>
      </c>
      <c r="B10" s="24">
        <v>2.2699999999999999E-3</v>
      </c>
      <c r="C10" s="15">
        <v>100000</v>
      </c>
      <c r="D10" s="15">
        <v>227</v>
      </c>
      <c r="E10" s="15">
        <v>99812</v>
      </c>
      <c r="F10" s="15">
        <v>8165797</v>
      </c>
      <c r="G10" s="25">
        <v>81.7</v>
      </c>
      <c r="O10" s="40"/>
      <c r="P10" s="40"/>
      <c r="Q10" s="41"/>
      <c r="R10" s="41"/>
      <c r="S10" s="41"/>
      <c r="T10" s="41"/>
      <c r="U10" s="42"/>
      <c r="W10" s="43"/>
      <c r="X10" s="43"/>
      <c r="Y10" s="43"/>
      <c r="Z10" s="43"/>
      <c r="AA10" s="43"/>
      <c r="AB10" s="43"/>
    </row>
    <row r="11" spans="1:28" x14ac:dyDescent="0.25">
      <c r="A11" s="14" t="s">
        <v>65</v>
      </c>
      <c r="B11" s="24">
        <v>1.6000000000000001E-4</v>
      </c>
      <c r="C11" s="15">
        <v>99773</v>
      </c>
      <c r="D11" s="15">
        <v>16</v>
      </c>
      <c r="E11" s="15">
        <v>99765</v>
      </c>
      <c r="F11" s="15">
        <v>8065985</v>
      </c>
      <c r="G11" s="25">
        <v>80.8</v>
      </c>
      <c r="O11" s="40"/>
      <c r="P11" s="40"/>
      <c r="Q11" s="41"/>
      <c r="R11" s="41"/>
      <c r="S11" s="41"/>
      <c r="T11" s="41"/>
      <c r="U11" s="42"/>
      <c r="W11" s="43"/>
      <c r="X11" s="43"/>
      <c r="Y11" s="43"/>
      <c r="Z11" s="43"/>
      <c r="AA11" s="43"/>
      <c r="AB11" s="43"/>
    </row>
    <row r="12" spans="1:28" x14ac:dyDescent="0.25">
      <c r="A12" s="14" t="s">
        <v>66</v>
      </c>
      <c r="B12" s="24">
        <v>1.6000000000000001E-4</v>
      </c>
      <c r="C12" s="15">
        <v>99757</v>
      </c>
      <c r="D12" s="15">
        <v>16</v>
      </c>
      <c r="E12" s="15">
        <v>99749</v>
      </c>
      <c r="F12" s="15">
        <v>7966220</v>
      </c>
      <c r="G12" s="25">
        <v>79.900000000000006</v>
      </c>
      <c r="O12" s="40"/>
      <c r="P12" s="40"/>
      <c r="Q12" s="41"/>
      <c r="R12" s="41"/>
      <c r="S12" s="41"/>
      <c r="T12" s="41"/>
      <c r="U12" s="42"/>
      <c r="W12" s="43"/>
      <c r="X12" s="43"/>
      <c r="Y12" s="43"/>
      <c r="Z12" s="43"/>
      <c r="AA12" s="43"/>
      <c r="AB12" s="43"/>
    </row>
    <row r="13" spans="1:28" x14ac:dyDescent="0.25">
      <c r="A13" s="14" t="s">
        <v>67</v>
      </c>
      <c r="B13" s="24">
        <v>1.4999999999999999E-4</v>
      </c>
      <c r="C13" s="15">
        <v>99741</v>
      </c>
      <c r="D13" s="15">
        <v>15</v>
      </c>
      <c r="E13" s="15">
        <v>99734</v>
      </c>
      <c r="F13" s="15">
        <v>7866471</v>
      </c>
      <c r="G13" s="25">
        <v>78.900000000000006</v>
      </c>
      <c r="O13" s="40"/>
      <c r="P13" s="40"/>
      <c r="Q13" s="41"/>
      <c r="R13" s="41"/>
      <c r="S13" s="41"/>
      <c r="T13" s="41"/>
      <c r="U13" s="42"/>
      <c r="W13" s="43"/>
      <c r="X13" s="43"/>
      <c r="Y13" s="43"/>
      <c r="Z13" s="43"/>
      <c r="AA13" s="43"/>
      <c r="AB13" s="43"/>
    </row>
    <row r="14" spans="1:28" x14ac:dyDescent="0.25">
      <c r="A14" s="14" t="s">
        <v>68</v>
      </c>
      <c r="B14" s="24">
        <v>1.3999999999999999E-4</v>
      </c>
      <c r="C14" s="15">
        <v>99726</v>
      </c>
      <c r="D14" s="15">
        <v>13</v>
      </c>
      <c r="E14" s="15">
        <v>99720</v>
      </c>
      <c r="F14" s="15">
        <v>7766737</v>
      </c>
      <c r="G14" s="25">
        <v>77.900000000000006</v>
      </c>
      <c r="L14" s="38"/>
      <c r="O14" s="40"/>
      <c r="P14" s="40"/>
      <c r="Q14" s="41"/>
      <c r="R14" s="41"/>
      <c r="S14" s="41"/>
      <c r="T14" s="41"/>
      <c r="U14" s="42"/>
      <c r="W14" s="43"/>
      <c r="X14" s="43"/>
      <c r="Y14" s="43"/>
      <c r="Z14" s="43"/>
      <c r="AA14" s="43"/>
      <c r="AB14" s="43"/>
    </row>
    <row r="15" spans="1:28" x14ac:dyDescent="0.25">
      <c r="A15" s="14" t="s">
        <v>69</v>
      </c>
      <c r="B15" s="24">
        <v>1.2E-4</v>
      </c>
      <c r="C15" s="15">
        <v>99713</v>
      </c>
      <c r="D15" s="15">
        <v>12</v>
      </c>
      <c r="E15" s="15">
        <v>99707</v>
      </c>
      <c r="F15" s="15">
        <v>7667018</v>
      </c>
      <c r="G15" s="25">
        <v>76.900000000000006</v>
      </c>
      <c r="O15" s="40"/>
      <c r="P15" s="40"/>
      <c r="Q15" s="41"/>
      <c r="R15" s="41"/>
      <c r="S15" s="41"/>
      <c r="T15" s="41"/>
      <c r="U15" s="42"/>
      <c r="W15" s="43"/>
      <c r="X15" s="43"/>
      <c r="Y15" s="43"/>
      <c r="Z15" s="43"/>
      <c r="AA15" s="43"/>
      <c r="AB15" s="43"/>
    </row>
    <row r="16" spans="1:28" x14ac:dyDescent="0.25">
      <c r="A16" s="14" t="s">
        <v>70</v>
      </c>
      <c r="B16" s="24">
        <v>1.1E-4</v>
      </c>
      <c r="C16" s="15">
        <v>99701</v>
      </c>
      <c r="D16" s="15">
        <v>11</v>
      </c>
      <c r="E16" s="15">
        <v>99696</v>
      </c>
      <c r="F16" s="15">
        <v>7567311</v>
      </c>
      <c r="G16" s="25">
        <v>75.900000000000006</v>
      </c>
      <c r="O16" s="40"/>
      <c r="P16" s="40"/>
      <c r="Q16" s="41"/>
      <c r="R16" s="41"/>
      <c r="S16" s="41"/>
      <c r="T16" s="41"/>
      <c r="U16" s="42"/>
      <c r="W16" s="43"/>
      <c r="X16" s="43"/>
      <c r="Y16" s="43"/>
      <c r="Z16" s="43"/>
      <c r="AA16" s="43"/>
      <c r="AB16" s="43"/>
    </row>
    <row r="17" spans="1:28" x14ac:dyDescent="0.25">
      <c r="A17" s="14" t="s">
        <v>71</v>
      </c>
      <c r="B17" s="24">
        <v>1E-4</v>
      </c>
      <c r="C17" s="15">
        <v>99690</v>
      </c>
      <c r="D17" s="15">
        <v>10</v>
      </c>
      <c r="E17" s="15">
        <v>99685</v>
      </c>
      <c r="F17" s="15">
        <v>7467615</v>
      </c>
      <c r="G17" s="25">
        <v>74.900000000000006</v>
      </c>
      <c r="O17" s="40"/>
      <c r="P17" s="40"/>
      <c r="Q17" s="41"/>
      <c r="R17" s="41"/>
      <c r="S17" s="41"/>
      <c r="T17" s="41"/>
      <c r="U17" s="42"/>
      <c r="W17" s="43"/>
      <c r="X17" s="43"/>
      <c r="Y17" s="43"/>
      <c r="Z17" s="43"/>
      <c r="AA17" s="43"/>
      <c r="AB17" s="43"/>
    </row>
    <row r="18" spans="1:28" x14ac:dyDescent="0.25">
      <c r="A18" s="14" t="s">
        <v>72</v>
      </c>
      <c r="B18" s="24">
        <v>1E-4</v>
      </c>
      <c r="C18" s="15">
        <v>99680</v>
      </c>
      <c r="D18" s="15">
        <v>10</v>
      </c>
      <c r="E18" s="15">
        <v>99675</v>
      </c>
      <c r="F18" s="15">
        <v>7367930</v>
      </c>
      <c r="G18" s="25">
        <v>73.900000000000006</v>
      </c>
      <c r="O18" s="40"/>
      <c r="P18" s="40"/>
      <c r="Q18" s="41"/>
      <c r="R18" s="41"/>
      <c r="S18" s="41"/>
      <c r="T18" s="41"/>
      <c r="U18" s="42"/>
      <c r="W18" s="43"/>
      <c r="X18" s="43"/>
      <c r="Y18" s="43"/>
      <c r="Z18" s="43"/>
      <c r="AA18" s="43"/>
      <c r="AB18" s="43"/>
    </row>
    <row r="19" spans="1:28" x14ac:dyDescent="0.25">
      <c r="A19" s="14" t="s">
        <v>73</v>
      </c>
      <c r="B19" s="24">
        <v>1E-4</v>
      </c>
      <c r="C19" s="15">
        <v>99670</v>
      </c>
      <c r="D19" s="15">
        <v>10</v>
      </c>
      <c r="E19" s="15">
        <v>99665</v>
      </c>
      <c r="F19" s="15">
        <v>7268255</v>
      </c>
      <c r="G19" s="25">
        <v>72.900000000000006</v>
      </c>
      <c r="O19" s="40"/>
      <c r="P19" s="40"/>
      <c r="Q19" s="41"/>
      <c r="R19" s="41"/>
      <c r="S19" s="41"/>
      <c r="T19" s="41"/>
      <c r="U19" s="42"/>
      <c r="W19" s="43"/>
      <c r="X19" s="43"/>
      <c r="Y19" s="43"/>
      <c r="Z19" s="43"/>
      <c r="AA19" s="43"/>
      <c r="AB19" s="43"/>
    </row>
    <row r="20" spans="1:28" x14ac:dyDescent="0.25">
      <c r="A20" s="14" t="s">
        <v>74</v>
      </c>
      <c r="B20" s="24">
        <v>1.1E-4</v>
      </c>
      <c r="C20" s="15">
        <v>99660</v>
      </c>
      <c r="D20" s="15">
        <v>10</v>
      </c>
      <c r="E20" s="15">
        <v>99655</v>
      </c>
      <c r="F20" s="15">
        <v>7168590</v>
      </c>
      <c r="G20" s="25">
        <v>71.900000000000006</v>
      </c>
      <c r="O20" s="40"/>
      <c r="P20" s="40"/>
      <c r="Q20" s="41"/>
      <c r="R20" s="41"/>
      <c r="S20" s="41"/>
      <c r="T20" s="41"/>
      <c r="U20" s="42"/>
      <c r="W20" s="43"/>
      <c r="X20" s="43"/>
      <c r="Y20" s="43"/>
      <c r="Z20" s="43"/>
      <c r="AA20" s="43"/>
      <c r="AB20" s="43"/>
    </row>
    <row r="21" spans="1:28" x14ac:dyDescent="0.25">
      <c r="A21" s="14" t="s">
        <v>75</v>
      </c>
      <c r="B21" s="24">
        <v>1.1E-4</v>
      </c>
      <c r="C21" s="15">
        <v>99650</v>
      </c>
      <c r="D21" s="15">
        <v>11</v>
      </c>
      <c r="E21" s="15">
        <v>99645</v>
      </c>
      <c r="F21" s="15">
        <v>7068935</v>
      </c>
      <c r="G21" s="25">
        <v>70.900000000000006</v>
      </c>
      <c r="O21" s="40"/>
      <c r="P21" s="40"/>
      <c r="Q21" s="41"/>
      <c r="R21" s="41"/>
      <c r="S21" s="41"/>
      <c r="T21" s="41"/>
      <c r="U21" s="42"/>
      <c r="W21" s="43"/>
      <c r="X21" s="43"/>
      <c r="Y21" s="43"/>
      <c r="Z21" s="43"/>
      <c r="AA21" s="43"/>
      <c r="AB21" s="43"/>
    </row>
    <row r="22" spans="1:28" x14ac:dyDescent="0.25">
      <c r="A22" s="14" t="s">
        <v>76</v>
      </c>
      <c r="B22" s="24">
        <v>1.2E-4</v>
      </c>
      <c r="C22" s="15">
        <v>99639</v>
      </c>
      <c r="D22" s="15">
        <v>12</v>
      </c>
      <c r="E22" s="15">
        <v>99633</v>
      </c>
      <c r="F22" s="15">
        <v>6969291</v>
      </c>
      <c r="G22" s="25">
        <v>69.900000000000006</v>
      </c>
      <c r="O22" s="40"/>
      <c r="P22" s="40"/>
      <c r="Q22" s="41"/>
      <c r="R22" s="41"/>
      <c r="S22" s="41"/>
      <c r="T22" s="41"/>
      <c r="U22" s="42"/>
      <c r="W22" s="43"/>
      <c r="X22" s="43"/>
      <c r="Y22" s="43"/>
      <c r="Z22" s="43"/>
      <c r="AA22" s="43"/>
      <c r="AB22" s="43"/>
    </row>
    <row r="23" spans="1:28" x14ac:dyDescent="0.25">
      <c r="A23" s="14" t="s">
        <v>77</v>
      </c>
      <c r="B23" s="24">
        <v>1.2999999999999999E-4</v>
      </c>
      <c r="C23" s="15">
        <v>99627</v>
      </c>
      <c r="D23" s="15">
        <v>13</v>
      </c>
      <c r="E23" s="15">
        <v>99621</v>
      </c>
      <c r="F23" s="15">
        <v>6869658</v>
      </c>
      <c r="G23" s="25">
        <v>69</v>
      </c>
      <c r="O23" s="40"/>
      <c r="P23" s="40"/>
      <c r="Q23" s="41"/>
      <c r="R23" s="41"/>
      <c r="S23" s="41"/>
      <c r="T23" s="41"/>
      <c r="U23" s="42"/>
      <c r="W23" s="43"/>
      <c r="X23" s="43"/>
      <c r="Y23" s="43"/>
      <c r="Z23" s="43"/>
      <c r="AA23" s="43"/>
      <c r="AB23" s="43"/>
    </row>
    <row r="24" spans="1:28" x14ac:dyDescent="0.25">
      <c r="A24" s="14" t="s">
        <v>78</v>
      </c>
      <c r="B24" s="24">
        <v>1.4999999999999999E-4</v>
      </c>
      <c r="C24" s="15">
        <v>99614</v>
      </c>
      <c r="D24" s="15">
        <v>15</v>
      </c>
      <c r="E24" s="15">
        <v>99607</v>
      </c>
      <c r="F24" s="15">
        <v>6770037</v>
      </c>
      <c r="G24" s="25">
        <v>68</v>
      </c>
      <c r="O24" s="40"/>
      <c r="P24" s="40"/>
      <c r="Q24" s="41"/>
      <c r="R24" s="41"/>
      <c r="S24" s="41"/>
      <c r="T24" s="41"/>
      <c r="U24" s="42"/>
      <c r="W24" s="43"/>
      <c r="X24" s="43"/>
      <c r="Y24" s="43"/>
      <c r="Z24" s="43"/>
      <c r="AA24" s="43"/>
      <c r="AB24" s="43"/>
    </row>
    <row r="25" spans="1:28" x14ac:dyDescent="0.25">
      <c r="A25" s="14" t="s">
        <v>79</v>
      </c>
      <c r="B25" s="24">
        <v>1.7000000000000001E-4</v>
      </c>
      <c r="C25" s="15">
        <v>99599</v>
      </c>
      <c r="D25" s="15">
        <v>16</v>
      </c>
      <c r="E25" s="15">
        <v>99591</v>
      </c>
      <c r="F25" s="15">
        <v>6670431</v>
      </c>
      <c r="G25" s="25">
        <v>67</v>
      </c>
      <c r="O25" s="40"/>
      <c r="P25" s="40"/>
      <c r="Q25" s="41"/>
      <c r="R25" s="41"/>
      <c r="S25" s="41"/>
      <c r="T25" s="41"/>
      <c r="U25" s="42"/>
      <c r="W25" s="43"/>
      <c r="X25" s="43"/>
      <c r="Y25" s="43"/>
      <c r="Z25" s="43"/>
      <c r="AA25" s="43"/>
      <c r="AB25" s="43"/>
    </row>
    <row r="26" spans="1:28" x14ac:dyDescent="0.25">
      <c r="A26" s="26" t="s">
        <v>80</v>
      </c>
      <c r="B26" s="24">
        <v>1.8000000000000001E-4</v>
      </c>
      <c r="C26" s="15">
        <v>99583</v>
      </c>
      <c r="D26" s="15">
        <v>18</v>
      </c>
      <c r="E26" s="15">
        <v>99574</v>
      </c>
      <c r="F26" s="15">
        <v>6570840</v>
      </c>
      <c r="G26" s="25">
        <v>66</v>
      </c>
      <c r="O26" s="40"/>
      <c r="P26" s="40"/>
      <c r="Q26" s="41"/>
      <c r="R26" s="41"/>
      <c r="S26" s="41"/>
      <c r="T26" s="41"/>
      <c r="U26" s="42"/>
      <c r="W26" s="43"/>
      <c r="X26" s="43"/>
      <c r="Y26" s="43"/>
      <c r="Z26" s="43"/>
      <c r="AA26" s="43"/>
      <c r="AB26" s="43"/>
    </row>
    <row r="27" spans="1:28" x14ac:dyDescent="0.25">
      <c r="A27" s="26" t="s">
        <v>81</v>
      </c>
      <c r="B27" s="24">
        <v>2.1000000000000001E-4</v>
      </c>
      <c r="C27" s="15">
        <v>99565</v>
      </c>
      <c r="D27" s="15">
        <v>20</v>
      </c>
      <c r="E27" s="15">
        <v>99555</v>
      </c>
      <c r="F27" s="15">
        <v>6471266</v>
      </c>
      <c r="G27" s="25">
        <v>65</v>
      </c>
      <c r="O27" s="40"/>
      <c r="P27" s="40"/>
      <c r="Q27" s="41"/>
      <c r="R27" s="41"/>
      <c r="S27" s="41"/>
      <c r="T27" s="41"/>
      <c r="U27" s="42"/>
      <c r="W27" s="43"/>
      <c r="X27" s="43"/>
      <c r="Y27" s="43"/>
      <c r="Z27" s="43"/>
      <c r="AA27" s="43"/>
      <c r="AB27" s="43"/>
    </row>
    <row r="28" spans="1:28" x14ac:dyDescent="0.25">
      <c r="A28" s="26" t="s">
        <v>82</v>
      </c>
      <c r="B28" s="24">
        <v>2.3000000000000001E-4</v>
      </c>
      <c r="C28" s="15">
        <v>99545</v>
      </c>
      <c r="D28" s="15">
        <v>23</v>
      </c>
      <c r="E28" s="15">
        <v>99534</v>
      </c>
      <c r="F28" s="15">
        <v>6371711</v>
      </c>
      <c r="G28" s="25">
        <v>64</v>
      </c>
      <c r="O28" s="40"/>
      <c r="P28" s="40"/>
      <c r="Q28" s="41"/>
      <c r="R28" s="41"/>
      <c r="S28" s="41"/>
      <c r="T28" s="41"/>
      <c r="U28" s="42"/>
      <c r="W28" s="43"/>
      <c r="X28" s="43"/>
      <c r="Y28" s="43"/>
      <c r="Z28" s="43"/>
      <c r="AA28" s="43"/>
      <c r="AB28" s="43"/>
    </row>
    <row r="29" spans="1:28" x14ac:dyDescent="0.25">
      <c r="A29" s="26" t="s">
        <v>83</v>
      </c>
      <c r="B29" s="24">
        <v>2.5999999999999998E-4</v>
      </c>
      <c r="C29" s="15">
        <v>99522</v>
      </c>
      <c r="D29" s="15">
        <v>26</v>
      </c>
      <c r="E29" s="15">
        <v>99509</v>
      </c>
      <c r="F29" s="15">
        <v>6272177</v>
      </c>
      <c r="G29" s="25">
        <v>63</v>
      </c>
      <c r="O29" s="40"/>
      <c r="P29" s="40"/>
      <c r="Q29" s="41"/>
      <c r="R29" s="41"/>
      <c r="S29" s="41"/>
      <c r="T29" s="41"/>
      <c r="U29" s="42"/>
      <c r="W29" s="43"/>
      <c r="X29" s="43"/>
      <c r="Y29" s="43"/>
      <c r="Z29" s="43"/>
      <c r="AA29" s="43"/>
      <c r="AB29" s="43"/>
    </row>
    <row r="30" spans="1:28" x14ac:dyDescent="0.25">
      <c r="A30" s="26" t="s">
        <v>84</v>
      </c>
      <c r="B30" s="24">
        <v>2.9E-4</v>
      </c>
      <c r="C30" s="15">
        <v>99496</v>
      </c>
      <c r="D30" s="15">
        <v>29</v>
      </c>
      <c r="E30" s="15">
        <v>99482</v>
      </c>
      <c r="F30" s="15">
        <v>6172668</v>
      </c>
      <c r="G30" s="25">
        <v>62</v>
      </c>
      <c r="O30" s="40"/>
      <c r="P30" s="40"/>
      <c r="Q30" s="41"/>
      <c r="R30" s="41"/>
      <c r="S30" s="41"/>
      <c r="T30" s="41"/>
      <c r="U30" s="42"/>
      <c r="W30" s="43"/>
      <c r="X30" s="43"/>
      <c r="Y30" s="43"/>
      <c r="Z30" s="43"/>
      <c r="AA30" s="43"/>
      <c r="AB30" s="43"/>
    </row>
    <row r="31" spans="1:28" x14ac:dyDescent="0.25">
      <c r="A31" s="26" t="s">
        <v>85</v>
      </c>
      <c r="B31" s="24">
        <v>3.2000000000000003E-4</v>
      </c>
      <c r="C31" s="15">
        <v>99467</v>
      </c>
      <c r="D31" s="15">
        <v>32</v>
      </c>
      <c r="E31" s="15">
        <v>99451</v>
      </c>
      <c r="F31" s="15">
        <v>6073187</v>
      </c>
      <c r="G31" s="25">
        <v>61.1</v>
      </c>
      <c r="O31" s="40"/>
      <c r="P31" s="40"/>
      <c r="Q31" s="41"/>
      <c r="R31" s="41"/>
      <c r="S31" s="41"/>
      <c r="T31" s="41"/>
      <c r="U31" s="42"/>
      <c r="W31" s="43"/>
      <c r="X31" s="43"/>
      <c r="Y31" s="43"/>
      <c r="Z31" s="43"/>
      <c r="AA31" s="43"/>
      <c r="AB31" s="43"/>
    </row>
    <row r="32" spans="1:28" x14ac:dyDescent="0.25">
      <c r="A32" s="26" t="s">
        <v>86</v>
      </c>
      <c r="B32" s="24">
        <v>3.4000000000000002E-4</v>
      </c>
      <c r="C32" s="15">
        <v>99435</v>
      </c>
      <c r="D32" s="15">
        <v>33</v>
      </c>
      <c r="E32" s="15">
        <v>99419</v>
      </c>
      <c r="F32" s="15">
        <v>5973736</v>
      </c>
      <c r="G32" s="25">
        <v>60.1</v>
      </c>
      <c r="O32" s="40"/>
      <c r="P32" s="40"/>
      <c r="Q32" s="41"/>
      <c r="R32" s="41"/>
      <c r="S32" s="41"/>
      <c r="T32" s="41"/>
      <c r="U32" s="42"/>
      <c r="W32" s="43"/>
      <c r="X32" s="43"/>
      <c r="Y32" s="43"/>
      <c r="Z32" s="43"/>
      <c r="AA32" s="43"/>
      <c r="AB32" s="43"/>
    </row>
    <row r="33" spans="1:28" x14ac:dyDescent="0.25">
      <c r="A33" s="26" t="s">
        <v>87</v>
      </c>
      <c r="B33" s="24">
        <v>3.4000000000000002E-4</v>
      </c>
      <c r="C33" s="15">
        <v>99402</v>
      </c>
      <c r="D33" s="15">
        <v>34</v>
      </c>
      <c r="E33" s="15">
        <v>99385</v>
      </c>
      <c r="F33" s="15">
        <v>5874317</v>
      </c>
      <c r="G33" s="25">
        <v>59.1</v>
      </c>
      <c r="O33" s="40"/>
      <c r="P33" s="40"/>
      <c r="Q33" s="41"/>
      <c r="R33" s="41"/>
      <c r="S33" s="41"/>
      <c r="T33" s="41"/>
      <c r="U33" s="42"/>
      <c r="W33" s="43"/>
      <c r="X33" s="43"/>
      <c r="Y33" s="43"/>
      <c r="Z33" s="43"/>
      <c r="AA33" s="43"/>
      <c r="AB33" s="43"/>
    </row>
    <row r="34" spans="1:28" x14ac:dyDescent="0.25">
      <c r="A34" s="26" t="s">
        <v>88</v>
      </c>
      <c r="B34" s="24">
        <v>3.3E-4</v>
      </c>
      <c r="C34" s="15">
        <v>99368</v>
      </c>
      <c r="D34" s="15">
        <v>33</v>
      </c>
      <c r="E34" s="15">
        <v>99352</v>
      </c>
      <c r="F34" s="15">
        <v>5774932</v>
      </c>
      <c r="G34" s="25">
        <v>58.1</v>
      </c>
      <c r="O34" s="40"/>
      <c r="P34" s="40"/>
      <c r="Q34" s="41"/>
      <c r="R34" s="41"/>
      <c r="S34" s="41"/>
      <c r="T34" s="41"/>
      <c r="U34" s="42"/>
      <c r="W34" s="43"/>
      <c r="X34" s="43"/>
      <c r="Y34" s="43"/>
      <c r="Z34" s="43"/>
      <c r="AA34" s="43"/>
      <c r="AB34" s="43"/>
    </row>
    <row r="35" spans="1:28" x14ac:dyDescent="0.25">
      <c r="A35" s="26" t="s">
        <v>89</v>
      </c>
      <c r="B35" s="24">
        <v>3.2000000000000003E-4</v>
      </c>
      <c r="C35" s="15">
        <v>99335</v>
      </c>
      <c r="D35" s="15">
        <v>32</v>
      </c>
      <c r="E35" s="15">
        <v>99319</v>
      </c>
      <c r="F35" s="15">
        <v>5675581</v>
      </c>
      <c r="G35" s="25">
        <v>57.1</v>
      </c>
      <c r="O35" s="40"/>
      <c r="P35" s="40"/>
      <c r="Q35" s="41"/>
      <c r="R35" s="41"/>
      <c r="S35" s="41"/>
      <c r="T35" s="41"/>
      <c r="U35" s="42"/>
      <c r="W35" s="43"/>
      <c r="X35" s="43"/>
      <c r="Y35" s="43"/>
      <c r="Z35" s="43"/>
      <c r="AA35" s="43"/>
      <c r="AB35" s="43"/>
    </row>
    <row r="36" spans="1:28" x14ac:dyDescent="0.25">
      <c r="A36" s="26" t="s">
        <v>90</v>
      </c>
      <c r="B36" s="24">
        <v>3.2000000000000003E-4</v>
      </c>
      <c r="C36" s="15">
        <v>99303</v>
      </c>
      <c r="D36" s="15">
        <v>31</v>
      </c>
      <c r="E36" s="15">
        <v>99288</v>
      </c>
      <c r="F36" s="15">
        <v>5576262</v>
      </c>
      <c r="G36" s="25">
        <v>56.2</v>
      </c>
      <c r="O36" s="40"/>
      <c r="P36" s="40"/>
      <c r="Q36" s="41"/>
      <c r="R36" s="41"/>
      <c r="S36" s="41"/>
      <c r="T36" s="41"/>
      <c r="U36" s="42"/>
      <c r="W36" s="43"/>
      <c r="X36" s="43"/>
      <c r="Y36" s="43"/>
      <c r="Z36" s="43"/>
      <c r="AA36" s="43"/>
      <c r="AB36" s="43"/>
    </row>
    <row r="37" spans="1:28" x14ac:dyDescent="0.25">
      <c r="A37" s="26" t="s">
        <v>91</v>
      </c>
      <c r="B37" s="24">
        <v>3.2000000000000003E-4</v>
      </c>
      <c r="C37" s="15">
        <v>99272</v>
      </c>
      <c r="D37" s="15">
        <v>31</v>
      </c>
      <c r="E37" s="15">
        <v>99257</v>
      </c>
      <c r="F37" s="15">
        <v>5476974</v>
      </c>
      <c r="G37" s="25">
        <v>55.2</v>
      </c>
      <c r="O37" s="40"/>
      <c r="P37" s="40"/>
      <c r="Q37" s="41"/>
      <c r="R37" s="41"/>
      <c r="S37" s="41"/>
      <c r="T37" s="41"/>
      <c r="U37" s="42"/>
      <c r="W37" s="43"/>
      <c r="X37" s="43"/>
      <c r="Y37" s="43"/>
      <c r="Z37" s="43"/>
      <c r="AA37" s="43"/>
      <c r="AB37" s="43"/>
    </row>
    <row r="38" spans="1:28" x14ac:dyDescent="0.25">
      <c r="A38" s="26" t="s">
        <v>92</v>
      </c>
      <c r="B38" s="24">
        <v>3.2000000000000003E-4</v>
      </c>
      <c r="C38" s="15">
        <v>99241</v>
      </c>
      <c r="D38" s="15">
        <v>32</v>
      </c>
      <c r="E38" s="15">
        <v>99225</v>
      </c>
      <c r="F38" s="15">
        <v>5377718</v>
      </c>
      <c r="G38" s="25">
        <v>54.2</v>
      </c>
      <c r="O38" s="40"/>
      <c r="P38" s="40"/>
      <c r="Q38" s="41"/>
      <c r="R38" s="41"/>
      <c r="S38" s="41"/>
      <c r="T38" s="41"/>
      <c r="U38" s="42"/>
      <c r="W38" s="43"/>
      <c r="X38" s="43"/>
      <c r="Y38" s="43"/>
      <c r="Z38" s="43"/>
      <c r="AA38" s="43"/>
      <c r="AB38" s="43"/>
    </row>
    <row r="39" spans="1:28" x14ac:dyDescent="0.25">
      <c r="A39" s="26" t="s">
        <v>93</v>
      </c>
      <c r="B39" s="24">
        <v>3.4000000000000002E-4</v>
      </c>
      <c r="C39" s="15">
        <v>99209</v>
      </c>
      <c r="D39" s="15">
        <v>34</v>
      </c>
      <c r="E39" s="15">
        <v>99192</v>
      </c>
      <c r="F39" s="15">
        <v>5278493</v>
      </c>
      <c r="G39" s="25">
        <v>53.2</v>
      </c>
      <c r="O39" s="40"/>
      <c r="P39" s="40"/>
      <c r="Q39" s="41"/>
      <c r="R39" s="41"/>
      <c r="S39" s="41"/>
      <c r="T39" s="41"/>
      <c r="U39" s="42"/>
      <c r="W39" s="43"/>
      <c r="X39" s="43"/>
      <c r="Y39" s="43"/>
      <c r="Z39" s="43"/>
      <c r="AA39" s="43"/>
      <c r="AB39" s="43"/>
    </row>
    <row r="40" spans="1:28" x14ac:dyDescent="0.25">
      <c r="A40" s="26" t="s">
        <v>94</v>
      </c>
      <c r="B40" s="24">
        <v>3.5E-4</v>
      </c>
      <c r="C40" s="15">
        <v>99175</v>
      </c>
      <c r="D40" s="15">
        <v>35</v>
      </c>
      <c r="E40" s="15">
        <v>99158</v>
      </c>
      <c r="F40" s="15">
        <v>5179301</v>
      </c>
      <c r="G40" s="25">
        <v>52.2</v>
      </c>
      <c r="O40" s="40"/>
      <c r="P40" s="40"/>
      <c r="Q40" s="41"/>
      <c r="R40" s="41"/>
      <c r="S40" s="41"/>
      <c r="T40" s="41"/>
      <c r="U40" s="42"/>
      <c r="W40" s="43"/>
      <c r="X40" s="43"/>
      <c r="Y40" s="43"/>
      <c r="Z40" s="43"/>
      <c r="AA40" s="43"/>
      <c r="AB40" s="43"/>
    </row>
    <row r="41" spans="1:28" x14ac:dyDescent="0.25">
      <c r="A41" s="26" t="s">
        <v>95</v>
      </c>
      <c r="B41" s="24">
        <v>3.6999999999999999E-4</v>
      </c>
      <c r="C41" s="15">
        <v>99140</v>
      </c>
      <c r="D41" s="15">
        <v>37</v>
      </c>
      <c r="E41" s="15">
        <v>99122</v>
      </c>
      <c r="F41" s="15">
        <v>5080143</v>
      </c>
      <c r="G41" s="25">
        <v>51.2</v>
      </c>
      <c r="O41" s="40"/>
      <c r="P41" s="40"/>
      <c r="Q41" s="41"/>
      <c r="R41" s="41"/>
      <c r="S41" s="41"/>
      <c r="T41" s="41"/>
      <c r="U41" s="42"/>
      <c r="W41" s="43"/>
      <c r="X41" s="43"/>
      <c r="Y41" s="43"/>
      <c r="Z41" s="43"/>
      <c r="AA41" s="43"/>
      <c r="AB41" s="43"/>
    </row>
    <row r="42" spans="1:28" x14ac:dyDescent="0.25">
      <c r="A42" s="26" t="s">
        <v>96</v>
      </c>
      <c r="B42" s="24">
        <v>3.8999999999999999E-4</v>
      </c>
      <c r="C42" s="15">
        <v>99103</v>
      </c>
      <c r="D42" s="15">
        <v>39</v>
      </c>
      <c r="E42" s="15">
        <v>99084</v>
      </c>
      <c r="F42" s="15">
        <v>4981022</v>
      </c>
      <c r="G42" s="25">
        <v>50.3</v>
      </c>
      <c r="O42" s="40"/>
      <c r="P42" s="40"/>
      <c r="Q42" s="41"/>
      <c r="R42" s="41"/>
      <c r="S42" s="41"/>
      <c r="T42" s="41"/>
      <c r="U42" s="42"/>
      <c r="W42" s="43"/>
      <c r="X42" s="43"/>
      <c r="Y42" s="43"/>
      <c r="Z42" s="43"/>
      <c r="AA42" s="43"/>
      <c r="AB42" s="43"/>
    </row>
    <row r="43" spans="1:28" x14ac:dyDescent="0.25">
      <c r="A43" s="26" t="s">
        <v>97</v>
      </c>
      <c r="B43" s="24">
        <v>4.2999999999999999E-4</v>
      </c>
      <c r="C43" s="15">
        <v>99064</v>
      </c>
      <c r="D43" s="15">
        <v>42</v>
      </c>
      <c r="E43" s="15">
        <v>99043</v>
      </c>
      <c r="F43" s="15">
        <v>4881938</v>
      </c>
      <c r="G43" s="25">
        <v>49.3</v>
      </c>
      <c r="O43" s="40"/>
      <c r="P43" s="40"/>
      <c r="Q43" s="41"/>
      <c r="R43" s="41"/>
      <c r="S43" s="41"/>
      <c r="T43" s="41"/>
      <c r="U43" s="42"/>
      <c r="W43" s="43"/>
      <c r="X43" s="43"/>
      <c r="Y43" s="43"/>
      <c r="Z43" s="43"/>
      <c r="AA43" s="43"/>
      <c r="AB43" s="43"/>
    </row>
    <row r="44" spans="1:28" x14ac:dyDescent="0.25">
      <c r="A44" s="26" t="s">
        <v>98</v>
      </c>
      <c r="B44" s="24">
        <v>4.6000000000000001E-4</v>
      </c>
      <c r="C44" s="15">
        <v>99022</v>
      </c>
      <c r="D44" s="15">
        <v>46</v>
      </c>
      <c r="E44" s="15">
        <v>98999</v>
      </c>
      <c r="F44" s="15">
        <v>4782895</v>
      </c>
      <c r="G44" s="25">
        <v>48.3</v>
      </c>
      <c r="O44" s="40"/>
      <c r="P44" s="40"/>
      <c r="Q44" s="41"/>
      <c r="R44" s="41"/>
      <c r="S44" s="41"/>
      <c r="T44" s="41"/>
      <c r="U44" s="42"/>
      <c r="W44" s="43"/>
      <c r="X44" s="43"/>
      <c r="Y44" s="43"/>
      <c r="Z44" s="43"/>
      <c r="AA44" s="43"/>
      <c r="AB44" s="43"/>
    </row>
    <row r="45" spans="1:28" x14ac:dyDescent="0.25">
      <c r="A45" s="26" t="s">
        <v>99</v>
      </c>
      <c r="B45" s="24">
        <v>5.0000000000000001E-4</v>
      </c>
      <c r="C45" s="15">
        <v>98976</v>
      </c>
      <c r="D45" s="15">
        <v>50</v>
      </c>
      <c r="E45" s="15">
        <v>98951</v>
      </c>
      <c r="F45" s="15">
        <v>4683896</v>
      </c>
      <c r="G45" s="25">
        <v>47.3</v>
      </c>
      <c r="O45" s="40"/>
      <c r="P45" s="40"/>
      <c r="Q45" s="41"/>
      <c r="R45" s="41"/>
      <c r="S45" s="41"/>
      <c r="T45" s="41"/>
      <c r="U45" s="42"/>
      <c r="W45" s="43"/>
      <c r="X45" s="43"/>
      <c r="Y45" s="43"/>
      <c r="Z45" s="43"/>
      <c r="AA45" s="43"/>
      <c r="AB45" s="43"/>
    </row>
    <row r="46" spans="1:28" x14ac:dyDescent="0.25">
      <c r="A46" s="26" t="s">
        <v>100</v>
      </c>
      <c r="B46" s="24">
        <v>5.4000000000000001E-4</v>
      </c>
      <c r="C46" s="15">
        <v>98926</v>
      </c>
      <c r="D46" s="15">
        <v>54</v>
      </c>
      <c r="E46" s="15">
        <v>98899</v>
      </c>
      <c r="F46" s="15">
        <v>4584945</v>
      </c>
      <c r="G46" s="25">
        <v>46.3</v>
      </c>
      <c r="O46" s="40"/>
      <c r="P46" s="40"/>
      <c r="Q46" s="41"/>
      <c r="R46" s="41"/>
      <c r="S46" s="41"/>
      <c r="T46" s="41"/>
      <c r="U46" s="42"/>
      <c r="W46" s="43"/>
      <c r="X46" s="43"/>
      <c r="Y46" s="43"/>
      <c r="Z46" s="43"/>
      <c r="AA46" s="43"/>
      <c r="AB46" s="43"/>
    </row>
    <row r="47" spans="1:28" x14ac:dyDescent="0.25">
      <c r="A47" s="26" t="s">
        <v>101</v>
      </c>
      <c r="B47" s="24">
        <v>5.9000000000000003E-4</v>
      </c>
      <c r="C47" s="15">
        <v>98872</v>
      </c>
      <c r="D47" s="15">
        <v>59</v>
      </c>
      <c r="E47" s="15">
        <v>98843</v>
      </c>
      <c r="F47" s="15">
        <v>4486046</v>
      </c>
      <c r="G47" s="25">
        <v>45.4</v>
      </c>
      <c r="O47" s="40"/>
      <c r="P47" s="40"/>
      <c r="Q47" s="41"/>
      <c r="R47" s="41"/>
      <c r="S47" s="41"/>
      <c r="T47" s="41"/>
      <c r="U47" s="42"/>
      <c r="W47" s="43"/>
      <c r="X47" s="43"/>
      <c r="Y47" s="43"/>
      <c r="Z47" s="43"/>
      <c r="AA47" s="43"/>
      <c r="AB47" s="43"/>
    </row>
    <row r="48" spans="1:28" x14ac:dyDescent="0.25">
      <c r="A48" s="26" t="s">
        <v>102</v>
      </c>
      <c r="B48" s="24">
        <v>6.4999999999999997E-4</v>
      </c>
      <c r="C48" s="15">
        <v>98813</v>
      </c>
      <c r="D48" s="15">
        <v>65</v>
      </c>
      <c r="E48" s="15">
        <v>98781</v>
      </c>
      <c r="F48" s="15">
        <v>4387204</v>
      </c>
      <c r="G48" s="25">
        <v>44.4</v>
      </c>
      <c r="O48" s="40"/>
      <c r="P48" s="40"/>
      <c r="Q48" s="41"/>
      <c r="R48" s="41"/>
      <c r="S48" s="41"/>
      <c r="T48" s="41"/>
      <c r="U48" s="42"/>
      <c r="W48" s="43"/>
      <c r="X48" s="43"/>
      <c r="Y48" s="43"/>
      <c r="Z48" s="43"/>
      <c r="AA48" s="43"/>
      <c r="AB48" s="43"/>
    </row>
    <row r="49" spans="1:28" x14ac:dyDescent="0.25">
      <c r="A49" s="26" t="s">
        <v>103</v>
      </c>
      <c r="B49" s="24">
        <v>7.2000000000000005E-4</v>
      </c>
      <c r="C49" s="15">
        <v>98748</v>
      </c>
      <c r="D49" s="15">
        <v>71</v>
      </c>
      <c r="E49" s="15">
        <v>98713</v>
      </c>
      <c r="F49" s="15">
        <v>4288423</v>
      </c>
      <c r="G49" s="25">
        <v>43.4</v>
      </c>
      <c r="O49" s="40"/>
      <c r="P49" s="40"/>
      <c r="Q49" s="41"/>
      <c r="R49" s="41"/>
      <c r="S49" s="41"/>
      <c r="T49" s="41"/>
      <c r="U49" s="42"/>
      <c r="W49" s="43"/>
      <c r="X49" s="43"/>
      <c r="Y49" s="43"/>
      <c r="Z49" s="43"/>
      <c r="AA49" s="43"/>
      <c r="AB49" s="43"/>
    </row>
    <row r="50" spans="1:28" x14ac:dyDescent="0.25">
      <c r="A50" s="26" t="s">
        <v>104</v>
      </c>
      <c r="B50" s="24">
        <v>7.9000000000000001E-4</v>
      </c>
      <c r="C50" s="15">
        <v>98677</v>
      </c>
      <c r="D50" s="15">
        <v>78</v>
      </c>
      <c r="E50" s="15">
        <v>98638</v>
      </c>
      <c r="F50" s="15">
        <v>4189711</v>
      </c>
      <c r="G50" s="25">
        <v>42.5</v>
      </c>
      <c r="O50" s="40"/>
      <c r="P50" s="40"/>
      <c r="Q50" s="41"/>
      <c r="R50" s="41"/>
      <c r="S50" s="41"/>
      <c r="T50" s="41"/>
      <c r="U50" s="42"/>
      <c r="W50" s="43"/>
      <c r="X50" s="43"/>
      <c r="Y50" s="43"/>
      <c r="Z50" s="43"/>
      <c r="AA50" s="43"/>
      <c r="AB50" s="43"/>
    </row>
    <row r="51" spans="1:28" x14ac:dyDescent="0.25">
      <c r="A51" s="26" t="s">
        <v>105</v>
      </c>
      <c r="B51" s="24">
        <v>8.5999999999999998E-4</v>
      </c>
      <c r="C51" s="15">
        <v>98599</v>
      </c>
      <c r="D51" s="15">
        <v>85</v>
      </c>
      <c r="E51" s="15">
        <v>98557</v>
      </c>
      <c r="F51" s="15">
        <v>4091073</v>
      </c>
      <c r="G51" s="25">
        <v>41.5</v>
      </c>
      <c r="O51" s="40"/>
      <c r="P51" s="40"/>
      <c r="Q51" s="41"/>
      <c r="R51" s="41"/>
      <c r="S51" s="41"/>
      <c r="T51" s="41"/>
      <c r="U51" s="42"/>
      <c r="W51" s="43"/>
      <c r="X51" s="43"/>
      <c r="Y51" s="43"/>
      <c r="Z51" s="43"/>
      <c r="AA51" s="43"/>
      <c r="AB51" s="43"/>
    </row>
    <row r="52" spans="1:28" x14ac:dyDescent="0.25">
      <c r="A52" s="26" t="s">
        <v>106</v>
      </c>
      <c r="B52" s="24">
        <v>9.6000000000000002E-4</v>
      </c>
      <c r="C52" s="15">
        <v>98514</v>
      </c>
      <c r="D52" s="15">
        <v>94</v>
      </c>
      <c r="E52" s="15">
        <v>98467</v>
      </c>
      <c r="F52" s="15">
        <v>3992516</v>
      </c>
      <c r="G52" s="25">
        <v>40.5</v>
      </c>
      <c r="O52" s="40"/>
      <c r="P52" s="40"/>
      <c r="Q52" s="41"/>
      <c r="R52" s="41"/>
      <c r="S52" s="41"/>
      <c r="T52" s="41"/>
      <c r="U52" s="42"/>
      <c r="W52" s="43"/>
      <c r="X52" s="43"/>
      <c r="Y52" s="43"/>
      <c r="Z52" s="43"/>
      <c r="AA52" s="43"/>
      <c r="AB52" s="43"/>
    </row>
    <row r="53" spans="1:28" x14ac:dyDescent="0.25">
      <c r="A53" s="26" t="s">
        <v>107</v>
      </c>
      <c r="B53" s="24">
        <v>1.08E-3</v>
      </c>
      <c r="C53" s="15">
        <v>98420</v>
      </c>
      <c r="D53" s="15">
        <v>107</v>
      </c>
      <c r="E53" s="15">
        <v>98367</v>
      </c>
      <c r="F53" s="15">
        <v>3894049</v>
      </c>
      <c r="G53" s="25">
        <v>39.6</v>
      </c>
      <c r="O53" s="40"/>
      <c r="P53" s="40"/>
      <c r="Q53" s="41"/>
      <c r="R53" s="41"/>
      <c r="S53" s="41"/>
      <c r="T53" s="41"/>
      <c r="U53" s="42"/>
      <c r="W53" s="43"/>
      <c r="X53" s="43"/>
      <c r="Y53" s="43"/>
      <c r="Z53" s="43"/>
      <c r="AA53" s="43"/>
      <c r="AB53" s="43"/>
    </row>
    <row r="54" spans="1:28" x14ac:dyDescent="0.25">
      <c r="A54" s="26" t="s">
        <v>108</v>
      </c>
      <c r="B54" s="24">
        <v>1.2199999999999999E-3</v>
      </c>
      <c r="C54" s="15">
        <v>98313</v>
      </c>
      <c r="D54" s="15">
        <v>120</v>
      </c>
      <c r="E54" s="15">
        <v>98253</v>
      </c>
      <c r="F54" s="15">
        <v>3795683</v>
      </c>
      <c r="G54" s="25">
        <v>38.6</v>
      </c>
      <c r="O54" s="40"/>
      <c r="P54" s="40"/>
      <c r="Q54" s="41"/>
      <c r="R54" s="41"/>
      <c r="S54" s="41"/>
      <c r="T54" s="41"/>
      <c r="U54" s="42"/>
      <c r="W54" s="43"/>
      <c r="X54" s="43"/>
      <c r="Y54" s="43"/>
      <c r="Z54" s="43"/>
      <c r="AA54" s="43"/>
      <c r="AB54" s="43"/>
    </row>
    <row r="55" spans="1:28" x14ac:dyDescent="0.25">
      <c r="A55" s="26" t="s">
        <v>109</v>
      </c>
      <c r="B55" s="24">
        <v>1.3699999999999999E-3</v>
      </c>
      <c r="C55" s="15">
        <v>98193</v>
      </c>
      <c r="D55" s="15">
        <v>135</v>
      </c>
      <c r="E55" s="15">
        <v>98126</v>
      </c>
      <c r="F55" s="15">
        <v>3697430</v>
      </c>
      <c r="G55" s="25">
        <v>37.700000000000003</v>
      </c>
      <c r="O55" s="40"/>
      <c r="P55" s="40"/>
      <c r="Q55" s="41"/>
      <c r="R55" s="41"/>
      <c r="S55" s="41"/>
      <c r="T55" s="41"/>
      <c r="U55" s="42"/>
      <c r="W55" s="43"/>
      <c r="X55" s="43"/>
      <c r="Y55" s="43"/>
      <c r="Z55" s="43"/>
      <c r="AA55" s="43"/>
      <c r="AB55" s="43"/>
    </row>
    <row r="56" spans="1:28" x14ac:dyDescent="0.25">
      <c r="A56" s="26" t="s">
        <v>110</v>
      </c>
      <c r="B56" s="24">
        <v>1.5200000000000001E-3</v>
      </c>
      <c r="C56" s="15">
        <v>98058</v>
      </c>
      <c r="D56" s="15">
        <v>149</v>
      </c>
      <c r="E56" s="15">
        <v>97984</v>
      </c>
      <c r="F56" s="15">
        <v>3599304</v>
      </c>
      <c r="G56" s="25">
        <v>36.700000000000003</v>
      </c>
      <c r="O56" s="40"/>
      <c r="P56" s="40"/>
      <c r="Q56" s="41"/>
      <c r="R56" s="41"/>
      <c r="S56" s="41"/>
      <c r="T56" s="41"/>
      <c r="U56" s="42"/>
      <c r="W56" s="43"/>
      <c r="X56" s="43"/>
      <c r="Y56" s="43"/>
      <c r="Z56" s="43"/>
      <c r="AA56" s="43"/>
      <c r="AB56" s="43"/>
    </row>
    <row r="57" spans="1:28" x14ac:dyDescent="0.25">
      <c r="A57" s="26" t="s">
        <v>111</v>
      </c>
      <c r="B57" s="24">
        <v>1.6999999999999999E-3</v>
      </c>
      <c r="C57" s="15">
        <v>97909</v>
      </c>
      <c r="D57" s="15">
        <v>167</v>
      </c>
      <c r="E57" s="15">
        <v>97826</v>
      </c>
      <c r="F57" s="15">
        <v>3501321</v>
      </c>
      <c r="G57" s="25">
        <v>35.799999999999997</v>
      </c>
      <c r="O57" s="40"/>
      <c r="P57" s="40"/>
      <c r="Q57" s="41"/>
      <c r="R57" s="41"/>
      <c r="S57" s="41"/>
      <c r="T57" s="41"/>
      <c r="U57" s="42"/>
      <c r="W57" s="43"/>
      <c r="X57" s="43"/>
      <c r="Y57" s="43"/>
      <c r="Z57" s="43"/>
      <c r="AA57" s="43"/>
      <c r="AB57" s="43"/>
    </row>
    <row r="58" spans="1:28" x14ac:dyDescent="0.25">
      <c r="A58" s="26" t="s">
        <v>112</v>
      </c>
      <c r="B58" s="24">
        <v>1.92E-3</v>
      </c>
      <c r="C58" s="15">
        <v>97742</v>
      </c>
      <c r="D58" s="15">
        <v>188</v>
      </c>
      <c r="E58" s="15">
        <v>97648</v>
      </c>
      <c r="F58" s="15">
        <v>3403495</v>
      </c>
      <c r="G58" s="25">
        <v>34.799999999999997</v>
      </c>
      <c r="O58" s="40"/>
      <c r="P58" s="40"/>
      <c r="Q58" s="41"/>
      <c r="R58" s="41"/>
      <c r="S58" s="41"/>
      <c r="T58" s="41"/>
      <c r="U58" s="42"/>
      <c r="W58" s="43"/>
      <c r="X58" s="43"/>
      <c r="Y58" s="43"/>
      <c r="Z58" s="43"/>
      <c r="AA58" s="43"/>
      <c r="AB58" s="43"/>
    </row>
    <row r="59" spans="1:28" x14ac:dyDescent="0.25">
      <c r="A59" s="26" t="s">
        <v>113</v>
      </c>
      <c r="B59" s="24">
        <v>2.1700000000000001E-3</v>
      </c>
      <c r="C59" s="15">
        <v>97554</v>
      </c>
      <c r="D59" s="15">
        <v>212</v>
      </c>
      <c r="E59" s="15">
        <v>97448</v>
      </c>
      <c r="F59" s="15">
        <v>3305847</v>
      </c>
      <c r="G59" s="25">
        <v>33.9</v>
      </c>
      <c r="O59" s="40"/>
      <c r="P59" s="40"/>
      <c r="Q59" s="41"/>
      <c r="R59" s="41"/>
      <c r="S59" s="41"/>
      <c r="T59" s="41"/>
      <c r="U59" s="42"/>
      <c r="W59" s="43"/>
      <c r="X59" s="43"/>
      <c r="Y59" s="43"/>
      <c r="Z59" s="43"/>
      <c r="AA59" s="43"/>
      <c r="AB59" s="43"/>
    </row>
    <row r="60" spans="1:28" x14ac:dyDescent="0.25">
      <c r="A60" s="27" t="s">
        <v>114</v>
      </c>
      <c r="B60" s="24">
        <v>2.4299999999999999E-3</v>
      </c>
      <c r="C60" s="15">
        <v>97342</v>
      </c>
      <c r="D60" s="15">
        <v>236</v>
      </c>
      <c r="E60" s="15">
        <v>97224</v>
      </c>
      <c r="F60" s="15">
        <v>3208399</v>
      </c>
      <c r="G60" s="25">
        <v>33</v>
      </c>
      <c r="O60" s="40"/>
      <c r="P60" s="40"/>
      <c r="Q60" s="41"/>
      <c r="R60" s="41"/>
      <c r="S60" s="41"/>
      <c r="T60" s="41"/>
      <c r="U60" s="42"/>
      <c r="W60" s="43"/>
      <c r="X60" s="43"/>
      <c r="Y60" s="43"/>
      <c r="Z60" s="43"/>
      <c r="AA60" s="43"/>
      <c r="AB60" s="43"/>
    </row>
    <row r="61" spans="1:28" x14ac:dyDescent="0.25">
      <c r="A61" s="27" t="s">
        <v>115</v>
      </c>
      <c r="B61" s="24">
        <v>2.6800000000000001E-3</v>
      </c>
      <c r="C61" s="15">
        <v>97106</v>
      </c>
      <c r="D61" s="15">
        <v>261</v>
      </c>
      <c r="E61" s="15">
        <v>96976</v>
      </c>
      <c r="F61" s="15">
        <v>3111175</v>
      </c>
      <c r="G61" s="25">
        <v>32</v>
      </c>
      <c r="O61" s="40"/>
      <c r="P61" s="40"/>
      <c r="Q61" s="41"/>
      <c r="R61" s="41"/>
      <c r="S61" s="41"/>
      <c r="T61" s="41"/>
      <c r="U61" s="42"/>
      <c r="W61" s="43"/>
      <c r="X61" s="43"/>
      <c r="Y61" s="43"/>
      <c r="Z61" s="43"/>
      <c r="AA61" s="43"/>
      <c r="AB61" s="43"/>
    </row>
    <row r="62" spans="1:28" x14ac:dyDescent="0.25">
      <c r="A62" s="27" t="s">
        <v>116</v>
      </c>
      <c r="B62" s="24">
        <v>2.96E-3</v>
      </c>
      <c r="C62" s="15">
        <v>96845</v>
      </c>
      <c r="D62" s="15">
        <v>286</v>
      </c>
      <c r="E62" s="15">
        <v>96702</v>
      </c>
      <c r="F62" s="15">
        <v>3014200</v>
      </c>
      <c r="G62" s="25">
        <v>31.1</v>
      </c>
      <c r="O62" s="40"/>
      <c r="P62" s="40"/>
      <c r="Q62" s="41"/>
      <c r="R62" s="41"/>
      <c r="S62" s="41"/>
      <c r="T62" s="41"/>
      <c r="U62" s="42"/>
      <c r="W62" s="43"/>
      <c r="X62" s="43"/>
      <c r="Y62" s="43"/>
      <c r="Z62" s="43"/>
      <c r="AA62" s="43"/>
      <c r="AB62" s="43"/>
    </row>
    <row r="63" spans="1:28" x14ac:dyDescent="0.25">
      <c r="A63" s="26" t="s">
        <v>117</v>
      </c>
      <c r="B63" s="24">
        <v>3.2499999999999999E-3</v>
      </c>
      <c r="C63" s="15">
        <v>96559</v>
      </c>
      <c r="D63" s="15">
        <v>314</v>
      </c>
      <c r="E63" s="15">
        <v>96402</v>
      </c>
      <c r="F63" s="15">
        <v>2917498</v>
      </c>
      <c r="G63" s="25">
        <v>30.2</v>
      </c>
      <c r="O63" s="40"/>
      <c r="P63" s="40"/>
      <c r="Q63" s="41"/>
      <c r="R63" s="41"/>
      <c r="S63" s="41"/>
      <c r="T63" s="41"/>
      <c r="U63" s="42"/>
      <c r="W63" s="43"/>
      <c r="X63" s="43"/>
      <c r="Y63" s="43"/>
      <c r="Z63" s="43"/>
      <c r="AA63" s="43"/>
      <c r="AB63" s="43"/>
    </row>
    <row r="64" spans="1:28" x14ac:dyDescent="0.25">
      <c r="A64" s="26" t="s">
        <v>118</v>
      </c>
      <c r="B64" s="24">
        <v>3.5599999999999998E-3</v>
      </c>
      <c r="C64" s="15">
        <v>96245</v>
      </c>
      <c r="D64" s="15">
        <v>343</v>
      </c>
      <c r="E64" s="15">
        <v>96074</v>
      </c>
      <c r="F64" s="15">
        <v>2821096</v>
      </c>
      <c r="G64" s="25">
        <v>29.3</v>
      </c>
      <c r="O64" s="40"/>
      <c r="P64" s="40"/>
      <c r="Q64" s="41"/>
      <c r="R64" s="41"/>
      <c r="S64" s="41"/>
      <c r="T64" s="41"/>
      <c r="U64" s="42"/>
      <c r="W64" s="43"/>
      <c r="X64" s="43"/>
      <c r="Y64" s="43"/>
      <c r="Z64" s="43"/>
      <c r="AA64" s="43"/>
      <c r="AB64" s="43"/>
    </row>
    <row r="65" spans="1:28" x14ac:dyDescent="0.25">
      <c r="A65" s="26" t="s">
        <v>119</v>
      </c>
      <c r="B65" s="24">
        <v>3.8700000000000002E-3</v>
      </c>
      <c r="C65" s="15">
        <v>95902</v>
      </c>
      <c r="D65" s="15">
        <v>371</v>
      </c>
      <c r="E65" s="15">
        <v>95717</v>
      </c>
      <c r="F65" s="15">
        <v>2725022</v>
      </c>
      <c r="G65" s="25">
        <v>28.4</v>
      </c>
      <c r="O65" s="40"/>
      <c r="P65" s="40"/>
      <c r="Q65" s="41"/>
      <c r="R65" s="41"/>
      <c r="S65" s="41"/>
      <c r="T65" s="41"/>
      <c r="U65" s="42"/>
      <c r="W65" s="43"/>
      <c r="X65" s="43"/>
      <c r="Y65" s="43"/>
      <c r="Z65" s="43"/>
      <c r="AA65" s="43"/>
      <c r="AB65" s="43"/>
    </row>
    <row r="66" spans="1:28" x14ac:dyDescent="0.25">
      <c r="A66" s="26" t="s">
        <v>120</v>
      </c>
      <c r="B66" s="24">
        <v>4.1900000000000001E-3</v>
      </c>
      <c r="C66" s="15">
        <v>95531</v>
      </c>
      <c r="D66" s="15">
        <v>401</v>
      </c>
      <c r="E66" s="15">
        <v>95331</v>
      </c>
      <c r="F66" s="15">
        <v>2629306</v>
      </c>
      <c r="G66" s="25">
        <v>27.5</v>
      </c>
      <c r="O66" s="40"/>
      <c r="P66" s="40"/>
      <c r="Q66" s="41"/>
      <c r="R66" s="41"/>
      <c r="S66" s="41"/>
      <c r="T66" s="41"/>
      <c r="U66" s="42"/>
      <c r="W66" s="43"/>
      <c r="X66" s="43"/>
      <c r="Y66" s="43"/>
      <c r="Z66" s="43"/>
      <c r="AA66" s="43"/>
      <c r="AB66" s="43"/>
    </row>
    <row r="67" spans="1:28" x14ac:dyDescent="0.25">
      <c r="A67" s="26" t="s">
        <v>121</v>
      </c>
      <c r="B67" s="24">
        <v>4.5799999999999999E-3</v>
      </c>
      <c r="C67" s="15">
        <v>95130</v>
      </c>
      <c r="D67" s="15">
        <v>435</v>
      </c>
      <c r="E67" s="15">
        <v>94913</v>
      </c>
      <c r="F67" s="15">
        <v>2533975</v>
      </c>
      <c r="G67" s="25">
        <v>26.6</v>
      </c>
      <c r="O67" s="40"/>
      <c r="P67" s="40"/>
      <c r="Q67" s="41"/>
      <c r="R67" s="41"/>
      <c r="S67" s="41"/>
      <c r="T67" s="41"/>
      <c r="U67" s="42"/>
      <c r="W67" s="43"/>
      <c r="X67" s="43"/>
      <c r="Y67" s="43"/>
      <c r="Z67" s="43"/>
      <c r="AA67" s="43"/>
      <c r="AB67" s="43"/>
    </row>
    <row r="68" spans="1:28" x14ac:dyDescent="0.25">
      <c r="A68" s="26" t="s">
        <v>122</v>
      </c>
      <c r="B68" s="24">
        <v>5.0400000000000002E-3</v>
      </c>
      <c r="C68" s="15">
        <v>94695</v>
      </c>
      <c r="D68" s="15">
        <v>477</v>
      </c>
      <c r="E68" s="15">
        <v>94457</v>
      </c>
      <c r="F68" s="15">
        <v>2439063</v>
      </c>
      <c r="G68" s="25">
        <v>25.8</v>
      </c>
      <c r="O68" s="40"/>
      <c r="P68" s="40"/>
      <c r="Q68" s="41"/>
      <c r="R68" s="41"/>
      <c r="S68" s="41"/>
      <c r="T68" s="41"/>
      <c r="U68" s="42"/>
      <c r="W68" s="43"/>
      <c r="X68" s="43"/>
      <c r="Y68" s="43"/>
      <c r="Z68" s="43"/>
      <c r="AA68" s="43"/>
      <c r="AB68" s="43"/>
    </row>
    <row r="69" spans="1:28" x14ac:dyDescent="0.25">
      <c r="A69" s="26" t="s">
        <v>123</v>
      </c>
      <c r="B69" s="24">
        <v>5.5399999999999998E-3</v>
      </c>
      <c r="C69" s="15">
        <v>94218</v>
      </c>
      <c r="D69" s="15">
        <v>522</v>
      </c>
      <c r="E69" s="15">
        <v>93957</v>
      </c>
      <c r="F69" s="15">
        <v>2344606</v>
      </c>
      <c r="G69" s="25">
        <v>24.9</v>
      </c>
      <c r="O69" s="40"/>
      <c r="P69" s="40"/>
      <c r="Q69" s="41"/>
      <c r="R69" s="41"/>
      <c r="S69" s="41"/>
      <c r="T69" s="41"/>
      <c r="U69" s="42"/>
      <c r="W69" s="43"/>
      <c r="X69" s="43"/>
      <c r="Y69" s="43"/>
      <c r="Z69" s="43"/>
      <c r="AA69" s="43"/>
      <c r="AB69" s="43"/>
    </row>
    <row r="70" spans="1:28" x14ac:dyDescent="0.25">
      <c r="A70" s="26" t="s">
        <v>124</v>
      </c>
      <c r="B70" s="24">
        <v>6.0400000000000002E-3</v>
      </c>
      <c r="C70" s="15">
        <v>93696</v>
      </c>
      <c r="D70" s="15">
        <v>566</v>
      </c>
      <c r="E70" s="15">
        <v>93413</v>
      </c>
      <c r="F70" s="15">
        <v>2250649</v>
      </c>
      <c r="G70" s="25">
        <v>24</v>
      </c>
      <c r="O70" s="40"/>
      <c r="P70" s="40"/>
      <c r="Q70" s="41"/>
      <c r="R70" s="41"/>
      <c r="S70" s="41"/>
      <c r="T70" s="41"/>
      <c r="U70" s="42"/>
      <c r="W70" s="43"/>
      <c r="X70" s="43"/>
      <c r="Y70" s="43"/>
      <c r="Z70" s="43"/>
      <c r="AA70" s="43"/>
      <c r="AB70" s="43"/>
    </row>
    <row r="71" spans="1:28" x14ac:dyDescent="0.25">
      <c r="A71" s="26" t="s">
        <v>125</v>
      </c>
      <c r="B71" s="24">
        <v>6.5900000000000004E-3</v>
      </c>
      <c r="C71" s="15">
        <v>93130</v>
      </c>
      <c r="D71" s="15">
        <v>614</v>
      </c>
      <c r="E71" s="15">
        <v>92823</v>
      </c>
      <c r="F71" s="15">
        <v>2157236</v>
      </c>
      <c r="G71" s="25">
        <v>23.2</v>
      </c>
      <c r="O71" s="40"/>
      <c r="P71" s="40"/>
      <c r="Q71" s="41"/>
      <c r="R71" s="41"/>
      <c r="S71" s="41"/>
      <c r="T71" s="41"/>
      <c r="U71" s="42"/>
      <c r="W71" s="43"/>
      <c r="X71" s="43"/>
      <c r="Y71" s="43"/>
      <c r="Z71" s="43"/>
      <c r="AA71" s="43"/>
      <c r="AB71" s="43"/>
    </row>
    <row r="72" spans="1:28" x14ac:dyDescent="0.25">
      <c r="A72" s="26" t="s">
        <v>126</v>
      </c>
      <c r="B72" s="24">
        <v>7.3000000000000001E-3</v>
      </c>
      <c r="C72" s="15">
        <v>92516</v>
      </c>
      <c r="D72" s="15">
        <v>675</v>
      </c>
      <c r="E72" s="15">
        <v>92179</v>
      </c>
      <c r="F72" s="15">
        <v>2064413</v>
      </c>
      <c r="G72" s="25">
        <v>22.3</v>
      </c>
      <c r="O72" s="40"/>
      <c r="P72" s="40"/>
      <c r="Q72" s="41"/>
      <c r="R72" s="41"/>
      <c r="S72" s="41"/>
      <c r="T72" s="41"/>
      <c r="U72" s="42"/>
      <c r="W72" s="43"/>
      <c r="X72" s="43"/>
      <c r="Y72" s="43"/>
      <c r="Z72" s="43"/>
      <c r="AA72" s="43"/>
      <c r="AB72" s="43"/>
    </row>
    <row r="73" spans="1:28" x14ac:dyDescent="0.25">
      <c r="A73" s="26" t="s">
        <v>127</v>
      </c>
      <c r="B73" s="24">
        <v>8.2400000000000008E-3</v>
      </c>
      <c r="C73" s="15">
        <v>91841</v>
      </c>
      <c r="D73" s="15">
        <v>757</v>
      </c>
      <c r="E73" s="15">
        <v>91463</v>
      </c>
      <c r="F73" s="15">
        <v>1972235</v>
      </c>
      <c r="G73" s="25">
        <v>21.5</v>
      </c>
      <c r="O73" s="40"/>
      <c r="P73" s="40"/>
      <c r="Q73" s="41"/>
      <c r="R73" s="41"/>
      <c r="S73" s="41"/>
      <c r="T73" s="41"/>
      <c r="U73" s="42"/>
      <c r="W73" s="43"/>
      <c r="X73" s="43"/>
      <c r="Y73" s="43"/>
      <c r="Z73" s="43"/>
      <c r="AA73" s="43"/>
      <c r="AB73" s="43"/>
    </row>
    <row r="74" spans="1:28" x14ac:dyDescent="0.25">
      <c r="A74" s="26" t="s">
        <v>128</v>
      </c>
      <c r="B74" s="24">
        <v>9.3399999999999993E-3</v>
      </c>
      <c r="C74" s="15">
        <v>91084</v>
      </c>
      <c r="D74" s="15">
        <v>851</v>
      </c>
      <c r="E74" s="15">
        <v>90659</v>
      </c>
      <c r="F74" s="15">
        <v>1880772</v>
      </c>
      <c r="G74" s="25">
        <v>20.6</v>
      </c>
      <c r="O74" s="40"/>
      <c r="P74" s="40"/>
      <c r="Q74" s="41"/>
      <c r="R74" s="41"/>
      <c r="S74" s="41"/>
      <c r="T74" s="41"/>
      <c r="U74" s="42"/>
      <c r="W74" s="43"/>
      <c r="X74" s="43"/>
      <c r="Y74" s="43"/>
      <c r="Z74" s="43"/>
      <c r="AA74" s="43"/>
      <c r="AB74" s="43"/>
    </row>
    <row r="75" spans="1:28" x14ac:dyDescent="0.25">
      <c r="A75" s="26" t="s">
        <v>129</v>
      </c>
      <c r="B75" s="24">
        <v>1.048E-2</v>
      </c>
      <c r="C75" s="15">
        <v>90233</v>
      </c>
      <c r="D75" s="15">
        <v>945</v>
      </c>
      <c r="E75" s="15">
        <v>89761</v>
      </c>
      <c r="F75" s="15">
        <v>1790114</v>
      </c>
      <c r="G75" s="25">
        <v>19.8</v>
      </c>
      <c r="O75" s="40"/>
      <c r="P75" s="40"/>
      <c r="Q75" s="41"/>
      <c r="R75" s="41"/>
      <c r="S75" s="41"/>
      <c r="T75" s="41"/>
      <c r="U75" s="42"/>
      <c r="W75" s="43"/>
      <c r="X75" s="43"/>
      <c r="Y75" s="43"/>
      <c r="Z75" s="43"/>
      <c r="AA75" s="43"/>
      <c r="AB75" s="43"/>
    </row>
    <row r="76" spans="1:28" x14ac:dyDescent="0.25">
      <c r="A76" s="26" t="s">
        <v>130</v>
      </c>
      <c r="B76" s="24">
        <v>1.1639999999999999E-2</v>
      </c>
      <c r="C76" s="15">
        <v>89288</v>
      </c>
      <c r="D76" s="15">
        <v>1039</v>
      </c>
      <c r="E76" s="15">
        <v>88769</v>
      </c>
      <c r="F76" s="15">
        <v>1700353</v>
      </c>
      <c r="G76" s="25">
        <v>19</v>
      </c>
      <c r="O76" s="40"/>
      <c r="P76" s="40"/>
      <c r="Q76" s="41"/>
      <c r="R76" s="41"/>
      <c r="S76" s="41"/>
      <c r="T76" s="41"/>
      <c r="U76" s="42"/>
      <c r="W76" s="43"/>
      <c r="X76" s="43"/>
      <c r="Y76" s="43"/>
      <c r="Z76" s="43"/>
      <c r="AA76" s="43"/>
      <c r="AB76" s="43"/>
    </row>
    <row r="77" spans="1:28" x14ac:dyDescent="0.25">
      <c r="A77" s="26" t="s">
        <v>131</v>
      </c>
      <c r="B77" s="24">
        <v>1.2919999999999999E-2</v>
      </c>
      <c r="C77" s="15">
        <v>88249</v>
      </c>
      <c r="D77" s="15">
        <v>1140</v>
      </c>
      <c r="E77" s="15">
        <v>87679</v>
      </c>
      <c r="F77" s="15">
        <v>1611585</v>
      </c>
      <c r="G77" s="25">
        <v>18.3</v>
      </c>
      <c r="O77" s="40"/>
      <c r="P77" s="40"/>
      <c r="Q77" s="41"/>
      <c r="R77" s="41"/>
      <c r="S77" s="41"/>
      <c r="T77" s="41"/>
      <c r="U77" s="42"/>
      <c r="W77" s="43"/>
      <c r="X77" s="43"/>
      <c r="Y77" s="43"/>
      <c r="Z77" s="43"/>
      <c r="AA77" s="43"/>
      <c r="AB77" s="43"/>
    </row>
    <row r="78" spans="1:28" x14ac:dyDescent="0.25">
      <c r="A78" s="26" t="s">
        <v>132</v>
      </c>
      <c r="B78" s="24">
        <v>1.436E-2</v>
      </c>
      <c r="C78" s="15">
        <v>87109</v>
      </c>
      <c r="D78" s="15">
        <v>1251</v>
      </c>
      <c r="E78" s="15">
        <v>86484</v>
      </c>
      <c r="F78" s="15">
        <v>1523906</v>
      </c>
      <c r="G78" s="25">
        <v>17.5</v>
      </c>
      <c r="O78" s="40"/>
      <c r="P78" s="40"/>
      <c r="Q78" s="41"/>
      <c r="R78" s="41"/>
      <c r="S78" s="41"/>
      <c r="T78" s="41"/>
      <c r="U78" s="42"/>
      <c r="W78" s="43"/>
      <c r="X78" s="43"/>
      <c r="Y78" s="43"/>
      <c r="Z78" s="43"/>
      <c r="AA78" s="43"/>
      <c r="AB78" s="43"/>
    </row>
    <row r="79" spans="1:28" x14ac:dyDescent="0.25">
      <c r="A79" s="26" t="s">
        <v>133</v>
      </c>
      <c r="B79" s="24">
        <v>1.5879999999999998E-2</v>
      </c>
      <c r="C79" s="15">
        <v>85858</v>
      </c>
      <c r="D79" s="15">
        <v>1363</v>
      </c>
      <c r="E79" s="15">
        <v>85177</v>
      </c>
      <c r="F79" s="15">
        <v>1437422</v>
      </c>
      <c r="G79" s="25">
        <v>16.7</v>
      </c>
      <c r="O79" s="40"/>
      <c r="P79" s="40"/>
      <c r="Q79" s="41"/>
      <c r="R79" s="41"/>
      <c r="S79" s="41"/>
      <c r="T79" s="41"/>
      <c r="U79" s="42"/>
      <c r="W79" s="43"/>
      <c r="X79" s="43"/>
      <c r="Y79" s="43"/>
      <c r="Z79" s="43"/>
      <c r="AA79" s="43"/>
      <c r="AB79" s="43"/>
    </row>
    <row r="80" spans="1:28" x14ac:dyDescent="0.25">
      <c r="A80" s="26" t="s">
        <v>134</v>
      </c>
      <c r="B80" s="24">
        <v>1.7420000000000001E-2</v>
      </c>
      <c r="C80" s="15">
        <v>84495</v>
      </c>
      <c r="D80" s="15">
        <v>1472</v>
      </c>
      <c r="E80" s="15">
        <v>83759</v>
      </c>
      <c r="F80" s="15">
        <v>1352246</v>
      </c>
      <c r="G80" s="25">
        <v>16</v>
      </c>
      <c r="O80" s="40"/>
      <c r="P80" s="40"/>
      <c r="Q80" s="41"/>
      <c r="R80" s="41"/>
      <c r="S80" s="41"/>
      <c r="T80" s="41"/>
      <c r="U80" s="42"/>
      <c r="W80" s="43"/>
      <c r="X80" s="43"/>
      <c r="Y80" s="43"/>
      <c r="Z80" s="43"/>
      <c r="AA80" s="43"/>
      <c r="AB80" s="43"/>
    </row>
    <row r="81" spans="1:28" x14ac:dyDescent="0.25">
      <c r="A81" s="26" t="s">
        <v>135</v>
      </c>
      <c r="B81" s="24">
        <v>1.9060000000000001E-2</v>
      </c>
      <c r="C81" s="15">
        <v>83023</v>
      </c>
      <c r="D81" s="15">
        <v>1582</v>
      </c>
      <c r="E81" s="15">
        <v>82232</v>
      </c>
      <c r="F81" s="15">
        <v>1268487</v>
      </c>
      <c r="G81" s="25">
        <v>15.3</v>
      </c>
      <c r="O81" s="40"/>
      <c r="P81" s="40"/>
      <c r="Q81" s="41"/>
      <c r="R81" s="41"/>
      <c r="S81" s="41"/>
      <c r="T81" s="41"/>
      <c r="U81" s="42"/>
      <c r="W81" s="43"/>
      <c r="X81" s="43"/>
      <c r="Y81" s="43"/>
      <c r="Z81" s="43"/>
      <c r="AA81" s="43"/>
      <c r="AB81" s="43"/>
    </row>
    <row r="82" spans="1:28" x14ac:dyDescent="0.25">
      <c r="A82" s="26" t="s">
        <v>136</v>
      </c>
      <c r="B82" s="24">
        <v>2.1059999999999999E-2</v>
      </c>
      <c r="C82" s="15">
        <v>81441</v>
      </c>
      <c r="D82" s="15">
        <v>1715</v>
      </c>
      <c r="E82" s="15">
        <v>80584</v>
      </c>
      <c r="F82" s="15">
        <v>1186255</v>
      </c>
      <c r="G82" s="25">
        <v>14.6</v>
      </c>
      <c r="O82" s="40"/>
      <c r="P82" s="40"/>
      <c r="Q82" s="41"/>
      <c r="R82" s="41"/>
      <c r="S82" s="41"/>
      <c r="T82" s="41"/>
      <c r="U82" s="42"/>
      <c r="W82" s="43"/>
      <c r="X82" s="43"/>
      <c r="Y82" s="43"/>
      <c r="Z82" s="43"/>
      <c r="AA82" s="43"/>
      <c r="AB82" s="43"/>
    </row>
    <row r="83" spans="1:28" x14ac:dyDescent="0.25">
      <c r="A83" s="26" t="s">
        <v>137</v>
      </c>
      <c r="B83" s="24">
        <v>2.3599999999999999E-2</v>
      </c>
      <c r="C83" s="15">
        <v>79726</v>
      </c>
      <c r="D83" s="15">
        <v>1881</v>
      </c>
      <c r="E83" s="15">
        <v>78786</v>
      </c>
      <c r="F83" s="15">
        <v>1105671</v>
      </c>
      <c r="G83" s="25">
        <v>13.9</v>
      </c>
      <c r="O83" s="40"/>
      <c r="P83" s="40"/>
      <c r="Q83" s="41"/>
      <c r="R83" s="41"/>
      <c r="S83" s="41"/>
      <c r="T83" s="41"/>
      <c r="U83" s="42"/>
      <c r="W83" s="43"/>
      <c r="X83" s="43"/>
      <c r="Y83" s="43"/>
      <c r="Z83" s="43"/>
      <c r="AA83" s="43"/>
      <c r="AB83" s="43"/>
    </row>
    <row r="84" spans="1:28" x14ac:dyDescent="0.25">
      <c r="A84" s="26" t="s">
        <v>138</v>
      </c>
      <c r="B84" s="24">
        <v>2.6460000000000001E-2</v>
      </c>
      <c r="C84" s="15">
        <v>77845</v>
      </c>
      <c r="D84" s="15">
        <v>2060</v>
      </c>
      <c r="E84" s="15">
        <v>76815</v>
      </c>
      <c r="F84" s="15">
        <v>1026886</v>
      </c>
      <c r="G84" s="25">
        <v>13.2</v>
      </c>
      <c r="O84" s="40"/>
      <c r="P84" s="40"/>
      <c r="Q84" s="41"/>
      <c r="R84" s="41"/>
      <c r="S84" s="41"/>
      <c r="T84" s="41"/>
      <c r="U84" s="42"/>
      <c r="W84" s="43"/>
      <c r="X84" s="43"/>
      <c r="Y84" s="43"/>
      <c r="Z84" s="43"/>
      <c r="AA84" s="43"/>
      <c r="AB84" s="43"/>
    </row>
    <row r="85" spans="1:28" x14ac:dyDescent="0.25">
      <c r="A85" s="26" t="s">
        <v>139</v>
      </c>
      <c r="B85" s="24">
        <v>2.9409999999999999E-2</v>
      </c>
      <c r="C85" s="15">
        <v>75785</v>
      </c>
      <c r="D85" s="15">
        <v>2228</v>
      </c>
      <c r="E85" s="15">
        <v>74671</v>
      </c>
      <c r="F85" s="15">
        <v>950071</v>
      </c>
      <c r="G85" s="25">
        <v>12.5</v>
      </c>
      <c r="O85" s="40"/>
      <c r="P85" s="40"/>
      <c r="Q85" s="41"/>
      <c r="R85" s="41"/>
      <c r="S85" s="41"/>
      <c r="T85" s="41"/>
      <c r="U85" s="42"/>
      <c r="W85" s="43"/>
      <c r="X85" s="43"/>
      <c r="Y85" s="43"/>
      <c r="Z85" s="43"/>
      <c r="AA85" s="43"/>
      <c r="AB85" s="43"/>
    </row>
    <row r="86" spans="1:28" x14ac:dyDescent="0.25">
      <c r="A86" s="26" t="s">
        <v>140</v>
      </c>
      <c r="B86" s="24">
        <v>3.2439999999999997E-2</v>
      </c>
      <c r="C86" s="15">
        <v>73557</v>
      </c>
      <c r="D86" s="15">
        <v>2386</v>
      </c>
      <c r="E86" s="15">
        <v>72364</v>
      </c>
      <c r="F86" s="15">
        <v>875400</v>
      </c>
      <c r="G86" s="25">
        <v>11.9</v>
      </c>
      <c r="O86" s="40"/>
      <c r="P86" s="40"/>
      <c r="Q86" s="41"/>
      <c r="R86" s="41"/>
      <c r="S86" s="41"/>
      <c r="T86" s="41"/>
      <c r="U86" s="42"/>
      <c r="W86" s="43"/>
      <c r="X86" s="43"/>
      <c r="Y86" s="43"/>
      <c r="Z86" s="43"/>
      <c r="AA86" s="43"/>
      <c r="AB86" s="43"/>
    </row>
    <row r="87" spans="1:28" x14ac:dyDescent="0.25">
      <c r="A87" s="26" t="s">
        <v>141</v>
      </c>
      <c r="B87" s="24">
        <v>3.5810000000000002E-2</v>
      </c>
      <c r="C87" s="15">
        <v>71171</v>
      </c>
      <c r="D87" s="15">
        <v>2548</v>
      </c>
      <c r="E87" s="15">
        <v>69897</v>
      </c>
      <c r="F87" s="15">
        <v>803036</v>
      </c>
      <c r="G87" s="25">
        <v>11.3</v>
      </c>
      <c r="O87" s="40"/>
      <c r="P87" s="40"/>
      <c r="Q87" s="41"/>
      <c r="R87" s="41"/>
      <c r="S87" s="41"/>
      <c r="T87" s="41"/>
      <c r="U87" s="42"/>
      <c r="W87" s="43"/>
      <c r="X87" s="43"/>
      <c r="Y87" s="43"/>
      <c r="Z87" s="43"/>
      <c r="AA87" s="43"/>
      <c r="AB87" s="43"/>
    </row>
    <row r="88" spans="1:28" x14ac:dyDescent="0.25">
      <c r="A88" s="26" t="s">
        <v>142</v>
      </c>
      <c r="B88" s="24">
        <v>3.9699999999999999E-2</v>
      </c>
      <c r="C88" s="15">
        <v>68623</v>
      </c>
      <c r="D88" s="15">
        <v>2724</v>
      </c>
      <c r="E88" s="15">
        <v>67261</v>
      </c>
      <c r="F88" s="15">
        <v>733139</v>
      </c>
      <c r="G88" s="25">
        <v>10.7</v>
      </c>
      <c r="O88" s="40"/>
      <c r="P88" s="40"/>
      <c r="Q88" s="41"/>
      <c r="R88" s="41"/>
      <c r="S88" s="41"/>
      <c r="T88" s="41"/>
      <c r="U88" s="42"/>
      <c r="W88" s="43"/>
      <c r="X88" s="43"/>
      <c r="Y88" s="43"/>
      <c r="Z88" s="43"/>
      <c r="AA88" s="43"/>
      <c r="AB88" s="43"/>
    </row>
    <row r="89" spans="1:28" x14ac:dyDescent="0.25">
      <c r="A89" s="26" t="s">
        <v>143</v>
      </c>
      <c r="B89" s="24">
        <v>4.3880000000000002E-2</v>
      </c>
      <c r="C89" s="15">
        <v>65899</v>
      </c>
      <c r="D89" s="15">
        <v>2892</v>
      </c>
      <c r="E89" s="15">
        <v>64453</v>
      </c>
      <c r="F89" s="15">
        <v>665878</v>
      </c>
      <c r="G89" s="25">
        <v>10.1</v>
      </c>
      <c r="O89" s="40"/>
      <c r="P89" s="40"/>
      <c r="Q89" s="41"/>
      <c r="R89" s="41"/>
      <c r="S89" s="41"/>
      <c r="T89" s="41"/>
      <c r="U89" s="42"/>
      <c r="W89" s="43"/>
      <c r="X89" s="43"/>
      <c r="Y89" s="43"/>
      <c r="Z89" s="43"/>
      <c r="AA89" s="43"/>
      <c r="AB89" s="43"/>
    </row>
    <row r="90" spans="1:28" x14ac:dyDescent="0.25">
      <c r="A90" s="26" t="s">
        <v>144</v>
      </c>
      <c r="B90" s="24">
        <v>4.8090000000000001E-2</v>
      </c>
      <c r="C90" s="15">
        <v>63007</v>
      </c>
      <c r="D90" s="15">
        <v>3030</v>
      </c>
      <c r="E90" s="15">
        <v>61492</v>
      </c>
      <c r="F90" s="15">
        <v>601425</v>
      </c>
      <c r="G90" s="25">
        <v>9.5</v>
      </c>
      <c r="O90" s="40"/>
      <c r="P90" s="40"/>
      <c r="Q90" s="41"/>
      <c r="R90" s="41"/>
      <c r="S90" s="41"/>
      <c r="T90" s="41"/>
      <c r="U90" s="42"/>
      <c r="W90" s="43"/>
      <c r="X90" s="43"/>
      <c r="Y90" s="43"/>
      <c r="Z90" s="43"/>
      <c r="AA90" s="43"/>
      <c r="AB90" s="43"/>
    </row>
    <row r="91" spans="1:28" x14ac:dyDescent="0.25">
      <c r="A91" s="26" t="s">
        <v>145</v>
      </c>
      <c r="B91" s="24">
        <v>5.2429999999999997E-2</v>
      </c>
      <c r="C91" s="15">
        <v>59977</v>
      </c>
      <c r="D91" s="15">
        <v>3145</v>
      </c>
      <c r="E91" s="15">
        <v>58405</v>
      </c>
      <c r="F91" s="15">
        <v>539933</v>
      </c>
      <c r="G91" s="25">
        <v>9</v>
      </c>
      <c r="O91" s="40"/>
      <c r="P91" s="40"/>
      <c r="Q91" s="41"/>
      <c r="R91" s="41"/>
      <c r="S91" s="41"/>
      <c r="T91" s="41"/>
      <c r="U91" s="42"/>
      <c r="W91" s="43"/>
      <c r="X91" s="43"/>
      <c r="Y91" s="43"/>
      <c r="Z91" s="43"/>
      <c r="AA91" s="43"/>
      <c r="AB91" s="43"/>
    </row>
    <row r="92" spans="1:28" x14ac:dyDescent="0.25">
      <c r="A92" s="26" t="s">
        <v>146</v>
      </c>
      <c r="B92" s="24">
        <v>5.7419999999999999E-2</v>
      </c>
      <c r="C92" s="15">
        <v>56832</v>
      </c>
      <c r="D92" s="15">
        <v>3264</v>
      </c>
      <c r="E92" s="15">
        <v>55200</v>
      </c>
      <c r="F92" s="15">
        <v>481528</v>
      </c>
      <c r="G92" s="25">
        <v>8.5</v>
      </c>
      <c r="O92" s="40"/>
      <c r="P92" s="40"/>
      <c r="Q92" s="41"/>
      <c r="R92" s="41"/>
      <c r="S92" s="41"/>
      <c r="T92" s="41"/>
      <c r="U92" s="42"/>
      <c r="W92" s="43"/>
      <c r="X92" s="43"/>
      <c r="Y92" s="43"/>
      <c r="Z92" s="43"/>
      <c r="AA92" s="43"/>
      <c r="AB92" s="43"/>
    </row>
    <row r="93" spans="1:28" x14ac:dyDescent="0.25">
      <c r="A93" s="26" t="s">
        <v>147</v>
      </c>
      <c r="B93" s="24">
        <v>6.361E-2</v>
      </c>
      <c r="C93" s="15">
        <v>53568</v>
      </c>
      <c r="D93" s="15">
        <v>3408</v>
      </c>
      <c r="E93" s="15">
        <v>51864</v>
      </c>
      <c r="F93" s="15">
        <v>426328</v>
      </c>
      <c r="G93" s="25">
        <v>8</v>
      </c>
      <c r="O93" s="40"/>
      <c r="P93" s="40"/>
      <c r="Q93" s="41"/>
      <c r="R93" s="41"/>
      <c r="S93" s="41"/>
      <c r="T93" s="41"/>
      <c r="U93" s="42"/>
      <c r="W93" s="43"/>
      <c r="X93" s="43"/>
      <c r="Y93" s="43"/>
      <c r="Z93" s="43"/>
      <c r="AA93" s="43"/>
      <c r="AB93" s="43"/>
    </row>
    <row r="94" spans="1:28" x14ac:dyDescent="0.25">
      <c r="A94" s="26" t="s">
        <v>148</v>
      </c>
      <c r="B94" s="24">
        <v>7.0970000000000005E-2</v>
      </c>
      <c r="C94" s="15">
        <v>50160</v>
      </c>
      <c r="D94" s="15">
        <v>3560</v>
      </c>
      <c r="E94" s="15">
        <v>48380</v>
      </c>
      <c r="F94" s="15">
        <v>374464</v>
      </c>
      <c r="G94" s="25">
        <v>7.5</v>
      </c>
      <c r="O94" s="40"/>
      <c r="P94" s="40"/>
      <c r="Q94" s="41"/>
      <c r="R94" s="41"/>
      <c r="S94" s="41"/>
      <c r="T94" s="41"/>
      <c r="U94" s="42"/>
      <c r="W94" s="43"/>
      <c r="X94" s="43"/>
      <c r="Y94" s="43"/>
      <c r="Z94" s="43"/>
      <c r="AA94" s="43"/>
      <c r="AB94" s="43"/>
    </row>
    <row r="95" spans="1:28" x14ac:dyDescent="0.25">
      <c r="A95" s="26" t="s">
        <v>149</v>
      </c>
      <c r="B95" s="24">
        <v>7.8600000000000003E-2</v>
      </c>
      <c r="C95" s="15">
        <v>46600</v>
      </c>
      <c r="D95" s="15">
        <v>3663</v>
      </c>
      <c r="E95" s="15">
        <v>44769</v>
      </c>
      <c r="F95" s="15">
        <v>326084</v>
      </c>
      <c r="G95" s="25">
        <v>7</v>
      </c>
      <c r="O95" s="40"/>
      <c r="P95" s="40"/>
      <c r="Q95" s="41"/>
      <c r="R95" s="41"/>
      <c r="S95" s="41"/>
      <c r="T95" s="41"/>
      <c r="U95" s="42"/>
      <c r="W95" s="43"/>
      <c r="X95" s="43"/>
      <c r="Y95" s="43"/>
      <c r="Z95" s="43"/>
      <c r="AA95" s="43"/>
      <c r="AB95" s="43"/>
    </row>
    <row r="96" spans="1:28" x14ac:dyDescent="0.25">
      <c r="A96" s="26" t="s">
        <v>150</v>
      </c>
      <c r="B96" s="24">
        <v>8.6940000000000003E-2</v>
      </c>
      <c r="C96" s="15">
        <v>42937</v>
      </c>
      <c r="D96" s="15">
        <v>3733</v>
      </c>
      <c r="E96" s="15">
        <v>41071</v>
      </c>
      <c r="F96" s="15">
        <v>281316</v>
      </c>
      <c r="G96" s="25">
        <v>6.6</v>
      </c>
      <c r="O96" s="40"/>
      <c r="P96" s="40"/>
      <c r="Q96" s="41"/>
      <c r="R96" s="41"/>
      <c r="S96" s="41"/>
      <c r="T96" s="41"/>
      <c r="U96" s="42"/>
      <c r="W96" s="43"/>
      <c r="X96" s="43"/>
      <c r="Y96" s="43"/>
      <c r="Z96" s="43"/>
      <c r="AA96" s="43"/>
      <c r="AB96" s="43"/>
    </row>
    <row r="97" spans="1:28" x14ac:dyDescent="0.25">
      <c r="A97" s="26" t="s">
        <v>151</v>
      </c>
      <c r="B97" s="24">
        <v>9.6030000000000004E-2</v>
      </c>
      <c r="C97" s="15">
        <v>39204</v>
      </c>
      <c r="D97" s="15">
        <v>3765</v>
      </c>
      <c r="E97" s="15">
        <v>37322</v>
      </c>
      <c r="F97" s="15">
        <v>240245</v>
      </c>
      <c r="G97" s="25">
        <v>6.1</v>
      </c>
      <c r="O97" s="40"/>
      <c r="P97" s="40"/>
      <c r="Q97" s="41"/>
      <c r="R97" s="41"/>
      <c r="S97" s="41"/>
      <c r="T97" s="41"/>
      <c r="U97" s="42"/>
      <c r="W97" s="43"/>
      <c r="X97" s="43"/>
      <c r="Y97" s="43"/>
      <c r="Z97" s="43"/>
      <c r="AA97" s="43"/>
      <c r="AB97" s="43"/>
    </row>
    <row r="98" spans="1:28" x14ac:dyDescent="0.25">
      <c r="A98" s="26" t="s">
        <v>152</v>
      </c>
      <c r="B98" s="24">
        <v>0.10593</v>
      </c>
      <c r="C98" s="15">
        <v>35439</v>
      </c>
      <c r="D98" s="15">
        <v>3754</v>
      </c>
      <c r="E98" s="15">
        <v>33562</v>
      </c>
      <c r="F98" s="15">
        <v>202924</v>
      </c>
      <c r="G98" s="25">
        <v>5.7</v>
      </c>
      <c r="O98" s="40"/>
      <c r="P98" s="40"/>
      <c r="Q98" s="41"/>
      <c r="R98" s="41"/>
      <c r="S98" s="41"/>
      <c r="T98" s="41"/>
      <c r="U98" s="42"/>
      <c r="W98" s="43"/>
      <c r="X98" s="43"/>
      <c r="Y98" s="43"/>
      <c r="Z98" s="43"/>
      <c r="AA98" s="43"/>
      <c r="AB98" s="43"/>
    </row>
    <row r="99" spans="1:28" x14ac:dyDescent="0.25">
      <c r="A99" s="26" t="s">
        <v>153</v>
      </c>
      <c r="B99" s="24">
        <v>0.11667</v>
      </c>
      <c r="C99" s="15">
        <v>31685</v>
      </c>
      <c r="D99" s="15">
        <v>3697</v>
      </c>
      <c r="E99" s="15">
        <v>29837</v>
      </c>
      <c r="F99" s="15">
        <v>169362</v>
      </c>
      <c r="G99" s="25">
        <v>5.3</v>
      </c>
      <c r="O99" s="40"/>
      <c r="P99" s="40"/>
      <c r="Q99" s="41"/>
      <c r="R99" s="41"/>
      <c r="S99" s="41"/>
      <c r="T99" s="41"/>
      <c r="U99" s="42"/>
      <c r="W99" s="43"/>
      <c r="X99" s="43"/>
      <c r="Y99" s="43"/>
      <c r="Z99" s="43"/>
      <c r="AA99" s="43"/>
      <c r="AB99" s="43"/>
    </row>
    <row r="100" spans="1:28" x14ac:dyDescent="0.25">
      <c r="A100" s="26" t="s">
        <v>154</v>
      </c>
      <c r="B100" s="24">
        <v>0.12831999999999999</v>
      </c>
      <c r="C100" s="15">
        <v>27988</v>
      </c>
      <c r="D100" s="15">
        <v>3591</v>
      </c>
      <c r="E100" s="15">
        <v>26193</v>
      </c>
      <c r="F100" s="15">
        <v>139525</v>
      </c>
      <c r="G100" s="25">
        <v>5</v>
      </c>
      <c r="O100" s="40"/>
      <c r="P100" s="40"/>
      <c r="Q100" s="41"/>
      <c r="R100" s="41"/>
      <c r="S100" s="41"/>
      <c r="T100" s="41"/>
      <c r="U100" s="42"/>
      <c r="W100" s="43"/>
      <c r="X100" s="43"/>
      <c r="Y100" s="43"/>
      <c r="Z100" s="43"/>
      <c r="AA100" s="43"/>
      <c r="AB100" s="43"/>
    </row>
    <row r="101" spans="1:28" x14ac:dyDescent="0.25">
      <c r="A101" s="26" t="s">
        <v>155</v>
      </c>
      <c r="B101" s="24">
        <v>0.14091000000000001</v>
      </c>
      <c r="C101" s="15">
        <v>24397</v>
      </c>
      <c r="D101" s="15">
        <v>3438</v>
      </c>
      <c r="E101" s="15">
        <v>22678</v>
      </c>
      <c r="F101" s="15">
        <v>113333</v>
      </c>
      <c r="G101" s="25">
        <v>4.5999999999999996</v>
      </c>
      <c r="O101" s="40"/>
      <c r="P101" s="40"/>
      <c r="Q101" s="41"/>
      <c r="R101" s="41"/>
      <c r="S101" s="41"/>
      <c r="T101" s="41"/>
      <c r="U101" s="42"/>
      <c r="W101" s="43"/>
      <c r="X101" s="43"/>
      <c r="Y101" s="43"/>
      <c r="Z101" s="43"/>
      <c r="AA101" s="43"/>
      <c r="AB101" s="43"/>
    </row>
    <row r="102" spans="1:28" x14ac:dyDescent="0.25">
      <c r="A102" s="26" t="s">
        <v>156</v>
      </c>
      <c r="B102" s="24">
        <v>0.1545</v>
      </c>
      <c r="C102" s="15">
        <v>20959</v>
      </c>
      <c r="D102" s="15">
        <v>3238</v>
      </c>
      <c r="E102" s="15">
        <v>19340</v>
      </c>
      <c r="F102" s="15">
        <v>90655</v>
      </c>
      <c r="G102" s="25">
        <v>4.3</v>
      </c>
      <c r="O102" s="40"/>
      <c r="P102" s="40"/>
      <c r="Q102" s="41"/>
      <c r="R102" s="41"/>
      <c r="S102" s="41"/>
      <c r="T102" s="41"/>
      <c r="U102" s="42"/>
      <c r="W102" s="43"/>
      <c r="X102" s="43"/>
      <c r="Y102" s="43"/>
      <c r="Z102" s="43"/>
      <c r="AA102" s="43"/>
      <c r="AB102" s="43"/>
    </row>
    <row r="103" spans="1:28" x14ac:dyDescent="0.25">
      <c r="A103" s="26" t="s">
        <v>157</v>
      </c>
      <c r="B103" s="24">
        <v>0.16913</v>
      </c>
      <c r="C103" s="15">
        <v>17721</v>
      </c>
      <c r="D103" s="15">
        <v>2997</v>
      </c>
      <c r="E103" s="15">
        <v>16223</v>
      </c>
      <c r="F103" s="15">
        <v>71315</v>
      </c>
      <c r="G103" s="25">
        <v>4</v>
      </c>
      <c r="O103" s="40"/>
      <c r="P103" s="40"/>
      <c r="Q103" s="41"/>
      <c r="R103" s="41"/>
      <c r="S103" s="41"/>
      <c r="T103" s="41"/>
      <c r="U103" s="42"/>
      <c r="W103" s="43"/>
      <c r="X103" s="43"/>
      <c r="Y103" s="43"/>
      <c r="Z103" s="43"/>
      <c r="AA103" s="43"/>
      <c r="AB103" s="43"/>
    </row>
    <row r="104" spans="1:28" x14ac:dyDescent="0.25">
      <c r="A104" s="26" t="s">
        <v>158</v>
      </c>
      <c r="B104" s="24">
        <v>0.18484</v>
      </c>
      <c r="C104" s="15">
        <v>14724</v>
      </c>
      <c r="D104" s="15">
        <v>2722</v>
      </c>
      <c r="E104" s="15">
        <v>13363</v>
      </c>
      <c r="F104" s="15">
        <v>55092</v>
      </c>
      <c r="G104" s="25">
        <v>3.7</v>
      </c>
      <c r="O104" s="40"/>
      <c r="P104" s="40"/>
      <c r="Q104" s="41"/>
      <c r="R104" s="41"/>
      <c r="S104" s="41"/>
      <c r="T104" s="41"/>
      <c r="U104" s="42"/>
      <c r="W104" s="43"/>
      <c r="X104" s="43"/>
      <c r="Y104" s="43"/>
      <c r="Z104" s="43"/>
      <c r="AA104" s="43"/>
      <c r="AB104" s="43"/>
    </row>
    <row r="105" spans="1:28" x14ac:dyDescent="0.25">
      <c r="A105" s="26" t="s">
        <v>159</v>
      </c>
      <c r="B105" s="24">
        <v>0.20168</v>
      </c>
      <c r="C105" s="15">
        <v>12002</v>
      </c>
      <c r="D105" s="15">
        <v>2421</v>
      </c>
      <c r="E105" s="15">
        <v>10792</v>
      </c>
      <c r="F105" s="15">
        <v>41729</v>
      </c>
      <c r="G105" s="25">
        <v>3.5</v>
      </c>
      <c r="O105" s="40"/>
      <c r="P105" s="40"/>
      <c r="Q105" s="41"/>
      <c r="R105" s="41"/>
      <c r="S105" s="41"/>
      <c r="T105" s="41"/>
      <c r="U105" s="42"/>
      <c r="W105" s="43"/>
      <c r="X105" s="43"/>
      <c r="Y105" s="43"/>
      <c r="Z105" s="43"/>
      <c r="AA105" s="43"/>
      <c r="AB105" s="43"/>
    </row>
    <row r="106" spans="1:28" x14ac:dyDescent="0.25">
      <c r="A106" s="26" t="s">
        <v>160</v>
      </c>
      <c r="B106" s="24">
        <v>0.21967999999999999</v>
      </c>
      <c r="C106" s="15">
        <v>9581</v>
      </c>
      <c r="D106" s="15">
        <v>2105</v>
      </c>
      <c r="E106" s="15">
        <v>8529</v>
      </c>
      <c r="F106" s="15">
        <v>30938</v>
      </c>
      <c r="G106" s="25">
        <v>3.2</v>
      </c>
      <c r="O106" s="40"/>
      <c r="P106" s="40"/>
      <c r="Q106" s="41"/>
      <c r="R106" s="41"/>
      <c r="S106" s="41"/>
      <c r="T106" s="41"/>
      <c r="U106" s="42"/>
      <c r="W106" s="43"/>
      <c r="X106" s="43"/>
      <c r="Y106" s="43"/>
      <c r="Z106" s="43"/>
      <c r="AA106" s="43"/>
      <c r="AB106" s="43"/>
    </row>
    <row r="107" spans="1:28" x14ac:dyDescent="0.25">
      <c r="A107" s="26" t="s">
        <v>161</v>
      </c>
      <c r="B107" s="24">
        <v>0.23887</v>
      </c>
      <c r="C107" s="15">
        <v>7476</v>
      </c>
      <c r="D107" s="15">
        <v>1786</v>
      </c>
      <c r="E107" s="15">
        <v>6583</v>
      </c>
      <c r="F107" s="15">
        <v>22409</v>
      </c>
      <c r="G107" s="25">
        <v>3</v>
      </c>
      <c r="O107" s="40"/>
      <c r="P107" s="40"/>
      <c r="Q107" s="41"/>
      <c r="R107" s="41"/>
      <c r="S107" s="41"/>
      <c r="T107" s="41"/>
      <c r="U107" s="42"/>
      <c r="W107" s="43"/>
      <c r="X107" s="43"/>
      <c r="Y107" s="43"/>
      <c r="Z107" s="43"/>
      <c r="AA107" s="43"/>
      <c r="AB107" s="43"/>
    </row>
    <row r="108" spans="1:28" x14ac:dyDescent="0.25">
      <c r="A108" s="26" t="s">
        <v>162</v>
      </c>
      <c r="B108" s="24">
        <v>0.25927</v>
      </c>
      <c r="C108" s="15">
        <v>5690</v>
      </c>
      <c r="D108" s="15">
        <v>1475</v>
      </c>
      <c r="E108" s="15">
        <v>4953</v>
      </c>
      <c r="F108" s="15">
        <v>15826</v>
      </c>
      <c r="G108" s="25">
        <v>2.8</v>
      </c>
      <c r="O108" s="40"/>
      <c r="P108" s="40"/>
      <c r="Q108" s="41"/>
      <c r="R108" s="41"/>
      <c r="S108" s="41"/>
      <c r="T108" s="41"/>
      <c r="U108" s="42"/>
      <c r="W108" s="43"/>
      <c r="X108" s="43"/>
      <c r="Y108" s="43"/>
      <c r="Z108" s="43"/>
      <c r="AA108" s="43"/>
      <c r="AB108" s="43"/>
    </row>
    <row r="109" spans="1:28" x14ac:dyDescent="0.25">
      <c r="A109" s="26" t="s">
        <v>163</v>
      </c>
      <c r="B109" s="24">
        <v>0.28089999999999998</v>
      </c>
      <c r="C109" s="15">
        <v>4215</v>
      </c>
      <c r="D109" s="15">
        <v>1184</v>
      </c>
      <c r="E109" s="15">
        <v>3623</v>
      </c>
      <c r="F109" s="15">
        <v>10874</v>
      </c>
      <c r="G109" s="25">
        <v>2.6</v>
      </c>
      <c r="O109" s="40"/>
      <c r="P109" s="40"/>
      <c r="Q109" s="41"/>
      <c r="R109" s="41"/>
      <c r="S109" s="41"/>
      <c r="T109" s="41"/>
      <c r="U109" s="42"/>
      <c r="W109" s="43"/>
      <c r="X109" s="43"/>
      <c r="Y109" s="43"/>
      <c r="Z109" s="43"/>
      <c r="AA109" s="43"/>
      <c r="AB109" s="43"/>
    </row>
    <row r="110" spans="1:28" x14ac:dyDescent="0.25">
      <c r="A110" s="28" t="s">
        <v>164</v>
      </c>
      <c r="B110" s="29">
        <v>1</v>
      </c>
      <c r="C110" s="30">
        <v>3031</v>
      </c>
      <c r="D110" s="30">
        <v>3031</v>
      </c>
      <c r="E110" s="30">
        <v>7251</v>
      </c>
      <c r="F110" s="30">
        <v>7251</v>
      </c>
      <c r="G110" s="31">
        <v>2.4</v>
      </c>
      <c r="O110" s="40"/>
      <c r="P110" s="40"/>
      <c r="Q110" s="41"/>
      <c r="R110" s="41"/>
      <c r="S110" s="41"/>
      <c r="T110" s="41"/>
      <c r="U110" s="42"/>
      <c r="W110" s="43"/>
      <c r="X110" s="43"/>
      <c r="Y110" s="43"/>
      <c r="Z110" s="43"/>
      <c r="AA110" s="43"/>
      <c r="AB110" s="43"/>
    </row>
    <row r="111" spans="1:28" x14ac:dyDescent="0.25">
      <c r="A111" s="15"/>
      <c r="B111" s="24"/>
      <c r="C111" s="15"/>
      <c r="D111" s="15"/>
      <c r="E111" s="15"/>
      <c r="F111" s="15"/>
      <c r="G111" s="67"/>
      <c r="O111" s="40"/>
      <c r="P111" s="40"/>
      <c r="Q111" s="41"/>
      <c r="R111" s="41"/>
      <c r="S111" s="41"/>
      <c r="T111" s="41"/>
      <c r="U111" s="42"/>
      <c r="W111" s="43"/>
      <c r="X111" s="43"/>
      <c r="Y111" s="43"/>
      <c r="Z111" s="43"/>
      <c r="AA111" s="43"/>
      <c r="AB111" s="43"/>
    </row>
    <row r="113" spans="1:1" x14ac:dyDescent="0.25">
      <c r="A113" s="32" t="s">
        <v>284</v>
      </c>
    </row>
    <row r="114" spans="1:1" x14ac:dyDescent="0.25">
      <c r="A114" s="33" t="s">
        <v>165</v>
      </c>
    </row>
  </sheetData>
  <pageMargins left="0.75" right="0.75" top="1" bottom="1" header="0.5" footer="0.5"/>
  <pageSetup paperSize="9" orientation="portrait"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7"/>
  <dimension ref="A1:AB114"/>
  <sheetViews>
    <sheetView zoomScaleNormal="100" workbookViewId="0"/>
  </sheetViews>
  <sheetFormatPr defaultRowHeight="12.5" x14ac:dyDescent="0.25"/>
  <cols>
    <col min="1" max="1" width="12.59765625" style="4" customWidth="1"/>
    <col min="2" max="2" width="17.3984375" style="4" customWidth="1"/>
    <col min="3" max="3" width="10.59765625" style="4" customWidth="1"/>
    <col min="4" max="5" width="17.3984375" style="4" customWidth="1"/>
    <col min="6" max="7" width="15.09765625" style="4" customWidth="1"/>
    <col min="8" max="256" width="9.09765625" style="4"/>
    <col min="257" max="257" width="12.59765625" style="4" customWidth="1"/>
    <col min="258" max="258" width="17.3984375" style="4" customWidth="1"/>
    <col min="259" max="259" width="10.59765625" style="4" customWidth="1"/>
    <col min="260" max="261" width="17.3984375" style="4" customWidth="1"/>
    <col min="262" max="263" width="15.09765625" style="4" customWidth="1"/>
    <col min="264" max="512" width="9.09765625" style="4"/>
    <col min="513" max="513" width="12.59765625" style="4" customWidth="1"/>
    <col min="514" max="514" width="17.3984375" style="4" customWidth="1"/>
    <col min="515" max="515" width="10.59765625" style="4" customWidth="1"/>
    <col min="516" max="517" width="17.3984375" style="4" customWidth="1"/>
    <col min="518" max="519" width="15.09765625" style="4" customWidth="1"/>
    <col min="520" max="768" width="9.09765625" style="4"/>
    <col min="769" max="769" width="12.59765625" style="4" customWidth="1"/>
    <col min="770" max="770" width="17.3984375" style="4" customWidth="1"/>
    <col min="771" max="771" width="10.59765625" style="4" customWidth="1"/>
    <col min="772" max="773" width="17.3984375" style="4" customWidth="1"/>
    <col min="774" max="775" width="15.09765625" style="4" customWidth="1"/>
    <col min="776" max="1024" width="9.09765625" style="4"/>
    <col min="1025" max="1025" width="12.59765625" style="4" customWidth="1"/>
    <col min="1026" max="1026" width="17.3984375" style="4" customWidth="1"/>
    <col min="1027" max="1027" width="10.59765625" style="4" customWidth="1"/>
    <col min="1028" max="1029" width="17.3984375" style="4" customWidth="1"/>
    <col min="1030" max="1031" width="15.09765625" style="4" customWidth="1"/>
    <col min="1032" max="1280" width="9.09765625" style="4"/>
    <col min="1281" max="1281" width="12.59765625" style="4" customWidth="1"/>
    <col min="1282" max="1282" width="17.3984375" style="4" customWidth="1"/>
    <col min="1283" max="1283" width="10.59765625" style="4" customWidth="1"/>
    <col min="1284" max="1285" width="17.3984375" style="4" customWidth="1"/>
    <col min="1286" max="1287" width="15.09765625" style="4" customWidth="1"/>
    <col min="1288" max="1536" width="9.09765625" style="4"/>
    <col min="1537" max="1537" width="12.59765625" style="4" customWidth="1"/>
    <col min="1538" max="1538" width="17.3984375" style="4" customWidth="1"/>
    <col min="1539" max="1539" width="10.59765625" style="4" customWidth="1"/>
    <col min="1540" max="1541" width="17.3984375" style="4" customWidth="1"/>
    <col min="1542" max="1543" width="15.09765625" style="4" customWidth="1"/>
    <col min="1544" max="1792" width="9.09765625" style="4"/>
    <col min="1793" max="1793" width="12.59765625" style="4" customWidth="1"/>
    <col min="1794" max="1794" width="17.3984375" style="4" customWidth="1"/>
    <col min="1795" max="1795" width="10.59765625" style="4" customWidth="1"/>
    <col min="1796" max="1797" width="17.3984375" style="4" customWidth="1"/>
    <col min="1798" max="1799" width="15.09765625" style="4" customWidth="1"/>
    <col min="1800" max="2048" width="9.09765625" style="4"/>
    <col min="2049" max="2049" width="12.59765625" style="4" customWidth="1"/>
    <col min="2050" max="2050" width="17.3984375" style="4" customWidth="1"/>
    <col min="2051" max="2051" width="10.59765625" style="4" customWidth="1"/>
    <col min="2052" max="2053" width="17.3984375" style="4" customWidth="1"/>
    <col min="2054" max="2055" width="15.09765625" style="4" customWidth="1"/>
    <col min="2056" max="2304" width="9.09765625" style="4"/>
    <col min="2305" max="2305" width="12.59765625" style="4" customWidth="1"/>
    <col min="2306" max="2306" width="17.3984375" style="4" customWidth="1"/>
    <col min="2307" max="2307" width="10.59765625" style="4" customWidth="1"/>
    <col min="2308" max="2309" width="17.3984375" style="4" customWidth="1"/>
    <col min="2310" max="2311" width="15.09765625" style="4" customWidth="1"/>
    <col min="2312" max="2560" width="9.09765625" style="4"/>
    <col min="2561" max="2561" width="12.59765625" style="4" customWidth="1"/>
    <col min="2562" max="2562" width="17.3984375" style="4" customWidth="1"/>
    <col min="2563" max="2563" width="10.59765625" style="4" customWidth="1"/>
    <col min="2564" max="2565" width="17.3984375" style="4" customWidth="1"/>
    <col min="2566" max="2567" width="15.09765625" style="4" customWidth="1"/>
    <col min="2568" max="2816" width="9.09765625" style="4"/>
    <col min="2817" max="2817" width="12.59765625" style="4" customWidth="1"/>
    <col min="2818" max="2818" width="17.3984375" style="4" customWidth="1"/>
    <col min="2819" max="2819" width="10.59765625" style="4" customWidth="1"/>
    <col min="2820" max="2821" width="17.3984375" style="4" customWidth="1"/>
    <col min="2822" max="2823" width="15.09765625" style="4" customWidth="1"/>
    <col min="2824" max="3072" width="9.09765625" style="4"/>
    <col min="3073" max="3073" width="12.59765625" style="4" customWidth="1"/>
    <col min="3074" max="3074" width="17.3984375" style="4" customWidth="1"/>
    <col min="3075" max="3075" width="10.59765625" style="4" customWidth="1"/>
    <col min="3076" max="3077" width="17.3984375" style="4" customWidth="1"/>
    <col min="3078" max="3079" width="15.09765625" style="4" customWidth="1"/>
    <col min="3080" max="3328" width="9.09765625" style="4"/>
    <col min="3329" max="3329" width="12.59765625" style="4" customWidth="1"/>
    <col min="3330" max="3330" width="17.3984375" style="4" customWidth="1"/>
    <col min="3331" max="3331" width="10.59765625" style="4" customWidth="1"/>
    <col min="3332" max="3333" width="17.3984375" style="4" customWidth="1"/>
    <col min="3334" max="3335" width="15.09765625" style="4" customWidth="1"/>
    <col min="3336" max="3584" width="9.09765625" style="4"/>
    <col min="3585" max="3585" width="12.59765625" style="4" customWidth="1"/>
    <col min="3586" max="3586" width="17.3984375" style="4" customWidth="1"/>
    <col min="3587" max="3587" width="10.59765625" style="4" customWidth="1"/>
    <col min="3588" max="3589" width="17.3984375" style="4" customWidth="1"/>
    <col min="3590" max="3591" width="15.09765625" style="4" customWidth="1"/>
    <col min="3592" max="3840" width="9.09765625" style="4"/>
    <col min="3841" max="3841" width="12.59765625" style="4" customWidth="1"/>
    <col min="3842" max="3842" width="17.3984375" style="4" customWidth="1"/>
    <col min="3843" max="3843" width="10.59765625" style="4" customWidth="1"/>
    <col min="3844" max="3845" width="17.3984375" style="4" customWidth="1"/>
    <col min="3846" max="3847" width="15.09765625" style="4" customWidth="1"/>
    <col min="3848" max="4096" width="9.09765625" style="4"/>
    <col min="4097" max="4097" width="12.59765625" style="4" customWidth="1"/>
    <col min="4098" max="4098" width="17.3984375" style="4" customWidth="1"/>
    <col min="4099" max="4099" width="10.59765625" style="4" customWidth="1"/>
    <col min="4100" max="4101" width="17.3984375" style="4" customWidth="1"/>
    <col min="4102" max="4103" width="15.09765625" style="4" customWidth="1"/>
    <col min="4104" max="4352" width="9.09765625" style="4"/>
    <col min="4353" max="4353" width="12.59765625" style="4" customWidth="1"/>
    <col min="4354" max="4354" width="17.3984375" style="4" customWidth="1"/>
    <col min="4355" max="4355" width="10.59765625" style="4" customWidth="1"/>
    <col min="4356" max="4357" width="17.3984375" style="4" customWidth="1"/>
    <col min="4358" max="4359" width="15.09765625" style="4" customWidth="1"/>
    <col min="4360" max="4608" width="9.09765625" style="4"/>
    <col min="4609" max="4609" width="12.59765625" style="4" customWidth="1"/>
    <col min="4610" max="4610" width="17.3984375" style="4" customWidth="1"/>
    <col min="4611" max="4611" width="10.59765625" style="4" customWidth="1"/>
    <col min="4612" max="4613" width="17.3984375" style="4" customWidth="1"/>
    <col min="4614" max="4615" width="15.09765625" style="4" customWidth="1"/>
    <col min="4616" max="4864" width="9.09765625" style="4"/>
    <col min="4865" max="4865" width="12.59765625" style="4" customWidth="1"/>
    <col min="4866" max="4866" width="17.3984375" style="4" customWidth="1"/>
    <col min="4867" max="4867" width="10.59765625" style="4" customWidth="1"/>
    <col min="4868" max="4869" width="17.3984375" style="4" customWidth="1"/>
    <col min="4870" max="4871" width="15.09765625" style="4" customWidth="1"/>
    <col min="4872" max="5120" width="9.09765625" style="4"/>
    <col min="5121" max="5121" width="12.59765625" style="4" customWidth="1"/>
    <col min="5122" max="5122" width="17.3984375" style="4" customWidth="1"/>
    <col min="5123" max="5123" width="10.59765625" style="4" customWidth="1"/>
    <col min="5124" max="5125" width="17.3984375" style="4" customWidth="1"/>
    <col min="5126" max="5127" width="15.09765625" style="4" customWidth="1"/>
    <col min="5128" max="5376" width="9.09765625" style="4"/>
    <col min="5377" max="5377" width="12.59765625" style="4" customWidth="1"/>
    <col min="5378" max="5378" width="17.3984375" style="4" customWidth="1"/>
    <col min="5379" max="5379" width="10.59765625" style="4" customWidth="1"/>
    <col min="5380" max="5381" width="17.3984375" style="4" customWidth="1"/>
    <col min="5382" max="5383" width="15.09765625" style="4" customWidth="1"/>
    <col min="5384" max="5632" width="9.09765625" style="4"/>
    <col min="5633" max="5633" width="12.59765625" style="4" customWidth="1"/>
    <col min="5634" max="5634" width="17.3984375" style="4" customWidth="1"/>
    <col min="5635" max="5635" width="10.59765625" style="4" customWidth="1"/>
    <col min="5636" max="5637" width="17.3984375" style="4" customWidth="1"/>
    <col min="5638" max="5639" width="15.09765625" style="4" customWidth="1"/>
    <col min="5640" max="5888" width="9.09765625" style="4"/>
    <col min="5889" max="5889" width="12.59765625" style="4" customWidth="1"/>
    <col min="5890" max="5890" width="17.3984375" style="4" customWidth="1"/>
    <col min="5891" max="5891" width="10.59765625" style="4" customWidth="1"/>
    <col min="5892" max="5893" width="17.3984375" style="4" customWidth="1"/>
    <col min="5894" max="5895" width="15.09765625" style="4" customWidth="1"/>
    <col min="5896" max="6144" width="9.09765625" style="4"/>
    <col min="6145" max="6145" width="12.59765625" style="4" customWidth="1"/>
    <col min="6146" max="6146" width="17.3984375" style="4" customWidth="1"/>
    <col min="6147" max="6147" width="10.59765625" style="4" customWidth="1"/>
    <col min="6148" max="6149" width="17.3984375" style="4" customWidth="1"/>
    <col min="6150" max="6151" width="15.09765625" style="4" customWidth="1"/>
    <col min="6152" max="6400" width="9.09765625" style="4"/>
    <col min="6401" max="6401" width="12.59765625" style="4" customWidth="1"/>
    <col min="6402" max="6402" width="17.3984375" style="4" customWidth="1"/>
    <col min="6403" max="6403" width="10.59765625" style="4" customWidth="1"/>
    <col min="6404" max="6405" width="17.3984375" style="4" customWidth="1"/>
    <col min="6406" max="6407" width="15.09765625" style="4" customWidth="1"/>
    <col min="6408" max="6656" width="9.09765625" style="4"/>
    <col min="6657" max="6657" width="12.59765625" style="4" customWidth="1"/>
    <col min="6658" max="6658" width="17.3984375" style="4" customWidth="1"/>
    <col min="6659" max="6659" width="10.59765625" style="4" customWidth="1"/>
    <col min="6660" max="6661" width="17.3984375" style="4" customWidth="1"/>
    <col min="6662" max="6663" width="15.09765625" style="4" customWidth="1"/>
    <col min="6664" max="6912" width="9.09765625" style="4"/>
    <col min="6913" max="6913" width="12.59765625" style="4" customWidth="1"/>
    <col min="6914" max="6914" width="17.3984375" style="4" customWidth="1"/>
    <col min="6915" max="6915" width="10.59765625" style="4" customWidth="1"/>
    <col min="6916" max="6917" width="17.3984375" style="4" customWidth="1"/>
    <col min="6918" max="6919" width="15.09765625" style="4" customWidth="1"/>
    <col min="6920" max="7168" width="9.09765625" style="4"/>
    <col min="7169" max="7169" width="12.59765625" style="4" customWidth="1"/>
    <col min="7170" max="7170" width="17.3984375" style="4" customWidth="1"/>
    <col min="7171" max="7171" width="10.59765625" style="4" customWidth="1"/>
    <col min="7172" max="7173" width="17.3984375" style="4" customWidth="1"/>
    <col min="7174" max="7175" width="15.09765625" style="4" customWidth="1"/>
    <col min="7176" max="7424" width="9.09765625" style="4"/>
    <col min="7425" max="7425" width="12.59765625" style="4" customWidth="1"/>
    <col min="7426" max="7426" width="17.3984375" style="4" customWidth="1"/>
    <col min="7427" max="7427" width="10.59765625" style="4" customWidth="1"/>
    <col min="7428" max="7429" width="17.3984375" style="4" customWidth="1"/>
    <col min="7430" max="7431" width="15.09765625" style="4" customWidth="1"/>
    <col min="7432" max="7680" width="9.09765625" style="4"/>
    <col min="7681" max="7681" width="12.59765625" style="4" customWidth="1"/>
    <col min="7682" max="7682" width="17.3984375" style="4" customWidth="1"/>
    <col min="7683" max="7683" width="10.59765625" style="4" customWidth="1"/>
    <col min="7684" max="7685" width="17.3984375" style="4" customWidth="1"/>
    <col min="7686" max="7687" width="15.09765625" style="4" customWidth="1"/>
    <col min="7688" max="7936" width="9.09765625" style="4"/>
    <col min="7937" max="7937" width="12.59765625" style="4" customWidth="1"/>
    <col min="7938" max="7938" width="17.3984375" style="4" customWidth="1"/>
    <col min="7939" max="7939" width="10.59765625" style="4" customWidth="1"/>
    <col min="7940" max="7941" width="17.3984375" style="4" customWidth="1"/>
    <col min="7942" max="7943" width="15.09765625" style="4" customWidth="1"/>
    <col min="7944" max="8192" width="9.09765625" style="4"/>
    <col min="8193" max="8193" width="12.59765625" style="4" customWidth="1"/>
    <col min="8194" max="8194" width="17.3984375" style="4" customWidth="1"/>
    <col min="8195" max="8195" width="10.59765625" style="4" customWidth="1"/>
    <col min="8196" max="8197" width="17.3984375" style="4" customWidth="1"/>
    <col min="8198" max="8199" width="15.09765625" style="4" customWidth="1"/>
    <col min="8200" max="8448" width="9.09765625" style="4"/>
    <col min="8449" max="8449" width="12.59765625" style="4" customWidth="1"/>
    <col min="8450" max="8450" width="17.3984375" style="4" customWidth="1"/>
    <col min="8451" max="8451" width="10.59765625" style="4" customWidth="1"/>
    <col min="8452" max="8453" width="17.3984375" style="4" customWidth="1"/>
    <col min="8454" max="8455" width="15.09765625" style="4" customWidth="1"/>
    <col min="8456" max="8704" width="9.09765625" style="4"/>
    <col min="8705" max="8705" width="12.59765625" style="4" customWidth="1"/>
    <col min="8706" max="8706" width="17.3984375" style="4" customWidth="1"/>
    <col min="8707" max="8707" width="10.59765625" style="4" customWidth="1"/>
    <col min="8708" max="8709" width="17.3984375" style="4" customWidth="1"/>
    <col min="8710" max="8711" width="15.09765625" style="4" customWidth="1"/>
    <col min="8712" max="8960" width="9.09765625" style="4"/>
    <col min="8961" max="8961" width="12.59765625" style="4" customWidth="1"/>
    <col min="8962" max="8962" width="17.3984375" style="4" customWidth="1"/>
    <col min="8963" max="8963" width="10.59765625" style="4" customWidth="1"/>
    <col min="8964" max="8965" width="17.3984375" style="4" customWidth="1"/>
    <col min="8966" max="8967" width="15.09765625" style="4" customWidth="1"/>
    <col min="8968" max="9216" width="9.09765625" style="4"/>
    <col min="9217" max="9217" width="12.59765625" style="4" customWidth="1"/>
    <col min="9218" max="9218" width="17.3984375" style="4" customWidth="1"/>
    <col min="9219" max="9219" width="10.59765625" style="4" customWidth="1"/>
    <col min="9220" max="9221" width="17.3984375" style="4" customWidth="1"/>
    <col min="9222" max="9223" width="15.09765625" style="4" customWidth="1"/>
    <col min="9224" max="9472" width="9.09765625" style="4"/>
    <col min="9473" max="9473" width="12.59765625" style="4" customWidth="1"/>
    <col min="9474" max="9474" width="17.3984375" style="4" customWidth="1"/>
    <col min="9475" max="9475" width="10.59765625" style="4" customWidth="1"/>
    <col min="9476" max="9477" width="17.3984375" style="4" customWidth="1"/>
    <col min="9478" max="9479" width="15.09765625" style="4" customWidth="1"/>
    <col min="9480" max="9728" width="9.09765625" style="4"/>
    <col min="9729" max="9729" width="12.59765625" style="4" customWidth="1"/>
    <col min="9730" max="9730" width="17.3984375" style="4" customWidth="1"/>
    <col min="9731" max="9731" width="10.59765625" style="4" customWidth="1"/>
    <col min="9732" max="9733" width="17.3984375" style="4" customWidth="1"/>
    <col min="9734" max="9735" width="15.09765625" style="4" customWidth="1"/>
    <col min="9736" max="9984" width="9.09765625" style="4"/>
    <col min="9985" max="9985" width="12.59765625" style="4" customWidth="1"/>
    <col min="9986" max="9986" width="17.3984375" style="4" customWidth="1"/>
    <col min="9987" max="9987" width="10.59765625" style="4" customWidth="1"/>
    <col min="9988" max="9989" width="17.3984375" style="4" customWidth="1"/>
    <col min="9990" max="9991" width="15.09765625" style="4" customWidth="1"/>
    <col min="9992" max="10240" width="9.09765625" style="4"/>
    <col min="10241" max="10241" width="12.59765625" style="4" customWidth="1"/>
    <col min="10242" max="10242" width="17.3984375" style="4" customWidth="1"/>
    <col min="10243" max="10243" width="10.59765625" style="4" customWidth="1"/>
    <col min="10244" max="10245" width="17.3984375" style="4" customWidth="1"/>
    <col min="10246" max="10247" width="15.09765625" style="4" customWidth="1"/>
    <col min="10248" max="10496" width="9.09765625" style="4"/>
    <col min="10497" max="10497" width="12.59765625" style="4" customWidth="1"/>
    <col min="10498" max="10498" width="17.3984375" style="4" customWidth="1"/>
    <col min="10499" max="10499" width="10.59765625" style="4" customWidth="1"/>
    <col min="10500" max="10501" width="17.3984375" style="4" customWidth="1"/>
    <col min="10502" max="10503" width="15.09765625" style="4" customWidth="1"/>
    <col min="10504" max="10752" width="9.09765625" style="4"/>
    <col min="10753" max="10753" width="12.59765625" style="4" customWidth="1"/>
    <col min="10754" max="10754" width="17.3984375" style="4" customWidth="1"/>
    <col min="10755" max="10755" width="10.59765625" style="4" customWidth="1"/>
    <col min="10756" max="10757" width="17.3984375" style="4" customWidth="1"/>
    <col min="10758" max="10759" width="15.09765625" style="4" customWidth="1"/>
    <col min="10760" max="11008" width="9.09765625" style="4"/>
    <col min="11009" max="11009" width="12.59765625" style="4" customWidth="1"/>
    <col min="11010" max="11010" width="17.3984375" style="4" customWidth="1"/>
    <col min="11011" max="11011" width="10.59765625" style="4" customWidth="1"/>
    <col min="11012" max="11013" width="17.3984375" style="4" customWidth="1"/>
    <col min="11014" max="11015" width="15.09765625" style="4" customWidth="1"/>
    <col min="11016" max="11264" width="9.09765625" style="4"/>
    <col min="11265" max="11265" width="12.59765625" style="4" customWidth="1"/>
    <col min="11266" max="11266" width="17.3984375" style="4" customWidth="1"/>
    <col min="11267" max="11267" width="10.59765625" style="4" customWidth="1"/>
    <col min="11268" max="11269" width="17.3984375" style="4" customWidth="1"/>
    <col min="11270" max="11271" width="15.09765625" style="4" customWidth="1"/>
    <col min="11272" max="11520" width="9.09765625" style="4"/>
    <col min="11521" max="11521" width="12.59765625" style="4" customWidth="1"/>
    <col min="11522" max="11522" width="17.3984375" style="4" customWidth="1"/>
    <col min="11523" max="11523" width="10.59765625" style="4" customWidth="1"/>
    <col min="11524" max="11525" width="17.3984375" style="4" customWidth="1"/>
    <col min="11526" max="11527" width="15.09765625" style="4" customWidth="1"/>
    <col min="11528" max="11776" width="9.09765625" style="4"/>
    <col min="11777" max="11777" width="12.59765625" style="4" customWidth="1"/>
    <col min="11778" max="11778" width="17.3984375" style="4" customWidth="1"/>
    <col min="11779" max="11779" width="10.59765625" style="4" customWidth="1"/>
    <col min="11780" max="11781" width="17.3984375" style="4" customWidth="1"/>
    <col min="11782" max="11783" width="15.09765625" style="4" customWidth="1"/>
    <col min="11784" max="12032" width="9.09765625" style="4"/>
    <col min="12033" max="12033" width="12.59765625" style="4" customWidth="1"/>
    <col min="12034" max="12034" width="17.3984375" style="4" customWidth="1"/>
    <col min="12035" max="12035" width="10.59765625" style="4" customWidth="1"/>
    <col min="12036" max="12037" width="17.3984375" style="4" customWidth="1"/>
    <col min="12038" max="12039" width="15.09765625" style="4" customWidth="1"/>
    <col min="12040" max="12288" width="9.09765625" style="4"/>
    <col min="12289" max="12289" width="12.59765625" style="4" customWidth="1"/>
    <col min="12290" max="12290" width="17.3984375" style="4" customWidth="1"/>
    <col min="12291" max="12291" width="10.59765625" style="4" customWidth="1"/>
    <col min="12292" max="12293" width="17.3984375" style="4" customWidth="1"/>
    <col min="12294" max="12295" width="15.09765625" style="4" customWidth="1"/>
    <col min="12296" max="12544" width="9.09765625" style="4"/>
    <col min="12545" max="12545" width="12.59765625" style="4" customWidth="1"/>
    <col min="12546" max="12546" width="17.3984375" style="4" customWidth="1"/>
    <col min="12547" max="12547" width="10.59765625" style="4" customWidth="1"/>
    <col min="12548" max="12549" width="17.3984375" style="4" customWidth="1"/>
    <col min="12550" max="12551" width="15.09765625" style="4" customWidth="1"/>
    <col min="12552" max="12800" width="9.09765625" style="4"/>
    <col min="12801" max="12801" width="12.59765625" style="4" customWidth="1"/>
    <col min="12802" max="12802" width="17.3984375" style="4" customWidth="1"/>
    <col min="12803" max="12803" width="10.59765625" style="4" customWidth="1"/>
    <col min="12804" max="12805" width="17.3984375" style="4" customWidth="1"/>
    <col min="12806" max="12807" width="15.09765625" style="4" customWidth="1"/>
    <col min="12808" max="13056" width="9.09765625" style="4"/>
    <col min="13057" max="13057" width="12.59765625" style="4" customWidth="1"/>
    <col min="13058" max="13058" width="17.3984375" style="4" customWidth="1"/>
    <col min="13059" max="13059" width="10.59765625" style="4" customWidth="1"/>
    <col min="13060" max="13061" width="17.3984375" style="4" customWidth="1"/>
    <col min="13062" max="13063" width="15.09765625" style="4" customWidth="1"/>
    <col min="13064" max="13312" width="9.09765625" style="4"/>
    <col min="13313" max="13313" width="12.59765625" style="4" customWidth="1"/>
    <col min="13314" max="13314" width="17.3984375" style="4" customWidth="1"/>
    <col min="13315" max="13315" width="10.59765625" style="4" customWidth="1"/>
    <col min="13316" max="13317" width="17.3984375" style="4" customWidth="1"/>
    <col min="13318" max="13319" width="15.09765625" style="4" customWidth="1"/>
    <col min="13320" max="13568" width="9.09765625" style="4"/>
    <col min="13569" max="13569" width="12.59765625" style="4" customWidth="1"/>
    <col min="13570" max="13570" width="17.3984375" style="4" customWidth="1"/>
    <col min="13571" max="13571" width="10.59765625" style="4" customWidth="1"/>
    <col min="13572" max="13573" width="17.3984375" style="4" customWidth="1"/>
    <col min="13574" max="13575" width="15.09765625" style="4" customWidth="1"/>
    <col min="13576" max="13824" width="9.09765625" style="4"/>
    <col min="13825" max="13825" width="12.59765625" style="4" customWidth="1"/>
    <col min="13826" max="13826" width="17.3984375" style="4" customWidth="1"/>
    <col min="13827" max="13827" width="10.59765625" style="4" customWidth="1"/>
    <col min="13828" max="13829" width="17.3984375" style="4" customWidth="1"/>
    <col min="13830" max="13831" width="15.09765625" style="4" customWidth="1"/>
    <col min="13832" max="14080" width="9.09765625" style="4"/>
    <col min="14081" max="14081" width="12.59765625" style="4" customWidth="1"/>
    <col min="14082" max="14082" width="17.3984375" style="4" customWidth="1"/>
    <col min="14083" max="14083" width="10.59765625" style="4" customWidth="1"/>
    <col min="14084" max="14085" width="17.3984375" style="4" customWidth="1"/>
    <col min="14086" max="14087" width="15.09765625" style="4" customWidth="1"/>
    <col min="14088" max="14336" width="9.09765625" style="4"/>
    <col min="14337" max="14337" width="12.59765625" style="4" customWidth="1"/>
    <col min="14338" max="14338" width="17.3984375" style="4" customWidth="1"/>
    <col min="14339" max="14339" width="10.59765625" style="4" customWidth="1"/>
    <col min="14340" max="14341" width="17.3984375" style="4" customWidth="1"/>
    <col min="14342" max="14343" width="15.09765625" style="4" customWidth="1"/>
    <col min="14344" max="14592" width="9.09765625" style="4"/>
    <col min="14593" max="14593" width="12.59765625" style="4" customWidth="1"/>
    <col min="14594" max="14594" width="17.3984375" style="4" customWidth="1"/>
    <col min="14595" max="14595" width="10.59765625" style="4" customWidth="1"/>
    <col min="14596" max="14597" width="17.3984375" style="4" customWidth="1"/>
    <col min="14598" max="14599" width="15.09765625" style="4" customWidth="1"/>
    <col min="14600" max="14848" width="9.09765625" style="4"/>
    <col min="14849" max="14849" width="12.59765625" style="4" customWidth="1"/>
    <col min="14850" max="14850" width="17.3984375" style="4" customWidth="1"/>
    <col min="14851" max="14851" width="10.59765625" style="4" customWidth="1"/>
    <col min="14852" max="14853" width="17.3984375" style="4" customWidth="1"/>
    <col min="14854" max="14855" width="15.09765625" style="4" customWidth="1"/>
    <col min="14856" max="15104" width="9.09765625" style="4"/>
    <col min="15105" max="15105" width="12.59765625" style="4" customWidth="1"/>
    <col min="15106" max="15106" width="17.3984375" style="4" customWidth="1"/>
    <col min="15107" max="15107" width="10.59765625" style="4" customWidth="1"/>
    <col min="15108" max="15109" width="17.3984375" style="4" customWidth="1"/>
    <col min="15110" max="15111" width="15.09765625" style="4" customWidth="1"/>
    <col min="15112" max="15360" width="9.09765625" style="4"/>
    <col min="15361" max="15361" width="12.59765625" style="4" customWidth="1"/>
    <col min="15362" max="15362" width="17.3984375" style="4" customWidth="1"/>
    <col min="15363" max="15363" width="10.59765625" style="4" customWidth="1"/>
    <col min="15364" max="15365" width="17.3984375" style="4" customWidth="1"/>
    <col min="15366" max="15367" width="15.09765625" style="4" customWidth="1"/>
    <col min="15368" max="15616" width="9.09765625" style="4"/>
    <col min="15617" max="15617" width="12.59765625" style="4" customWidth="1"/>
    <col min="15618" max="15618" width="17.3984375" style="4" customWidth="1"/>
    <col min="15619" max="15619" width="10.59765625" style="4" customWidth="1"/>
    <col min="15620" max="15621" width="17.3984375" style="4" customWidth="1"/>
    <col min="15622" max="15623" width="15.09765625" style="4" customWidth="1"/>
    <col min="15624" max="15872" width="9.09765625" style="4"/>
    <col min="15873" max="15873" width="12.59765625" style="4" customWidth="1"/>
    <col min="15874" max="15874" width="17.3984375" style="4" customWidth="1"/>
    <col min="15875" max="15875" width="10.59765625" style="4" customWidth="1"/>
    <col min="15876" max="15877" width="17.3984375" style="4" customWidth="1"/>
    <col min="15878" max="15879" width="15.09765625" style="4" customWidth="1"/>
    <col min="15880" max="16128" width="9.09765625" style="4"/>
    <col min="16129" max="16129" width="12.59765625" style="4" customWidth="1"/>
    <col min="16130" max="16130" width="17.3984375" style="4" customWidth="1"/>
    <col min="16131" max="16131" width="10.59765625" style="4" customWidth="1"/>
    <col min="16132" max="16133" width="17.3984375" style="4" customWidth="1"/>
    <col min="16134" max="16135" width="15.09765625" style="4" customWidth="1"/>
    <col min="16136" max="16384" width="9.09765625" style="4"/>
  </cols>
  <sheetData>
    <row r="1" spans="1:28" x14ac:dyDescent="0.25">
      <c r="A1" s="6"/>
      <c r="B1" s="6"/>
      <c r="C1" s="6"/>
      <c r="D1" s="6"/>
      <c r="E1" s="6"/>
      <c r="F1" s="6"/>
      <c r="G1" s="7"/>
    </row>
    <row r="2" spans="1:28" ht="13" x14ac:dyDescent="0.3">
      <c r="A2" s="8" t="s">
        <v>187</v>
      </c>
      <c r="B2" s="6"/>
      <c r="C2" s="6"/>
      <c r="D2" s="6"/>
      <c r="E2" s="6"/>
      <c r="F2" s="6"/>
      <c r="G2" s="7"/>
    </row>
    <row r="3" spans="1:28" x14ac:dyDescent="0.25">
      <c r="A3" s="9"/>
      <c r="B3" s="9"/>
      <c r="C3" s="9"/>
      <c r="D3" s="9"/>
      <c r="E3" s="9"/>
      <c r="F3" s="9"/>
      <c r="G3" s="10"/>
    </row>
    <row r="4" spans="1:28" x14ac:dyDescent="0.25">
      <c r="A4" s="11" t="s">
        <v>42</v>
      </c>
      <c r="B4" s="12" t="s">
        <v>43</v>
      </c>
      <c r="C4" s="12" t="s">
        <v>44</v>
      </c>
      <c r="D4" s="12" t="s">
        <v>44</v>
      </c>
      <c r="E4" s="12" t="s">
        <v>45</v>
      </c>
      <c r="F4" s="12" t="s">
        <v>46</v>
      </c>
      <c r="G4" s="13" t="s">
        <v>47</v>
      </c>
    </row>
    <row r="5" spans="1:28" x14ac:dyDescent="0.25">
      <c r="A5" s="14" t="s">
        <v>48</v>
      </c>
      <c r="B5" s="15" t="s">
        <v>49</v>
      </c>
      <c r="C5" s="15" t="s">
        <v>50</v>
      </c>
      <c r="D5" s="15" t="s">
        <v>51</v>
      </c>
      <c r="E5" s="15" t="s">
        <v>52</v>
      </c>
      <c r="F5" s="15" t="s">
        <v>53</v>
      </c>
      <c r="G5" s="16" t="s">
        <v>54</v>
      </c>
    </row>
    <row r="6" spans="1:28" x14ac:dyDescent="0.25">
      <c r="A6" s="17"/>
      <c r="B6" s="15" t="s">
        <v>55</v>
      </c>
      <c r="C6" s="15" t="s">
        <v>56</v>
      </c>
      <c r="D6" s="15" t="s">
        <v>55</v>
      </c>
      <c r="E6" s="15" t="s">
        <v>55</v>
      </c>
      <c r="F6" s="15" t="s">
        <v>57</v>
      </c>
      <c r="G6" s="16" t="s">
        <v>56</v>
      </c>
    </row>
    <row r="7" spans="1:28" x14ac:dyDescent="0.25">
      <c r="A7" s="18"/>
      <c r="B7" s="6"/>
      <c r="C7" s="15"/>
      <c r="D7" s="6"/>
      <c r="E7" s="6"/>
      <c r="F7" s="15"/>
      <c r="G7" s="16"/>
    </row>
    <row r="8" spans="1:28" ht="13.5" x14ac:dyDescent="0.35">
      <c r="A8" s="19"/>
      <c r="B8" s="20" t="s">
        <v>58</v>
      </c>
      <c r="C8" s="12" t="s">
        <v>59</v>
      </c>
      <c r="D8" s="12" t="s">
        <v>60</v>
      </c>
      <c r="E8" s="12" t="s">
        <v>61</v>
      </c>
      <c r="F8" s="20" t="s">
        <v>62</v>
      </c>
      <c r="G8" s="21" t="s">
        <v>63</v>
      </c>
    </row>
    <row r="9" spans="1:28" x14ac:dyDescent="0.25">
      <c r="A9" s="18"/>
      <c r="B9" s="22"/>
      <c r="C9" s="22"/>
      <c r="D9" s="22"/>
      <c r="E9" s="22"/>
      <c r="F9" s="22"/>
      <c r="G9" s="23"/>
    </row>
    <row r="10" spans="1:28" x14ac:dyDescent="0.25">
      <c r="A10" s="14" t="s">
        <v>64</v>
      </c>
      <c r="B10" s="24">
        <v>2.5100000000000001E-3</v>
      </c>
      <c r="C10" s="15">
        <v>100000</v>
      </c>
      <c r="D10" s="15">
        <v>251</v>
      </c>
      <c r="E10" s="15">
        <v>99792</v>
      </c>
      <c r="F10" s="15">
        <v>7922810</v>
      </c>
      <c r="G10" s="25">
        <v>79.2</v>
      </c>
      <c r="O10" s="40"/>
      <c r="P10" s="40"/>
      <c r="Q10" s="41"/>
      <c r="R10" s="41"/>
      <c r="S10" s="41"/>
      <c r="T10" s="41"/>
      <c r="U10" s="42"/>
      <c r="W10" s="43"/>
      <c r="X10" s="43"/>
      <c r="Y10" s="43"/>
      <c r="Z10" s="43"/>
      <c r="AA10" s="43"/>
      <c r="AB10" s="43"/>
    </row>
    <row r="11" spans="1:28" x14ac:dyDescent="0.25">
      <c r="A11" s="14" t="s">
        <v>65</v>
      </c>
      <c r="B11" s="24">
        <v>1.8000000000000001E-4</v>
      </c>
      <c r="C11" s="15">
        <v>99749</v>
      </c>
      <c r="D11" s="15">
        <v>18</v>
      </c>
      <c r="E11" s="15">
        <v>99740</v>
      </c>
      <c r="F11" s="15">
        <v>7823019</v>
      </c>
      <c r="G11" s="25">
        <v>78.400000000000006</v>
      </c>
      <c r="O11" s="40"/>
      <c r="P11" s="40"/>
      <c r="Q11" s="41"/>
      <c r="R11" s="41"/>
      <c r="S11" s="41"/>
      <c r="T11" s="41"/>
      <c r="U11" s="42"/>
      <c r="W11" s="43"/>
      <c r="X11" s="43"/>
      <c r="Y11" s="43"/>
      <c r="Z11" s="43"/>
      <c r="AA11" s="43"/>
      <c r="AB11" s="43"/>
    </row>
    <row r="12" spans="1:28" x14ac:dyDescent="0.25">
      <c r="A12" s="14" t="s">
        <v>66</v>
      </c>
      <c r="B12" s="24">
        <v>1.8000000000000001E-4</v>
      </c>
      <c r="C12" s="15">
        <v>99731</v>
      </c>
      <c r="D12" s="15">
        <v>17</v>
      </c>
      <c r="E12" s="15">
        <v>99723</v>
      </c>
      <c r="F12" s="15">
        <v>7723279</v>
      </c>
      <c r="G12" s="25">
        <v>77.400000000000006</v>
      </c>
      <c r="O12" s="40"/>
      <c r="P12" s="40"/>
      <c r="Q12" s="41"/>
      <c r="R12" s="41"/>
      <c r="S12" s="41"/>
      <c r="T12" s="41"/>
      <c r="U12" s="42"/>
      <c r="W12" s="43"/>
      <c r="X12" s="43"/>
      <c r="Y12" s="43"/>
      <c r="Z12" s="43"/>
      <c r="AA12" s="43"/>
      <c r="AB12" s="43"/>
    </row>
    <row r="13" spans="1:28" x14ac:dyDescent="0.25">
      <c r="A13" s="14" t="s">
        <v>67</v>
      </c>
      <c r="B13" s="24">
        <v>1.6000000000000001E-4</v>
      </c>
      <c r="C13" s="15">
        <v>99714</v>
      </c>
      <c r="D13" s="15">
        <v>16</v>
      </c>
      <c r="E13" s="15">
        <v>99706</v>
      </c>
      <c r="F13" s="15">
        <v>7623556</v>
      </c>
      <c r="G13" s="25">
        <v>76.5</v>
      </c>
      <c r="O13" s="40"/>
      <c r="P13" s="40"/>
      <c r="Q13" s="41"/>
      <c r="R13" s="41"/>
      <c r="S13" s="41"/>
      <c r="T13" s="41"/>
      <c r="U13" s="42"/>
      <c r="W13" s="43"/>
      <c r="X13" s="43"/>
      <c r="Y13" s="43"/>
      <c r="Z13" s="43"/>
      <c r="AA13" s="43"/>
      <c r="AB13" s="43"/>
    </row>
    <row r="14" spans="1:28" x14ac:dyDescent="0.25">
      <c r="A14" s="14" t="s">
        <v>68</v>
      </c>
      <c r="B14" s="24">
        <v>1.4999999999999999E-4</v>
      </c>
      <c r="C14" s="15">
        <v>99698</v>
      </c>
      <c r="D14" s="15">
        <v>15</v>
      </c>
      <c r="E14" s="15">
        <v>99691</v>
      </c>
      <c r="F14" s="15">
        <v>7523850</v>
      </c>
      <c r="G14" s="25">
        <v>75.5</v>
      </c>
      <c r="L14" s="38"/>
      <c r="O14" s="40"/>
      <c r="P14" s="40"/>
      <c r="Q14" s="41"/>
      <c r="R14" s="41"/>
      <c r="S14" s="41"/>
      <c r="T14" s="41"/>
      <c r="U14" s="42"/>
      <c r="W14" s="43"/>
      <c r="X14" s="43"/>
      <c r="Y14" s="43"/>
      <c r="Z14" s="43"/>
      <c r="AA14" s="43"/>
      <c r="AB14" s="43"/>
    </row>
    <row r="15" spans="1:28" x14ac:dyDescent="0.25">
      <c r="A15" s="14" t="s">
        <v>69</v>
      </c>
      <c r="B15" s="24">
        <v>1.2999999999999999E-4</v>
      </c>
      <c r="C15" s="15">
        <v>99683</v>
      </c>
      <c r="D15" s="15">
        <v>13</v>
      </c>
      <c r="E15" s="15">
        <v>99677</v>
      </c>
      <c r="F15" s="15">
        <v>7424160</v>
      </c>
      <c r="G15" s="25">
        <v>74.5</v>
      </c>
      <c r="O15" s="40"/>
      <c r="P15" s="40"/>
      <c r="Q15" s="41"/>
      <c r="R15" s="41"/>
      <c r="S15" s="41"/>
      <c r="T15" s="41"/>
      <c r="U15" s="42"/>
      <c r="W15" s="43"/>
      <c r="X15" s="43"/>
      <c r="Y15" s="43"/>
      <c r="Z15" s="43"/>
      <c r="AA15" s="43"/>
      <c r="AB15" s="43"/>
    </row>
    <row r="16" spans="1:28" x14ac:dyDescent="0.25">
      <c r="A16" s="14" t="s">
        <v>70</v>
      </c>
      <c r="B16" s="24">
        <v>1.2E-4</v>
      </c>
      <c r="C16" s="15">
        <v>99670</v>
      </c>
      <c r="D16" s="15">
        <v>12</v>
      </c>
      <c r="E16" s="15">
        <v>99664</v>
      </c>
      <c r="F16" s="15">
        <v>7324483</v>
      </c>
      <c r="G16" s="25">
        <v>73.5</v>
      </c>
      <c r="O16" s="40"/>
      <c r="P16" s="40"/>
      <c r="Q16" s="41"/>
      <c r="R16" s="41"/>
      <c r="S16" s="41"/>
      <c r="T16" s="41"/>
      <c r="U16" s="42"/>
      <c r="W16" s="43"/>
      <c r="X16" s="43"/>
      <c r="Y16" s="43"/>
      <c r="Z16" s="43"/>
      <c r="AA16" s="43"/>
      <c r="AB16" s="43"/>
    </row>
    <row r="17" spans="1:28" x14ac:dyDescent="0.25">
      <c r="A17" s="14" t="s">
        <v>71</v>
      </c>
      <c r="B17" s="24">
        <v>1.1E-4</v>
      </c>
      <c r="C17" s="15">
        <v>99658</v>
      </c>
      <c r="D17" s="15">
        <v>11</v>
      </c>
      <c r="E17" s="15">
        <v>99653</v>
      </c>
      <c r="F17" s="15">
        <v>7224819</v>
      </c>
      <c r="G17" s="25">
        <v>72.5</v>
      </c>
      <c r="O17" s="40"/>
      <c r="P17" s="40"/>
      <c r="Q17" s="41"/>
      <c r="R17" s="41"/>
      <c r="S17" s="41"/>
      <c r="T17" s="41"/>
      <c r="U17" s="42"/>
      <c r="W17" s="43"/>
      <c r="X17" s="43"/>
      <c r="Y17" s="43"/>
      <c r="Z17" s="43"/>
      <c r="AA17" s="43"/>
      <c r="AB17" s="43"/>
    </row>
    <row r="18" spans="1:28" x14ac:dyDescent="0.25">
      <c r="A18" s="14" t="s">
        <v>72</v>
      </c>
      <c r="B18" s="24">
        <v>1.1E-4</v>
      </c>
      <c r="C18" s="15">
        <v>99647</v>
      </c>
      <c r="D18" s="15">
        <v>11</v>
      </c>
      <c r="E18" s="15">
        <v>99642</v>
      </c>
      <c r="F18" s="15">
        <v>7125167</v>
      </c>
      <c r="G18" s="25">
        <v>71.5</v>
      </c>
      <c r="O18" s="40"/>
      <c r="P18" s="40"/>
      <c r="Q18" s="41"/>
      <c r="R18" s="41"/>
      <c r="S18" s="41"/>
      <c r="T18" s="41"/>
      <c r="U18" s="42"/>
      <c r="W18" s="43"/>
      <c r="X18" s="43"/>
      <c r="Y18" s="43"/>
      <c r="Z18" s="43"/>
      <c r="AA18" s="43"/>
      <c r="AB18" s="43"/>
    </row>
    <row r="19" spans="1:28" x14ac:dyDescent="0.25">
      <c r="A19" s="14" t="s">
        <v>73</v>
      </c>
      <c r="B19" s="24">
        <v>1.1E-4</v>
      </c>
      <c r="C19" s="15">
        <v>99636</v>
      </c>
      <c r="D19" s="15">
        <v>11</v>
      </c>
      <c r="E19" s="15">
        <v>99631</v>
      </c>
      <c r="F19" s="15">
        <v>7025525</v>
      </c>
      <c r="G19" s="25">
        <v>70.5</v>
      </c>
      <c r="O19" s="40"/>
      <c r="P19" s="40"/>
      <c r="Q19" s="41"/>
      <c r="R19" s="41"/>
      <c r="S19" s="41"/>
      <c r="T19" s="41"/>
      <c r="U19" s="42"/>
      <c r="W19" s="43"/>
      <c r="X19" s="43"/>
      <c r="Y19" s="43"/>
      <c r="Z19" s="43"/>
      <c r="AA19" s="43"/>
      <c r="AB19" s="43"/>
    </row>
    <row r="20" spans="1:28" x14ac:dyDescent="0.25">
      <c r="A20" s="14" t="s">
        <v>74</v>
      </c>
      <c r="B20" s="24">
        <v>1.2E-4</v>
      </c>
      <c r="C20" s="15">
        <v>99625</v>
      </c>
      <c r="D20" s="15">
        <v>12</v>
      </c>
      <c r="E20" s="15">
        <v>99619</v>
      </c>
      <c r="F20" s="15">
        <v>6925895</v>
      </c>
      <c r="G20" s="25">
        <v>69.5</v>
      </c>
      <c r="O20" s="40"/>
      <c r="P20" s="40"/>
      <c r="Q20" s="41"/>
      <c r="R20" s="41"/>
      <c r="S20" s="41"/>
      <c r="T20" s="41"/>
      <c r="U20" s="42"/>
      <c r="W20" s="43"/>
      <c r="X20" s="43"/>
      <c r="Y20" s="43"/>
      <c r="Z20" s="43"/>
      <c r="AA20" s="43"/>
      <c r="AB20" s="43"/>
    </row>
    <row r="21" spans="1:28" x14ac:dyDescent="0.25">
      <c r="A21" s="14" t="s">
        <v>75</v>
      </c>
      <c r="B21" s="24">
        <v>1.2E-4</v>
      </c>
      <c r="C21" s="15">
        <v>99613</v>
      </c>
      <c r="D21" s="15">
        <v>12</v>
      </c>
      <c r="E21" s="15">
        <v>99607</v>
      </c>
      <c r="F21" s="15">
        <v>6826276</v>
      </c>
      <c r="G21" s="25">
        <v>68.5</v>
      </c>
      <c r="O21" s="40"/>
      <c r="P21" s="40"/>
      <c r="Q21" s="41"/>
      <c r="R21" s="41"/>
      <c r="S21" s="41"/>
      <c r="T21" s="41"/>
      <c r="U21" s="42"/>
      <c r="W21" s="43"/>
      <c r="X21" s="43"/>
      <c r="Y21" s="43"/>
      <c r="Z21" s="43"/>
      <c r="AA21" s="43"/>
      <c r="AB21" s="43"/>
    </row>
    <row r="22" spans="1:28" x14ac:dyDescent="0.25">
      <c r="A22" s="14" t="s">
        <v>76</v>
      </c>
      <c r="B22" s="24">
        <v>1.3999999999999999E-4</v>
      </c>
      <c r="C22" s="15">
        <v>99601</v>
      </c>
      <c r="D22" s="15">
        <v>13</v>
      </c>
      <c r="E22" s="15">
        <v>99595</v>
      </c>
      <c r="F22" s="15">
        <v>6726669</v>
      </c>
      <c r="G22" s="25">
        <v>67.5</v>
      </c>
      <c r="O22" s="40"/>
      <c r="P22" s="40"/>
      <c r="Q22" s="41"/>
      <c r="R22" s="41"/>
      <c r="S22" s="41"/>
      <c r="T22" s="41"/>
      <c r="U22" s="42"/>
      <c r="W22" s="43"/>
      <c r="X22" s="43"/>
      <c r="Y22" s="43"/>
      <c r="Z22" s="43"/>
      <c r="AA22" s="43"/>
      <c r="AB22" s="43"/>
    </row>
    <row r="23" spans="1:28" x14ac:dyDescent="0.25">
      <c r="A23" s="14" t="s">
        <v>77</v>
      </c>
      <c r="B23" s="24">
        <v>1.6000000000000001E-4</v>
      </c>
      <c r="C23" s="15">
        <v>99588</v>
      </c>
      <c r="D23" s="15">
        <v>15</v>
      </c>
      <c r="E23" s="15">
        <v>99581</v>
      </c>
      <c r="F23" s="15">
        <v>6627074</v>
      </c>
      <c r="G23" s="25">
        <v>66.5</v>
      </c>
      <c r="O23" s="40"/>
      <c r="P23" s="40"/>
      <c r="Q23" s="41"/>
      <c r="R23" s="41"/>
      <c r="S23" s="41"/>
      <c r="T23" s="41"/>
      <c r="U23" s="42"/>
      <c r="W23" s="43"/>
      <c r="X23" s="43"/>
      <c r="Y23" s="43"/>
      <c r="Z23" s="43"/>
      <c r="AA23" s="43"/>
      <c r="AB23" s="43"/>
    </row>
    <row r="24" spans="1:28" x14ac:dyDescent="0.25">
      <c r="A24" s="14" t="s">
        <v>78</v>
      </c>
      <c r="B24" s="24">
        <v>1.8000000000000001E-4</v>
      </c>
      <c r="C24" s="15">
        <v>99573</v>
      </c>
      <c r="D24" s="15">
        <v>18</v>
      </c>
      <c r="E24" s="15">
        <v>99564</v>
      </c>
      <c r="F24" s="15">
        <v>6527494</v>
      </c>
      <c r="G24" s="25">
        <v>65.599999999999994</v>
      </c>
      <c r="O24" s="40"/>
      <c r="P24" s="40"/>
      <c r="Q24" s="41"/>
      <c r="R24" s="41"/>
      <c r="S24" s="41"/>
      <c r="T24" s="41"/>
      <c r="U24" s="42"/>
      <c r="W24" s="43"/>
      <c r="X24" s="43"/>
      <c r="Y24" s="43"/>
      <c r="Z24" s="43"/>
      <c r="AA24" s="43"/>
      <c r="AB24" s="43"/>
    </row>
    <row r="25" spans="1:28" x14ac:dyDescent="0.25">
      <c r="A25" s="14" t="s">
        <v>79</v>
      </c>
      <c r="B25" s="24">
        <v>2.1000000000000001E-4</v>
      </c>
      <c r="C25" s="15">
        <v>99555</v>
      </c>
      <c r="D25" s="15">
        <v>21</v>
      </c>
      <c r="E25" s="15">
        <v>99545</v>
      </c>
      <c r="F25" s="15">
        <v>6427930</v>
      </c>
      <c r="G25" s="25">
        <v>64.599999999999994</v>
      </c>
      <c r="O25" s="40"/>
      <c r="P25" s="40"/>
      <c r="Q25" s="41"/>
      <c r="R25" s="41"/>
      <c r="S25" s="41"/>
      <c r="T25" s="41"/>
      <c r="U25" s="42"/>
      <c r="W25" s="43"/>
      <c r="X25" s="43"/>
      <c r="Y25" s="43"/>
      <c r="Z25" s="43"/>
      <c r="AA25" s="43"/>
      <c r="AB25" s="43"/>
    </row>
    <row r="26" spans="1:28" x14ac:dyDescent="0.25">
      <c r="A26" s="26" t="s">
        <v>80</v>
      </c>
      <c r="B26" s="24">
        <v>2.3000000000000001E-4</v>
      </c>
      <c r="C26" s="15">
        <v>99534</v>
      </c>
      <c r="D26" s="15">
        <v>23</v>
      </c>
      <c r="E26" s="15">
        <v>99523</v>
      </c>
      <c r="F26" s="15">
        <v>6328385</v>
      </c>
      <c r="G26" s="25">
        <v>63.6</v>
      </c>
      <c r="O26" s="40"/>
      <c r="P26" s="40"/>
      <c r="Q26" s="41"/>
      <c r="R26" s="41"/>
      <c r="S26" s="41"/>
      <c r="T26" s="41"/>
      <c r="U26" s="42"/>
      <c r="W26" s="43"/>
      <c r="X26" s="43"/>
      <c r="Y26" s="43"/>
      <c r="Z26" s="43"/>
      <c r="AA26" s="43"/>
      <c r="AB26" s="43"/>
    </row>
    <row r="27" spans="1:28" x14ac:dyDescent="0.25">
      <c r="A27" s="26" t="s">
        <v>81</v>
      </c>
      <c r="B27" s="24">
        <v>2.5999999999999998E-4</v>
      </c>
      <c r="C27" s="15">
        <v>99511</v>
      </c>
      <c r="D27" s="15">
        <v>26</v>
      </c>
      <c r="E27" s="15">
        <v>99498</v>
      </c>
      <c r="F27" s="15">
        <v>6228863</v>
      </c>
      <c r="G27" s="25">
        <v>62.6</v>
      </c>
      <c r="O27" s="40"/>
      <c r="P27" s="40"/>
      <c r="Q27" s="41"/>
      <c r="R27" s="41"/>
      <c r="S27" s="41"/>
      <c r="T27" s="41"/>
      <c r="U27" s="42"/>
      <c r="W27" s="43"/>
      <c r="X27" s="43"/>
      <c r="Y27" s="43"/>
      <c r="Z27" s="43"/>
      <c r="AA27" s="43"/>
      <c r="AB27" s="43"/>
    </row>
    <row r="28" spans="1:28" x14ac:dyDescent="0.25">
      <c r="A28" s="26" t="s">
        <v>82</v>
      </c>
      <c r="B28" s="24">
        <v>2.9999999999999997E-4</v>
      </c>
      <c r="C28" s="15">
        <v>99485</v>
      </c>
      <c r="D28" s="15">
        <v>30</v>
      </c>
      <c r="E28" s="15">
        <v>99470</v>
      </c>
      <c r="F28" s="15">
        <v>6129365</v>
      </c>
      <c r="G28" s="25">
        <v>61.6</v>
      </c>
      <c r="O28" s="40"/>
      <c r="P28" s="40"/>
      <c r="Q28" s="41"/>
      <c r="R28" s="41"/>
      <c r="S28" s="41"/>
      <c r="T28" s="41"/>
      <c r="U28" s="42"/>
      <c r="W28" s="43"/>
      <c r="X28" s="43"/>
      <c r="Y28" s="43"/>
      <c r="Z28" s="43"/>
      <c r="AA28" s="43"/>
      <c r="AB28" s="43"/>
    </row>
    <row r="29" spans="1:28" x14ac:dyDescent="0.25">
      <c r="A29" s="26" t="s">
        <v>83</v>
      </c>
      <c r="B29" s="24">
        <v>3.5E-4</v>
      </c>
      <c r="C29" s="15">
        <v>99455</v>
      </c>
      <c r="D29" s="15">
        <v>34</v>
      </c>
      <c r="E29" s="15">
        <v>99438</v>
      </c>
      <c r="F29" s="15">
        <v>6029895</v>
      </c>
      <c r="G29" s="25">
        <v>60.6</v>
      </c>
      <c r="O29" s="40"/>
      <c r="P29" s="40"/>
      <c r="Q29" s="41"/>
      <c r="R29" s="41"/>
      <c r="S29" s="41"/>
      <c r="T29" s="41"/>
      <c r="U29" s="42"/>
      <c r="W29" s="43"/>
      <c r="X29" s="43"/>
      <c r="Y29" s="43"/>
      <c r="Z29" s="43"/>
      <c r="AA29" s="43"/>
      <c r="AB29" s="43"/>
    </row>
    <row r="30" spans="1:28" x14ac:dyDescent="0.25">
      <c r="A30" s="26" t="s">
        <v>84</v>
      </c>
      <c r="B30" s="24">
        <v>3.8999999999999999E-4</v>
      </c>
      <c r="C30" s="15">
        <v>99421</v>
      </c>
      <c r="D30" s="15">
        <v>39</v>
      </c>
      <c r="E30" s="15">
        <v>99402</v>
      </c>
      <c r="F30" s="15">
        <v>5930457</v>
      </c>
      <c r="G30" s="25">
        <v>59.6</v>
      </c>
      <c r="O30" s="40"/>
      <c r="P30" s="40"/>
      <c r="Q30" s="41"/>
      <c r="R30" s="41"/>
      <c r="S30" s="41"/>
      <c r="T30" s="41"/>
      <c r="U30" s="42"/>
      <c r="W30" s="43"/>
      <c r="X30" s="43"/>
      <c r="Y30" s="43"/>
      <c r="Z30" s="43"/>
      <c r="AA30" s="43"/>
      <c r="AB30" s="43"/>
    </row>
    <row r="31" spans="1:28" x14ac:dyDescent="0.25">
      <c r="A31" s="26" t="s">
        <v>85</v>
      </c>
      <c r="B31" s="24">
        <v>4.2999999999999999E-4</v>
      </c>
      <c r="C31" s="15">
        <v>99382</v>
      </c>
      <c r="D31" s="15">
        <v>43</v>
      </c>
      <c r="E31" s="15">
        <v>99361</v>
      </c>
      <c r="F31" s="15">
        <v>5831055</v>
      </c>
      <c r="G31" s="25">
        <v>58.7</v>
      </c>
      <c r="O31" s="40"/>
      <c r="P31" s="40"/>
      <c r="Q31" s="41"/>
      <c r="R31" s="41"/>
      <c r="S31" s="41"/>
      <c r="T31" s="41"/>
      <c r="U31" s="42"/>
      <c r="W31" s="43"/>
      <c r="X31" s="43"/>
      <c r="Y31" s="43"/>
      <c r="Z31" s="43"/>
      <c r="AA31" s="43"/>
      <c r="AB31" s="43"/>
    </row>
    <row r="32" spans="1:28" x14ac:dyDescent="0.25">
      <c r="A32" s="26" t="s">
        <v>86</v>
      </c>
      <c r="B32" s="24">
        <v>4.6000000000000001E-4</v>
      </c>
      <c r="C32" s="15">
        <v>99339</v>
      </c>
      <c r="D32" s="15">
        <v>46</v>
      </c>
      <c r="E32" s="15">
        <v>99316</v>
      </c>
      <c r="F32" s="15">
        <v>5731695</v>
      </c>
      <c r="G32" s="25">
        <v>57.7</v>
      </c>
      <c r="O32" s="40"/>
      <c r="P32" s="40"/>
      <c r="Q32" s="41"/>
      <c r="R32" s="41"/>
      <c r="S32" s="41"/>
      <c r="T32" s="41"/>
      <c r="U32" s="42"/>
      <c r="W32" s="43"/>
      <c r="X32" s="43"/>
      <c r="Y32" s="43"/>
      <c r="Z32" s="43"/>
      <c r="AA32" s="43"/>
      <c r="AB32" s="43"/>
    </row>
    <row r="33" spans="1:28" x14ac:dyDescent="0.25">
      <c r="A33" s="26" t="s">
        <v>87</v>
      </c>
      <c r="B33" s="24">
        <v>4.6999999999999999E-4</v>
      </c>
      <c r="C33" s="15">
        <v>99293</v>
      </c>
      <c r="D33" s="15">
        <v>46</v>
      </c>
      <c r="E33" s="15">
        <v>99270</v>
      </c>
      <c r="F33" s="15">
        <v>5632379</v>
      </c>
      <c r="G33" s="25">
        <v>56.7</v>
      </c>
      <c r="O33" s="40"/>
      <c r="P33" s="40"/>
      <c r="Q33" s="41"/>
      <c r="R33" s="41"/>
      <c r="S33" s="41"/>
      <c r="T33" s="41"/>
      <c r="U33" s="42"/>
      <c r="W33" s="43"/>
      <c r="X33" s="43"/>
      <c r="Y33" s="43"/>
      <c r="Z33" s="43"/>
      <c r="AA33" s="43"/>
      <c r="AB33" s="43"/>
    </row>
    <row r="34" spans="1:28" x14ac:dyDescent="0.25">
      <c r="A34" s="26" t="s">
        <v>88</v>
      </c>
      <c r="B34" s="24">
        <v>4.6000000000000001E-4</v>
      </c>
      <c r="C34" s="15">
        <v>99247</v>
      </c>
      <c r="D34" s="15">
        <v>45</v>
      </c>
      <c r="E34" s="15">
        <v>99225</v>
      </c>
      <c r="F34" s="15">
        <v>5533109</v>
      </c>
      <c r="G34" s="25">
        <v>55.8</v>
      </c>
      <c r="O34" s="40"/>
      <c r="P34" s="40"/>
      <c r="Q34" s="41"/>
      <c r="R34" s="41"/>
      <c r="S34" s="41"/>
      <c r="T34" s="41"/>
      <c r="U34" s="42"/>
      <c r="W34" s="43"/>
      <c r="X34" s="43"/>
      <c r="Y34" s="43"/>
      <c r="Z34" s="43"/>
      <c r="AA34" s="43"/>
      <c r="AB34" s="43"/>
    </row>
    <row r="35" spans="1:28" x14ac:dyDescent="0.25">
      <c r="A35" s="26" t="s">
        <v>89</v>
      </c>
      <c r="B35" s="24">
        <v>4.4999999999999999E-4</v>
      </c>
      <c r="C35" s="15">
        <v>99202</v>
      </c>
      <c r="D35" s="15">
        <v>44</v>
      </c>
      <c r="E35" s="15">
        <v>99180</v>
      </c>
      <c r="F35" s="15">
        <v>5433884</v>
      </c>
      <c r="G35" s="25">
        <v>54.8</v>
      </c>
      <c r="O35" s="40"/>
      <c r="P35" s="40"/>
      <c r="Q35" s="41"/>
      <c r="R35" s="41"/>
      <c r="S35" s="41"/>
      <c r="T35" s="41"/>
      <c r="U35" s="42"/>
      <c r="W35" s="43"/>
      <c r="X35" s="43"/>
      <c r="Y35" s="43"/>
      <c r="Z35" s="43"/>
      <c r="AA35" s="43"/>
      <c r="AB35" s="43"/>
    </row>
    <row r="36" spans="1:28" x14ac:dyDescent="0.25">
      <c r="A36" s="26" t="s">
        <v>90</v>
      </c>
      <c r="B36" s="24">
        <v>4.4000000000000002E-4</v>
      </c>
      <c r="C36" s="15">
        <v>99158</v>
      </c>
      <c r="D36" s="15">
        <v>43</v>
      </c>
      <c r="E36" s="15">
        <v>99137</v>
      </c>
      <c r="F36" s="15">
        <v>5334704</v>
      </c>
      <c r="G36" s="25">
        <v>53.8</v>
      </c>
      <c r="O36" s="40"/>
      <c r="P36" s="40"/>
      <c r="Q36" s="41"/>
      <c r="R36" s="41"/>
      <c r="S36" s="41"/>
      <c r="T36" s="41"/>
      <c r="U36" s="42"/>
      <c r="W36" s="43"/>
      <c r="X36" s="43"/>
      <c r="Y36" s="43"/>
      <c r="Z36" s="43"/>
      <c r="AA36" s="43"/>
      <c r="AB36" s="43"/>
    </row>
    <row r="37" spans="1:28" x14ac:dyDescent="0.25">
      <c r="A37" s="26" t="s">
        <v>91</v>
      </c>
      <c r="B37" s="24">
        <v>4.2999999999999999E-4</v>
      </c>
      <c r="C37" s="15">
        <v>99115</v>
      </c>
      <c r="D37" s="15">
        <v>43</v>
      </c>
      <c r="E37" s="15">
        <v>99094</v>
      </c>
      <c r="F37" s="15">
        <v>5235568</v>
      </c>
      <c r="G37" s="25">
        <v>52.8</v>
      </c>
      <c r="O37" s="40"/>
      <c r="P37" s="40"/>
      <c r="Q37" s="41"/>
      <c r="R37" s="41"/>
      <c r="S37" s="41"/>
      <c r="T37" s="41"/>
      <c r="U37" s="42"/>
      <c r="W37" s="43"/>
      <c r="X37" s="43"/>
      <c r="Y37" s="43"/>
      <c r="Z37" s="43"/>
      <c r="AA37" s="43"/>
      <c r="AB37" s="43"/>
    </row>
    <row r="38" spans="1:28" x14ac:dyDescent="0.25">
      <c r="A38" s="26" t="s">
        <v>92</v>
      </c>
      <c r="B38" s="24">
        <v>4.4000000000000002E-4</v>
      </c>
      <c r="C38" s="15">
        <v>99072</v>
      </c>
      <c r="D38" s="15">
        <v>44</v>
      </c>
      <c r="E38" s="15">
        <v>99050</v>
      </c>
      <c r="F38" s="15">
        <v>5136474</v>
      </c>
      <c r="G38" s="25">
        <v>51.8</v>
      </c>
      <c r="O38" s="40"/>
      <c r="P38" s="40"/>
      <c r="Q38" s="41"/>
      <c r="R38" s="41"/>
      <c r="S38" s="41"/>
      <c r="T38" s="41"/>
      <c r="U38" s="42"/>
      <c r="W38" s="43"/>
      <c r="X38" s="43"/>
      <c r="Y38" s="43"/>
      <c r="Z38" s="43"/>
      <c r="AA38" s="43"/>
      <c r="AB38" s="43"/>
    </row>
    <row r="39" spans="1:28" x14ac:dyDescent="0.25">
      <c r="A39" s="26" t="s">
        <v>93</v>
      </c>
      <c r="B39" s="24">
        <v>4.4999999999999999E-4</v>
      </c>
      <c r="C39" s="15">
        <v>99028</v>
      </c>
      <c r="D39" s="15">
        <v>45</v>
      </c>
      <c r="E39" s="15">
        <v>99006</v>
      </c>
      <c r="F39" s="15">
        <v>5037424</v>
      </c>
      <c r="G39" s="25">
        <v>50.9</v>
      </c>
      <c r="O39" s="40"/>
      <c r="P39" s="40"/>
      <c r="Q39" s="41"/>
      <c r="R39" s="41"/>
      <c r="S39" s="41"/>
      <c r="T39" s="41"/>
      <c r="U39" s="42"/>
      <c r="W39" s="43"/>
      <c r="X39" s="43"/>
      <c r="Y39" s="43"/>
      <c r="Z39" s="43"/>
      <c r="AA39" s="43"/>
      <c r="AB39" s="43"/>
    </row>
    <row r="40" spans="1:28" x14ac:dyDescent="0.25">
      <c r="A40" s="26" t="s">
        <v>94</v>
      </c>
      <c r="B40" s="24">
        <v>4.6999999999999999E-4</v>
      </c>
      <c r="C40" s="15">
        <v>98983</v>
      </c>
      <c r="D40" s="15">
        <v>46</v>
      </c>
      <c r="E40" s="15">
        <v>98960</v>
      </c>
      <c r="F40" s="15">
        <v>4938419</v>
      </c>
      <c r="G40" s="25">
        <v>49.9</v>
      </c>
      <c r="O40" s="40"/>
      <c r="P40" s="40"/>
      <c r="Q40" s="41"/>
      <c r="R40" s="41"/>
      <c r="S40" s="41"/>
      <c r="T40" s="41"/>
      <c r="U40" s="42"/>
      <c r="W40" s="43"/>
      <c r="X40" s="43"/>
      <c r="Y40" s="43"/>
      <c r="Z40" s="43"/>
      <c r="AA40" s="43"/>
      <c r="AB40" s="43"/>
    </row>
    <row r="41" spans="1:28" x14ac:dyDescent="0.25">
      <c r="A41" s="26" t="s">
        <v>95</v>
      </c>
      <c r="B41" s="24">
        <v>4.8000000000000001E-4</v>
      </c>
      <c r="C41" s="15">
        <v>98937</v>
      </c>
      <c r="D41" s="15">
        <v>48</v>
      </c>
      <c r="E41" s="15">
        <v>98913</v>
      </c>
      <c r="F41" s="15">
        <v>4839459</v>
      </c>
      <c r="G41" s="25">
        <v>48.9</v>
      </c>
      <c r="O41" s="40"/>
      <c r="P41" s="40"/>
      <c r="Q41" s="41"/>
      <c r="R41" s="41"/>
      <c r="S41" s="41"/>
      <c r="T41" s="41"/>
      <c r="U41" s="42"/>
      <c r="W41" s="43"/>
      <c r="X41" s="43"/>
      <c r="Y41" s="43"/>
      <c r="Z41" s="43"/>
      <c r="AA41" s="43"/>
      <c r="AB41" s="43"/>
    </row>
    <row r="42" spans="1:28" x14ac:dyDescent="0.25">
      <c r="A42" s="26" t="s">
        <v>96</v>
      </c>
      <c r="B42" s="24">
        <v>5.1000000000000004E-4</v>
      </c>
      <c r="C42" s="15">
        <v>98889</v>
      </c>
      <c r="D42" s="15">
        <v>50</v>
      </c>
      <c r="E42" s="15">
        <v>98864</v>
      </c>
      <c r="F42" s="15">
        <v>4740546</v>
      </c>
      <c r="G42" s="25">
        <v>47.9</v>
      </c>
      <c r="O42" s="40"/>
      <c r="P42" s="40"/>
      <c r="Q42" s="41"/>
      <c r="R42" s="41"/>
      <c r="S42" s="41"/>
      <c r="T42" s="41"/>
      <c r="U42" s="42"/>
      <c r="W42" s="43"/>
      <c r="X42" s="43"/>
      <c r="Y42" s="43"/>
      <c r="Z42" s="43"/>
      <c r="AA42" s="43"/>
      <c r="AB42" s="43"/>
    </row>
    <row r="43" spans="1:28" x14ac:dyDescent="0.25">
      <c r="A43" s="26" t="s">
        <v>97</v>
      </c>
      <c r="B43" s="24">
        <v>5.5000000000000003E-4</v>
      </c>
      <c r="C43" s="15">
        <v>98839</v>
      </c>
      <c r="D43" s="15">
        <v>54</v>
      </c>
      <c r="E43" s="15">
        <v>98812</v>
      </c>
      <c r="F43" s="15">
        <v>4641682</v>
      </c>
      <c r="G43" s="25">
        <v>47</v>
      </c>
      <c r="O43" s="40"/>
      <c r="P43" s="40"/>
      <c r="Q43" s="41"/>
      <c r="R43" s="41"/>
      <c r="S43" s="41"/>
      <c r="T43" s="41"/>
      <c r="U43" s="42"/>
      <c r="W43" s="43"/>
      <c r="X43" s="43"/>
      <c r="Y43" s="43"/>
      <c r="Z43" s="43"/>
      <c r="AA43" s="43"/>
      <c r="AB43" s="43"/>
    </row>
    <row r="44" spans="1:28" x14ac:dyDescent="0.25">
      <c r="A44" s="26" t="s">
        <v>98</v>
      </c>
      <c r="B44" s="24">
        <v>5.9000000000000003E-4</v>
      </c>
      <c r="C44" s="15">
        <v>98785</v>
      </c>
      <c r="D44" s="15">
        <v>58</v>
      </c>
      <c r="E44" s="15">
        <v>98756</v>
      </c>
      <c r="F44" s="15">
        <v>4542870</v>
      </c>
      <c r="G44" s="25">
        <v>46</v>
      </c>
      <c r="O44" s="40"/>
      <c r="P44" s="40"/>
      <c r="Q44" s="41"/>
      <c r="R44" s="41"/>
      <c r="S44" s="41"/>
      <c r="T44" s="41"/>
      <c r="U44" s="42"/>
      <c r="W44" s="43"/>
      <c r="X44" s="43"/>
      <c r="Y44" s="43"/>
      <c r="Z44" s="43"/>
      <c r="AA44" s="43"/>
      <c r="AB44" s="43"/>
    </row>
    <row r="45" spans="1:28" x14ac:dyDescent="0.25">
      <c r="A45" s="26" t="s">
        <v>99</v>
      </c>
      <c r="B45" s="24">
        <v>6.4000000000000005E-4</v>
      </c>
      <c r="C45" s="15">
        <v>98727</v>
      </c>
      <c r="D45" s="15">
        <v>63</v>
      </c>
      <c r="E45" s="15">
        <v>98696</v>
      </c>
      <c r="F45" s="15">
        <v>4444114</v>
      </c>
      <c r="G45" s="25">
        <v>45</v>
      </c>
      <c r="O45" s="40"/>
      <c r="P45" s="40"/>
      <c r="Q45" s="41"/>
      <c r="R45" s="41"/>
      <c r="S45" s="41"/>
      <c r="T45" s="41"/>
      <c r="U45" s="42"/>
      <c r="W45" s="43"/>
      <c r="X45" s="43"/>
      <c r="Y45" s="43"/>
      <c r="Z45" s="43"/>
      <c r="AA45" s="43"/>
      <c r="AB45" s="43"/>
    </row>
    <row r="46" spans="1:28" x14ac:dyDescent="0.25">
      <c r="A46" s="26" t="s">
        <v>100</v>
      </c>
      <c r="B46" s="24">
        <v>6.8999999999999997E-4</v>
      </c>
      <c r="C46" s="15">
        <v>98664</v>
      </c>
      <c r="D46" s="15">
        <v>68</v>
      </c>
      <c r="E46" s="15">
        <v>98630</v>
      </c>
      <c r="F46" s="15">
        <v>4345418</v>
      </c>
      <c r="G46" s="25">
        <v>44</v>
      </c>
      <c r="O46" s="40"/>
      <c r="P46" s="40"/>
      <c r="Q46" s="41"/>
      <c r="R46" s="41"/>
      <c r="S46" s="41"/>
      <c r="T46" s="41"/>
      <c r="U46" s="42"/>
      <c r="W46" s="43"/>
      <c r="X46" s="43"/>
      <c r="Y46" s="43"/>
      <c r="Z46" s="43"/>
      <c r="AA46" s="43"/>
      <c r="AB46" s="43"/>
    </row>
    <row r="47" spans="1:28" x14ac:dyDescent="0.25">
      <c r="A47" s="26" t="s">
        <v>101</v>
      </c>
      <c r="B47" s="24">
        <v>7.3999999999999999E-4</v>
      </c>
      <c r="C47" s="15">
        <v>98596</v>
      </c>
      <c r="D47" s="15">
        <v>73</v>
      </c>
      <c r="E47" s="15">
        <v>98560</v>
      </c>
      <c r="F47" s="15">
        <v>4246788</v>
      </c>
      <c r="G47" s="25">
        <v>43.1</v>
      </c>
      <c r="O47" s="40"/>
      <c r="P47" s="40"/>
      <c r="Q47" s="41"/>
      <c r="R47" s="41"/>
      <c r="S47" s="41"/>
      <c r="T47" s="41"/>
      <c r="U47" s="42"/>
      <c r="W47" s="43"/>
      <c r="X47" s="43"/>
      <c r="Y47" s="43"/>
      <c r="Z47" s="43"/>
      <c r="AA47" s="43"/>
      <c r="AB47" s="43"/>
    </row>
    <row r="48" spans="1:28" x14ac:dyDescent="0.25">
      <c r="A48" s="26" t="s">
        <v>102</v>
      </c>
      <c r="B48" s="24">
        <v>8.1999999999999998E-4</v>
      </c>
      <c r="C48" s="15">
        <v>98523</v>
      </c>
      <c r="D48" s="15">
        <v>81</v>
      </c>
      <c r="E48" s="15">
        <v>98483</v>
      </c>
      <c r="F48" s="15">
        <v>4148229</v>
      </c>
      <c r="G48" s="25">
        <v>42.1</v>
      </c>
      <c r="O48" s="40"/>
      <c r="P48" s="40"/>
      <c r="Q48" s="41"/>
      <c r="R48" s="41"/>
      <c r="S48" s="41"/>
      <c r="T48" s="41"/>
      <c r="U48" s="42"/>
      <c r="W48" s="43"/>
      <c r="X48" s="43"/>
      <c r="Y48" s="43"/>
      <c r="Z48" s="43"/>
      <c r="AA48" s="43"/>
      <c r="AB48" s="43"/>
    </row>
    <row r="49" spans="1:28" x14ac:dyDescent="0.25">
      <c r="A49" s="26" t="s">
        <v>103</v>
      </c>
      <c r="B49" s="24">
        <v>8.9999999999999998E-4</v>
      </c>
      <c r="C49" s="15">
        <v>98442</v>
      </c>
      <c r="D49" s="15">
        <v>88</v>
      </c>
      <c r="E49" s="15">
        <v>98398</v>
      </c>
      <c r="F49" s="15">
        <v>4049746</v>
      </c>
      <c r="G49" s="25">
        <v>41.1</v>
      </c>
      <c r="O49" s="40"/>
      <c r="P49" s="40"/>
      <c r="Q49" s="41"/>
      <c r="R49" s="41"/>
      <c r="S49" s="41"/>
      <c r="T49" s="41"/>
      <c r="U49" s="42"/>
      <c r="W49" s="43"/>
      <c r="X49" s="43"/>
      <c r="Y49" s="43"/>
      <c r="Z49" s="43"/>
      <c r="AA49" s="43"/>
      <c r="AB49" s="43"/>
    </row>
    <row r="50" spans="1:28" x14ac:dyDescent="0.25">
      <c r="A50" s="26" t="s">
        <v>104</v>
      </c>
      <c r="B50" s="24">
        <v>9.7999999999999997E-4</v>
      </c>
      <c r="C50" s="15">
        <v>98354</v>
      </c>
      <c r="D50" s="15">
        <v>97</v>
      </c>
      <c r="E50" s="15">
        <v>98306</v>
      </c>
      <c r="F50" s="15">
        <v>3951348</v>
      </c>
      <c r="G50" s="25">
        <v>40.200000000000003</v>
      </c>
      <c r="O50" s="40"/>
      <c r="P50" s="40"/>
      <c r="Q50" s="41"/>
      <c r="R50" s="41"/>
      <c r="S50" s="41"/>
      <c r="T50" s="41"/>
      <c r="U50" s="42"/>
      <c r="W50" s="43"/>
      <c r="X50" s="43"/>
      <c r="Y50" s="43"/>
      <c r="Z50" s="43"/>
      <c r="AA50" s="43"/>
      <c r="AB50" s="43"/>
    </row>
    <row r="51" spans="1:28" x14ac:dyDescent="0.25">
      <c r="A51" s="26" t="s">
        <v>105</v>
      </c>
      <c r="B51" s="24">
        <v>1.07E-3</v>
      </c>
      <c r="C51" s="15">
        <v>98257</v>
      </c>
      <c r="D51" s="15">
        <v>105</v>
      </c>
      <c r="E51" s="15">
        <v>98205</v>
      </c>
      <c r="F51" s="15">
        <v>3853043</v>
      </c>
      <c r="G51" s="25">
        <v>39.200000000000003</v>
      </c>
      <c r="O51" s="40"/>
      <c r="P51" s="40"/>
      <c r="Q51" s="41"/>
      <c r="R51" s="41"/>
      <c r="S51" s="41"/>
      <c r="T51" s="41"/>
      <c r="U51" s="42"/>
      <c r="W51" s="43"/>
      <c r="X51" s="43"/>
      <c r="Y51" s="43"/>
      <c r="Z51" s="43"/>
      <c r="AA51" s="43"/>
      <c r="AB51" s="43"/>
    </row>
    <row r="52" spans="1:28" x14ac:dyDescent="0.25">
      <c r="A52" s="26" t="s">
        <v>106</v>
      </c>
      <c r="B52" s="24">
        <v>1.1900000000000001E-3</v>
      </c>
      <c r="C52" s="15">
        <v>98152</v>
      </c>
      <c r="D52" s="15">
        <v>117</v>
      </c>
      <c r="E52" s="15">
        <v>98094</v>
      </c>
      <c r="F52" s="15">
        <v>3754838</v>
      </c>
      <c r="G52" s="25">
        <v>38.299999999999997</v>
      </c>
      <c r="O52" s="40"/>
      <c r="P52" s="40"/>
      <c r="Q52" s="41"/>
      <c r="R52" s="41"/>
      <c r="S52" s="41"/>
      <c r="T52" s="41"/>
      <c r="U52" s="42"/>
      <c r="W52" s="43"/>
      <c r="X52" s="43"/>
      <c r="Y52" s="43"/>
      <c r="Z52" s="43"/>
      <c r="AA52" s="43"/>
      <c r="AB52" s="43"/>
    </row>
    <row r="53" spans="1:28" x14ac:dyDescent="0.25">
      <c r="A53" s="26" t="s">
        <v>107</v>
      </c>
      <c r="B53" s="24">
        <v>1.3500000000000001E-3</v>
      </c>
      <c r="C53" s="15">
        <v>98035</v>
      </c>
      <c r="D53" s="15">
        <v>132</v>
      </c>
      <c r="E53" s="15">
        <v>97969</v>
      </c>
      <c r="F53" s="15">
        <v>3656745</v>
      </c>
      <c r="G53" s="25">
        <v>37.299999999999997</v>
      </c>
      <c r="O53" s="40"/>
      <c r="P53" s="40"/>
      <c r="Q53" s="41"/>
      <c r="R53" s="41"/>
      <c r="S53" s="41"/>
      <c r="T53" s="41"/>
      <c r="U53" s="42"/>
      <c r="W53" s="43"/>
      <c r="X53" s="43"/>
      <c r="Y53" s="43"/>
      <c r="Z53" s="43"/>
      <c r="AA53" s="43"/>
      <c r="AB53" s="43"/>
    </row>
    <row r="54" spans="1:28" x14ac:dyDescent="0.25">
      <c r="A54" s="26" t="s">
        <v>108</v>
      </c>
      <c r="B54" s="24">
        <v>1.5200000000000001E-3</v>
      </c>
      <c r="C54" s="15">
        <v>97903</v>
      </c>
      <c r="D54" s="15">
        <v>149</v>
      </c>
      <c r="E54" s="15">
        <v>97829</v>
      </c>
      <c r="F54" s="15">
        <v>3558776</v>
      </c>
      <c r="G54" s="25">
        <v>36.4</v>
      </c>
      <c r="O54" s="40"/>
      <c r="P54" s="40"/>
      <c r="Q54" s="41"/>
      <c r="R54" s="41"/>
      <c r="S54" s="41"/>
      <c r="T54" s="41"/>
      <c r="U54" s="42"/>
      <c r="W54" s="43"/>
      <c r="X54" s="43"/>
      <c r="Y54" s="43"/>
      <c r="Z54" s="43"/>
      <c r="AA54" s="43"/>
      <c r="AB54" s="43"/>
    </row>
    <row r="55" spans="1:28" x14ac:dyDescent="0.25">
      <c r="A55" s="26" t="s">
        <v>109</v>
      </c>
      <c r="B55" s="24">
        <v>1.7099999999999999E-3</v>
      </c>
      <c r="C55" s="15">
        <v>97754</v>
      </c>
      <c r="D55" s="15">
        <v>167</v>
      </c>
      <c r="E55" s="15">
        <v>97671</v>
      </c>
      <c r="F55" s="15">
        <v>3460947</v>
      </c>
      <c r="G55" s="25">
        <v>35.4</v>
      </c>
      <c r="O55" s="40"/>
      <c r="P55" s="40"/>
      <c r="Q55" s="41"/>
      <c r="R55" s="41"/>
      <c r="S55" s="41"/>
      <c r="T55" s="41"/>
      <c r="U55" s="42"/>
      <c r="W55" s="43"/>
      <c r="X55" s="43"/>
      <c r="Y55" s="43"/>
      <c r="Z55" s="43"/>
      <c r="AA55" s="43"/>
      <c r="AB55" s="43"/>
    </row>
    <row r="56" spans="1:28" x14ac:dyDescent="0.25">
      <c r="A56" s="26" t="s">
        <v>110</v>
      </c>
      <c r="B56" s="24">
        <v>1.9E-3</v>
      </c>
      <c r="C56" s="15">
        <v>97587</v>
      </c>
      <c r="D56" s="15">
        <v>186</v>
      </c>
      <c r="E56" s="15">
        <v>97494</v>
      </c>
      <c r="F56" s="15">
        <v>3363277</v>
      </c>
      <c r="G56" s="25">
        <v>34.5</v>
      </c>
      <c r="O56" s="40"/>
      <c r="P56" s="40"/>
      <c r="Q56" s="41"/>
      <c r="R56" s="41"/>
      <c r="S56" s="41"/>
      <c r="T56" s="41"/>
      <c r="U56" s="42"/>
      <c r="W56" s="43"/>
      <c r="X56" s="43"/>
      <c r="Y56" s="43"/>
      <c r="Z56" s="43"/>
      <c r="AA56" s="43"/>
      <c r="AB56" s="43"/>
    </row>
    <row r="57" spans="1:28" x14ac:dyDescent="0.25">
      <c r="A57" s="26" t="s">
        <v>111</v>
      </c>
      <c r="B57" s="24">
        <v>2.1299999999999999E-3</v>
      </c>
      <c r="C57" s="15">
        <v>97401</v>
      </c>
      <c r="D57" s="15">
        <v>208</v>
      </c>
      <c r="E57" s="15">
        <v>97297</v>
      </c>
      <c r="F57" s="15">
        <v>3265783</v>
      </c>
      <c r="G57" s="25">
        <v>33.5</v>
      </c>
      <c r="O57" s="40"/>
      <c r="P57" s="40"/>
      <c r="Q57" s="41"/>
      <c r="R57" s="41"/>
      <c r="S57" s="41"/>
      <c r="T57" s="41"/>
      <c r="U57" s="42"/>
      <c r="W57" s="43"/>
      <c r="X57" s="43"/>
      <c r="Y57" s="43"/>
      <c r="Z57" s="43"/>
      <c r="AA57" s="43"/>
      <c r="AB57" s="43"/>
    </row>
    <row r="58" spans="1:28" x14ac:dyDescent="0.25">
      <c r="A58" s="26" t="s">
        <v>112</v>
      </c>
      <c r="B58" s="24">
        <v>2.4299999999999999E-3</v>
      </c>
      <c r="C58" s="15">
        <v>97193</v>
      </c>
      <c r="D58" s="15">
        <v>236</v>
      </c>
      <c r="E58" s="15">
        <v>97075</v>
      </c>
      <c r="F58" s="15">
        <v>3168486</v>
      </c>
      <c r="G58" s="25">
        <v>32.6</v>
      </c>
      <c r="O58" s="40"/>
      <c r="P58" s="40"/>
      <c r="Q58" s="41"/>
      <c r="R58" s="41"/>
      <c r="S58" s="41"/>
      <c r="T58" s="41"/>
      <c r="U58" s="42"/>
      <c r="W58" s="43"/>
      <c r="X58" s="43"/>
      <c r="Y58" s="43"/>
      <c r="Z58" s="43"/>
      <c r="AA58" s="43"/>
      <c r="AB58" s="43"/>
    </row>
    <row r="59" spans="1:28" x14ac:dyDescent="0.25">
      <c r="A59" s="26" t="s">
        <v>113</v>
      </c>
      <c r="B59" s="24">
        <v>2.7599999999999999E-3</v>
      </c>
      <c r="C59" s="15">
        <v>96957</v>
      </c>
      <c r="D59" s="15">
        <v>268</v>
      </c>
      <c r="E59" s="15">
        <v>96823</v>
      </c>
      <c r="F59" s="15">
        <v>3071411</v>
      </c>
      <c r="G59" s="25">
        <v>31.7</v>
      </c>
      <c r="O59" s="40"/>
      <c r="P59" s="40"/>
      <c r="Q59" s="41"/>
      <c r="R59" s="41"/>
      <c r="S59" s="41"/>
      <c r="T59" s="41"/>
      <c r="U59" s="42"/>
      <c r="W59" s="43"/>
      <c r="X59" s="43"/>
      <c r="Y59" s="43"/>
      <c r="Z59" s="43"/>
      <c r="AA59" s="43"/>
      <c r="AB59" s="43"/>
    </row>
    <row r="60" spans="1:28" x14ac:dyDescent="0.25">
      <c r="A60" s="27" t="s">
        <v>114</v>
      </c>
      <c r="B60" s="24">
        <v>3.1099999999999999E-3</v>
      </c>
      <c r="C60" s="15">
        <v>96689</v>
      </c>
      <c r="D60" s="15">
        <v>301</v>
      </c>
      <c r="E60" s="15">
        <v>96539</v>
      </c>
      <c r="F60" s="15">
        <v>2974588</v>
      </c>
      <c r="G60" s="25">
        <v>30.8</v>
      </c>
      <c r="O60" s="40"/>
      <c r="P60" s="40"/>
      <c r="Q60" s="41"/>
      <c r="R60" s="41"/>
      <c r="S60" s="41"/>
      <c r="T60" s="41"/>
      <c r="U60" s="42"/>
      <c r="W60" s="43"/>
      <c r="X60" s="43"/>
      <c r="Y60" s="43"/>
      <c r="Z60" s="43"/>
      <c r="AA60" s="43"/>
      <c r="AB60" s="43"/>
    </row>
    <row r="61" spans="1:28" x14ac:dyDescent="0.25">
      <c r="A61" s="27" t="s">
        <v>115</v>
      </c>
      <c r="B61" s="24">
        <v>3.46E-3</v>
      </c>
      <c r="C61" s="15">
        <v>96388</v>
      </c>
      <c r="D61" s="15">
        <v>333</v>
      </c>
      <c r="E61" s="15">
        <v>96222</v>
      </c>
      <c r="F61" s="15">
        <v>2878049</v>
      </c>
      <c r="G61" s="25">
        <v>29.9</v>
      </c>
      <c r="O61" s="40"/>
      <c r="P61" s="40"/>
      <c r="Q61" s="41"/>
      <c r="R61" s="41"/>
      <c r="S61" s="41"/>
      <c r="T61" s="41"/>
      <c r="U61" s="42"/>
      <c r="W61" s="43"/>
      <c r="X61" s="43"/>
      <c r="Y61" s="43"/>
      <c r="Z61" s="43"/>
      <c r="AA61" s="43"/>
      <c r="AB61" s="43"/>
    </row>
    <row r="62" spans="1:28" x14ac:dyDescent="0.25">
      <c r="A62" s="27" t="s">
        <v>116</v>
      </c>
      <c r="B62" s="24">
        <v>3.82E-3</v>
      </c>
      <c r="C62" s="15">
        <v>96055</v>
      </c>
      <c r="D62" s="15">
        <v>367</v>
      </c>
      <c r="E62" s="15">
        <v>95872</v>
      </c>
      <c r="F62" s="15">
        <v>2781828</v>
      </c>
      <c r="G62" s="25">
        <v>29</v>
      </c>
      <c r="O62" s="40"/>
      <c r="P62" s="40"/>
      <c r="Q62" s="41"/>
      <c r="R62" s="41"/>
      <c r="S62" s="41"/>
      <c r="T62" s="41"/>
      <c r="U62" s="42"/>
      <c r="W62" s="43"/>
      <c r="X62" s="43"/>
      <c r="Y62" s="43"/>
      <c r="Z62" s="43"/>
      <c r="AA62" s="43"/>
      <c r="AB62" s="43"/>
    </row>
    <row r="63" spans="1:28" x14ac:dyDescent="0.25">
      <c r="A63" s="26" t="s">
        <v>117</v>
      </c>
      <c r="B63" s="24">
        <v>4.2100000000000002E-3</v>
      </c>
      <c r="C63" s="15">
        <v>95688</v>
      </c>
      <c r="D63" s="15">
        <v>403</v>
      </c>
      <c r="E63" s="15">
        <v>95487</v>
      </c>
      <c r="F63" s="15">
        <v>2685956</v>
      </c>
      <c r="G63" s="25">
        <v>28.1</v>
      </c>
      <c r="O63" s="40"/>
      <c r="P63" s="40"/>
      <c r="Q63" s="41"/>
      <c r="R63" s="41"/>
      <c r="S63" s="41"/>
      <c r="T63" s="41"/>
      <c r="U63" s="42"/>
      <c r="W63" s="43"/>
      <c r="X63" s="43"/>
      <c r="Y63" s="43"/>
      <c r="Z63" s="43"/>
      <c r="AA63" s="43"/>
      <c r="AB63" s="43"/>
    </row>
    <row r="64" spans="1:28" x14ac:dyDescent="0.25">
      <c r="A64" s="26" t="s">
        <v>118</v>
      </c>
      <c r="B64" s="24">
        <v>4.6100000000000004E-3</v>
      </c>
      <c r="C64" s="15">
        <v>95285</v>
      </c>
      <c r="D64" s="15">
        <v>439</v>
      </c>
      <c r="E64" s="15">
        <v>95066</v>
      </c>
      <c r="F64" s="15">
        <v>2590470</v>
      </c>
      <c r="G64" s="25">
        <v>27.2</v>
      </c>
      <c r="O64" s="40"/>
      <c r="P64" s="40"/>
      <c r="Q64" s="41"/>
      <c r="R64" s="41"/>
      <c r="S64" s="41"/>
      <c r="T64" s="41"/>
      <c r="U64" s="42"/>
      <c r="W64" s="43"/>
      <c r="X64" s="43"/>
      <c r="Y64" s="43"/>
      <c r="Z64" s="43"/>
      <c r="AA64" s="43"/>
      <c r="AB64" s="43"/>
    </row>
    <row r="65" spans="1:28" x14ac:dyDescent="0.25">
      <c r="A65" s="26" t="s">
        <v>119</v>
      </c>
      <c r="B65" s="24">
        <v>5.0099999999999997E-3</v>
      </c>
      <c r="C65" s="15">
        <v>94846</v>
      </c>
      <c r="D65" s="15">
        <v>476</v>
      </c>
      <c r="E65" s="15">
        <v>94608</v>
      </c>
      <c r="F65" s="15">
        <v>2495404</v>
      </c>
      <c r="G65" s="25">
        <v>26.3</v>
      </c>
      <c r="O65" s="40"/>
      <c r="P65" s="40"/>
      <c r="Q65" s="41"/>
      <c r="R65" s="41"/>
      <c r="S65" s="41"/>
      <c r="T65" s="41"/>
      <c r="U65" s="42"/>
      <c r="W65" s="43"/>
      <c r="X65" s="43"/>
      <c r="Y65" s="43"/>
      <c r="Z65" s="43"/>
      <c r="AA65" s="43"/>
      <c r="AB65" s="43"/>
    </row>
    <row r="66" spans="1:28" x14ac:dyDescent="0.25">
      <c r="A66" s="26" t="s">
        <v>120</v>
      </c>
      <c r="B66" s="24">
        <v>5.4400000000000004E-3</v>
      </c>
      <c r="C66" s="15">
        <v>94370</v>
      </c>
      <c r="D66" s="15">
        <v>513</v>
      </c>
      <c r="E66" s="15">
        <v>94114</v>
      </c>
      <c r="F66" s="15">
        <v>2400796</v>
      </c>
      <c r="G66" s="25">
        <v>25.4</v>
      </c>
      <c r="O66" s="40"/>
      <c r="P66" s="40"/>
      <c r="Q66" s="41"/>
      <c r="R66" s="41"/>
      <c r="S66" s="41"/>
      <c r="T66" s="41"/>
      <c r="U66" s="42"/>
      <c r="W66" s="43"/>
      <c r="X66" s="43"/>
      <c r="Y66" s="43"/>
      <c r="Z66" s="43"/>
      <c r="AA66" s="43"/>
      <c r="AB66" s="43"/>
    </row>
    <row r="67" spans="1:28" x14ac:dyDescent="0.25">
      <c r="A67" s="26" t="s">
        <v>121</v>
      </c>
      <c r="B67" s="24">
        <v>5.94E-3</v>
      </c>
      <c r="C67" s="15">
        <v>93857</v>
      </c>
      <c r="D67" s="15">
        <v>557</v>
      </c>
      <c r="E67" s="15">
        <v>93579</v>
      </c>
      <c r="F67" s="15">
        <v>2306683</v>
      </c>
      <c r="G67" s="25">
        <v>24.6</v>
      </c>
      <c r="O67" s="40"/>
      <c r="P67" s="40"/>
      <c r="Q67" s="41"/>
      <c r="R67" s="41"/>
      <c r="S67" s="41"/>
      <c r="T67" s="41"/>
      <c r="U67" s="42"/>
      <c r="W67" s="43"/>
      <c r="X67" s="43"/>
      <c r="Y67" s="43"/>
      <c r="Z67" s="43"/>
      <c r="AA67" s="43"/>
      <c r="AB67" s="43"/>
    </row>
    <row r="68" spans="1:28" x14ac:dyDescent="0.25">
      <c r="A68" s="26" t="s">
        <v>122</v>
      </c>
      <c r="B68" s="24">
        <v>6.5300000000000002E-3</v>
      </c>
      <c r="C68" s="15">
        <v>93300</v>
      </c>
      <c r="D68" s="15">
        <v>609</v>
      </c>
      <c r="E68" s="15">
        <v>92996</v>
      </c>
      <c r="F68" s="15">
        <v>2213104</v>
      </c>
      <c r="G68" s="25">
        <v>23.7</v>
      </c>
      <c r="O68" s="40"/>
      <c r="P68" s="40"/>
      <c r="Q68" s="41"/>
      <c r="R68" s="41"/>
      <c r="S68" s="41"/>
      <c r="T68" s="41"/>
      <c r="U68" s="42"/>
      <c r="W68" s="43"/>
      <c r="X68" s="43"/>
      <c r="Y68" s="43"/>
      <c r="Z68" s="43"/>
      <c r="AA68" s="43"/>
      <c r="AB68" s="43"/>
    </row>
    <row r="69" spans="1:28" x14ac:dyDescent="0.25">
      <c r="A69" s="26" t="s">
        <v>123</v>
      </c>
      <c r="B69" s="24">
        <v>7.1700000000000002E-3</v>
      </c>
      <c r="C69" s="15">
        <v>92691</v>
      </c>
      <c r="D69" s="15">
        <v>665</v>
      </c>
      <c r="E69" s="15">
        <v>92359</v>
      </c>
      <c r="F69" s="15">
        <v>2120109</v>
      </c>
      <c r="G69" s="25">
        <v>22.9</v>
      </c>
      <c r="O69" s="40"/>
      <c r="P69" s="40"/>
      <c r="Q69" s="41"/>
      <c r="R69" s="41"/>
      <c r="S69" s="41"/>
      <c r="T69" s="41"/>
      <c r="U69" s="42"/>
      <c r="W69" s="43"/>
      <c r="X69" s="43"/>
      <c r="Y69" s="43"/>
      <c r="Z69" s="43"/>
      <c r="AA69" s="43"/>
      <c r="AB69" s="43"/>
    </row>
    <row r="70" spans="1:28" x14ac:dyDescent="0.25">
      <c r="A70" s="26" t="s">
        <v>124</v>
      </c>
      <c r="B70" s="24">
        <v>7.8200000000000006E-3</v>
      </c>
      <c r="C70" s="15">
        <v>92026</v>
      </c>
      <c r="D70" s="15">
        <v>720</v>
      </c>
      <c r="E70" s="15">
        <v>91666</v>
      </c>
      <c r="F70" s="15">
        <v>2027750</v>
      </c>
      <c r="G70" s="25">
        <v>22</v>
      </c>
      <c r="O70" s="40"/>
      <c r="P70" s="40"/>
      <c r="Q70" s="41"/>
      <c r="R70" s="41"/>
      <c r="S70" s="41"/>
      <c r="T70" s="41"/>
      <c r="U70" s="42"/>
      <c r="W70" s="43"/>
      <c r="X70" s="43"/>
      <c r="Y70" s="43"/>
      <c r="Z70" s="43"/>
      <c r="AA70" s="43"/>
      <c r="AB70" s="43"/>
    </row>
    <row r="71" spans="1:28" x14ac:dyDescent="0.25">
      <c r="A71" s="26" t="s">
        <v>125</v>
      </c>
      <c r="B71" s="24">
        <v>8.5299999999999994E-3</v>
      </c>
      <c r="C71" s="15">
        <v>91306</v>
      </c>
      <c r="D71" s="15">
        <v>779</v>
      </c>
      <c r="E71" s="15">
        <v>90917</v>
      </c>
      <c r="F71" s="15">
        <v>1936084</v>
      </c>
      <c r="G71" s="25">
        <v>21.2</v>
      </c>
      <c r="O71" s="40"/>
      <c r="P71" s="40"/>
      <c r="Q71" s="41"/>
      <c r="R71" s="41"/>
      <c r="S71" s="41"/>
      <c r="T71" s="41"/>
      <c r="U71" s="42"/>
      <c r="W71" s="43"/>
      <c r="X71" s="43"/>
      <c r="Y71" s="43"/>
      <c r="Z71" s="43"/>
      <c r="AA71" s="43"/>
      <c r="AB71" s="43"/>
    </row>
    <row r="72" spans="1:28" x14ac:dyDescent="0.25">
      <c r="A72" s="26" t="s">
        <v>126</v>
      </c>
      <c r="B72" s="24">
        <v>9.4500000000000001E-3</v>
      </c>
      <c r="C72" s="15">
        <v>90527</v>
      </c>
      <c r="D72" s="15">
        <v>855</v>
      </c>
      <c r="E72" s="15">
        <v>90100</v>
      </c>
      <c r="F72" s="15">
        <v>1845168</v>
      </c>
      <c r="G72" s="25">
        <v>20.399999999999999</v>
      </c>
      <c r="O72" s="40"/>
      <c r="P72" s="40"/>
      <c r="Q72" s="41"/>
      <c r="R72" s="41"/>
      <c r="S72" s="41"/>
      <c r="T72" s="41"/>
      <c r="U72" s="42"/>
      <c r="W72" s="43"/>
      <c r="X72" s="43"/>
      <c r="Y72" s="43"/>
      <c r="Z72" s="43"/>
      <c r="AA72" s="43"/>
      <c r="AB72" s="43"/>
    </row>
    <row r="73" spans="1:28" x14ac:dyDescent="0.25">
      <c r="A73" s="26" t="s">
        <v>127</v>
      </c>
      <c r="B73" s="24">
        <v>1.068E-2</v>
      </c>
      <c r="C73" s="15">
        <v>89672</v>
      </c>
      <c r="D73" s="15">
        <v>957</v>
      </c>
      <c r="E73" s="15">
        <v>89194</v>
      </c>
      <c r="F73" s="15">
        <v>1755068</v>
      </c>
      <c r="G73" s="25">
        <v>19.600000000000001</v>
      </c>
      <c r="O73" s="40"/>
      <c r="P73" s="40"/>
      <c r="Q73" s="41"/>
      <c r="R73" s="41"/>
      <c r="S73" s="41"/>
      <c r="T73" s="41"/>
      <c r="U73" s="42"/>
      <c r="W73" s="43"/>
      <c r="X73" s="43"/>
      <c r="Y73" s="43"/>
      <c r="Z73" s="43"/>
      <c r="AA73" s="43"/>
      <c r="AB73" s="43"/>
    </row>
    <row r="74" spans="1:28" x14ac:dyDescent="0.25">
      <c r="A74" s="26" t="s">
        <v>128</v>
      </c>
      <c r="B74" s="24">
        <v>1.21E-2</v>
      </c>
      <c r="C74" s="15">
        <v>88715</v>
      </c>
      <c r="D74" s="15">
        <v>1074</v>
      </c>
      <c r="E74" s="15">
        <v>88178</v>
      </c>
      <c r="F74" s="15">
        <v>1665875</v>
      </c>
      <c r="G74" s="25">
        <v>18.8</v>
      </c>
      <c r="O74" s="40"/>
      <c r="P74" s="40"/>
      <c r="Q74" s="41"/>
      <c r="R74" s="41"/>
      <c r="S74" s="41"/>
      <c r="T74" s="41"/>
      <c r="U74" s="42"/>
      <c r="W74" s="43"/>
      <c r="X74" s="43"/>
      <c r="Y74" s="43"/>
      <c r="Z74" s="43"/>
      <c r="AA74" s="43"/>
      <c r="AB74" s="43"/>
    </row>
    <row r="75" spans="1:28" x14ac:dyDescent="0.25">
      <c r="A75" s="26" t="s">
        <v>129</v>
      </c>
      <c r="B75" s="24">
        <v>1.358E-2</v>
      </c>
      <c r="C75" s="15">
        <v>87641</v>
      </c>
      <c r="D75" s="15">
        <v>1190</v>
      </c>
      <c r="E75" s="15">
        <v>87046</v>
      </c>
      <c r="F75" s="15">
        <v>1577697</v>
      </c>
      <c r="G75" s="25">
        <v>18</v>
      </c>
      <c r="O75" s="40"/>
      <c r="P75" s="40"/>
      <c r="Q75" s="41"/>
      <c r="R75" s="41"/>
      <c r="S75" s="41"/>
      <c r="T75" s="41"/>
      <c r="U75" s="42"/>
      <c r="W75" s="43"/>
      <c r="X75" s="43"/>
      <c r="Y75" s="43"/>
      <c r="Z75" s="43"/>
      <c r="AA75" s="43"/>
      <c r="AB75" s="43"/>
    </row>
    <row r="76" spans="1:28" x14ac:dyDescent="0.25">
      <c r="A76" s="26" t="s">
        <v>130</v>
      </c>
      <c r="B76" s="24">
        <v>1.5100000000000001E-2</v>
      </c>
      <c r="C76" s="15">
        <v>86451</v>
      </c>
      <c r="D76" s="15">
        <v>1305</v>
      </c>
      <c r="E76" s="15">
        <v>85799</v>
      </c>
      <c r="F76" s="15">
        <v>1490651</v>
      </c>
      <c r="G76" s="25">
        <v>17.2</v>
      </c>
      <c r="O76" s="40"/>
      <c r="P76" s="40"/>
      <c r="Q76" s="41"/>
      <c r="R76" s="41"/>
      <c r="S76" s="41"/>
      <c r="T76" s="41"/>
      <c r="U76" s="42"/>
      <c r="W76" s="43"/>
      <c r="X76" s="43"/>
      <c r="Y76" s="43"/>
      <c r="Z76" s="43"/>
      <c r="AA76" s="43"/>
      <c r="AB76" s="43"/>
    </row>
    <row r="77" spans="1:28" x14ac:dyDescent="0.25">
      <c r="A77" s="26" t="s">
        <v>131</v>
      </c>
      <c r="B77" s="24">
        <v>1.6760000000000001E-2</v>
      </c>
      <c r="C77" s="15">
        <v>85146</v>
      </c>
      <c r="D77" s="15">
        <v>1427</v>
      </c>
      <c r="E77" s="15">
        <v>84433</v>
      </c>
      <c r="F77" s="15">
        <v>1404852</v>
      </c>
      <c r="G77" s="25">
        <v>16.5</v>
      </c>
      <c r="O77" s="40"/>
      <c r="P77" s="40"/>
      <c r="Q77" s="41"/>
      <c r="R77" s="41"/>
      <c r="S77" s="41"/>
      <c r="T77" s="41"/>
      <c r="U77" s="42"/>
      <c r="W77" s="43"/>
      <c r="X77" s="43"/>
      <c r="Y77" s="43"/>
      <c r="Z77" s="43"/>
      <c r="AA77" s="43"/>
      <c r="AB77" s="43"/>
    </row>
    <row r="78" spans="1:28" x14ac:dyDescent="0.25">
      <c r="A78" s="26" t="s">
        <v>132</v>
      </c>
      <c r="B78" s="24">
        <v>1.866E-2</v>
      </c>
      <c r="C78" s="15">
        <v>83719</v>
      </c>
      <c r="D78" s="15">
        <v>1562</v>
      </c>
      <c r="E78" s="15">
        <v>82938</v>
      </c>
      <c r="F78" s="15">
        <v>1320420</v>
      </c>
      <c r="G78" s="25">
        <v>15.8</v>
      </c>
      <c r="O78" s="40"/>
      <c r="P78" s="40"/>
      <c r="Q78" s="41"/>
      <c r="R78" s="41"/>
      <c r="S78" s="41"/>
      <c r="T78" s="41"/>
      <c r="U78" s="42"/>
      <c r="W78" s="43"/>
      <c r="X78" s="43"/>
      <c r="Y78" s="43"/>
      <c r="Z78" s="43"/>
      <c r="AA78" s="43"/>
      <c r="AB78" s="43"/>
    </row>
    <row r="79" spans="1:28" x14ac:dyDescent="0.25">
      <c r="A79" s="26" t="s">
        <v>133</v>
      </c>
      <c r="B79" s="24">
        <v>2.0670000000000001E-2</v>
      </c>
      <c r="C79" s="15">
        <v>82157</v>
      </c>
      <c r="D79" s="15">
        <v>1698</v>
      </c>
      <c r="E79" s="15">
        <v>81308</v>
      </c>
      <c r="F79" s="15">
        <v>1237482</v>
      </c>
      <c r="G79" s="25">
        <v>15.1</v>
      </c>
      <c r="O79" s="40"/>
      <c r="P79" s="40"/>
      <c r="Q79" s="41"/>
      <c r="R79" s="41"/>
      <c r="S79" s="41"/>
      <c r="T79" s="41"/>
      <c r="U79" s="42"/>
      <c r="W79" s="43"/>
      <c r="X79" s="43"/>
      <c r="Y79" s="43"/>
      <c r="Z79" s="43"/>
      <c r="AA79" s="43"/>
      <c r="AB79" s="43"/>
    </row>
    <row r="80" spans="1:28" x14ac:dyDescent="0.25">
      <c r="A80" s="26" t="s">
        <v>134</v>
      </c>
      <c r="B80" s="24">
        <v>2.2700000000000001E-2</v>
      </c>
      <c r="C80" s="15">
        <v>80459</v>
      </c>
      <c r="D80" s="15">
        <v>1826</v>
      </c>
      <c r="E80" s="15">
        <v>79546</v>
      </c>
      <c r="F80" s="15">
        <v>1156174</v>
      </c>
      <c r="G80" s="25">
        <v>14.4</v>
      </c>
      <c r="O80" s="40"/>
      <c r="P80" s="40"/>
      <c r="Q80" s="41"/>
      <c r="R80" s="41"/>
      <c r="S80" s="41"/>
      <c r="T80" s="41"/>
      <c r="U80" s="42"/>
      <c r="W80" s="43"/>
      <c r="X80" s="43"/>
      <c r="Y80" s="43"/>
      <c r="Z80" s="43"/>
      <c r="AA80" s="43"/>
      <c r="AB80" s="43"/>
    </row>
    <row r="81" spans="1:28" x14ac:dyDescent="0.25">
      <c r="A81" s="26" t="s">
        <v>135</v>
      </c>
      <c r="B81" s="24">
        <v>2.4850000000000001E-2</v>
      </c>
      <c r="C81" s="15">
        <v>78633</v>
      </c>
      <c r="D81" s="15">
        <v>1954</v>
      </c>
      <c r="E81" s="15">
        <v>77656</v>
      </c>
      <c r="F81" s="15">
        <v>1076628</v>
      </c>
      <c r="G81" s="25">
        <v>13.7</v>
      </c>
      <c r="O81" s="40"/>
      <c r="P81" s="40"/>
      <c r="Q81" s="41"/>
      <c r="R81" s="41"/>
      <c r="S81" s="41"/>
      <c r="T81" s="41"/>
      <c r="U81" s="42"/>
      <c r="W81" s="43"/>
      <c r="X81" s="43"/>
      <c r="Y81" s="43"/>
      <c r="Z81" s="43"/>
      <c r="AA81" s="43"/>
      <c r="AB81" s="43"/>
    </row>
    <row r="82" spans="1:28" x14ac:dyDescent="0.25">
      <c r="A82" s="26" t="s">
        <v>136</v>
      </c>
      <c r="B82" s="24">
        <v>2.741E-2</v>
      </c>
      <c r="C82" s="15">
        <v>76679</v>
      </c>
      <c r="D82" s="15">
        <v>2102</v>
      </c>
      <c r="E82" s="15">
        <v>75628</v>
      </c>
      <c r="F82" s="15">
        <v>998972</v>
      </c>
      <c r="G82" s="25">
        <v>13</v>
      </c>
      <c r="O82" s="40"/>
      <c r="P82" s="40"/>
      <c r="Q82" s="41"/>
      <c r="R82" s="41"/>
      <c r="S82" s="41"/>
      <c r="T82" s="41"/>
      <c r="U82" s="42"/>
      <c r="W82" s="43"/>
      <c r="X82" s="43"/>
      <c r="Y82" s="43"/>
      <c r="Z82" s="43"/>
      <c r="AA82" s="43"/>
      <c r="AB82" s="43"/>
    </row>
    <row r="83" spans="1:28" x14ac:dyDescent="0.25">
      <c r="A83" s="26" t="s">
        <v>137</v>
      </c>
      <c r="B83" s="24">
        <v>3.058E-2</v>
      </c>
      <c r="C83" s="15">
        <v>74577</v>
      </c>
      <c r="D83" s="15">
        <v>2280</v>
      </c>
      <c r="E83" s="15">
        <v>73437</v>
      </c>
      <c r="F83" s="15">
        <v>923344</v>
      </c>
      <c r="G83" s="25">
        <v>12.4</v>
      </c>
      <c r="O83" s="40"/>
      <c r="P83" s="40"/>
      <c r="Q83" s="41"/>
      <c r="R83" s="41"/>
      <c r="S83" s="41"/>
      <c r="T83" s="41"/>
      <c r="U83" s="42"/>
      <c r="W83" s="43"/>
      <c r="X83" s="43"/>
      <c r="Y83" s="43"/>
      <c r="Z83" s="43"/>
      <c r="AA83" s="43"/>
      <c r="AB83" s="43"/>
    </row>
    <row r="84" spans="1:28" x14ac:dyDescent="0.25">
      <c r="A84" s="26" t="s">
        <v>138</v>
      </c>
      <c r="B84" s="24">
        <v>3.4110000000000001E-2</v>
      </c>
      <c r="C84" s="15">
        <v>72297</v>
      </c>
      <c r="D84" s="15">
        <v>2466</v>
      </c>
      <c r="E84" s="15">
        <v>71064</v>
      </c>
      <c r="F84" s="15">
        <v>849907</v>
      </c>
      <c r="G84" s="25">
        <v>11.8</v>
      </c>
      <c r="O84" s="40"/>
      <c r="P84" s="40"/>
      <c r="Q84" s="41"/>
      <c r="R84" s="41"/>
      <c r="S84" s="41"/>
      <c r="T84" s="41"/>
      <c r="U84" s="42"/>
      <c r="W84" s="43"/>
      <c r="X84" s="43"/>
      <c r="Y84" s="43"/>
      <c r="Z84" s="43"/>
      <c r="AA84" s="43"/>
      <c r="AB84" s="43"/>
    </row>
    <row r="85" spans="1:28" x14ac:dyDescent="0.25">
      <c r="A85" s="26" t="s">
        <v>139</v>
      </c>
      <c r="B85" s="24">
        <v>3.773E-2</v>
      </c>
      <c r="C85" s="15">
        <v>69831</v>
      </c>
      <c r="D85" s="15">
        <v>2635</v>
      </c>
      <c r="E85" s="15">
        <v>68514</v>
      </c>
      <c r="F85" s="15">
        <v>778843</v>
      </c>
      <c r="G85" s="25">
        <v>11.2</v>
      </c>
      <c r="O85" s="40"/>
      <c r="P85" s="40"/>
      <c r="Q85" s="41"/>
      <c r="R85" s="41"/>
      <c r="S85" s="41"/>
      <c r="T85" s="41"/>
      <c r="U85" s="42"/>
      <c r="W85" s="43"/>
      <c r="X85" s="43"/>
      <c r="Y85" s="43"/>
      <c r="Z85" s="43"/>
      <c r="AA85" s="43"/>
      <c r="AB85" s="43"/>
    </row>
    <row r="86" spans="1:28" x14ac:dyDescent="0.25">
      <c r="A86" s="26" t="s">
        <v>140</v>
      </c>
      <c r="B86" s="24">
        <v>4.1459999999999997E-2</v>
      </c>
      <c r="C86" s="15">
        <v>67196</v>
      </c>
      <c r="D86" s="15">
        <v>2786</v>
      </c>
      <c r="E86" s="15">
        <v>65803</v>
      </c>
      <c r="F86" s="15">
        <v>710329</v>
      </c>
      <c r="G86" s="25">
        <v>10.6</v>
      </c>
      <c r="O86" s="40"/>
      <c r="P86" s="40"/>
      <c r="Q86" s="41"/>
      <c r="R86" s="41"/>
      <c r="S86" s="41"/>
      <c r="T86" s="41"/>
      <c r="U86" s="42"/>
      <c r="W86" s="43"/>
      <c r="X86" s="43"/>
      <c r="Y86" s="43"/>
      <c r="Z86" s="43"/>
      <c r="AA86" s="43"/>
      <c r="AB86" s="43"/>
    </row>
    <row r="87" spans="1:28" x14ac:dyDescent="0.25">
      <c r="A87" s="26" t="s">
        <v>141</v>
      </c>
      <c r="B87" s="24">
        <v>4.5580000000000002E-2</v>
      </c>
      <c r="C87" s="15">
        <v>64410</v>
      </c>
      <c r="D87" s="15">
        <v>2936</v>
      </c>
      <c r="E87" s="15">
        <v>62942</v>
      </c>
      <c r="F87" s="15">
        <v>644526</v>
      </c>
      <c r="G87" s="25">
        <v>10</v>
      </c>
      <c r="O87" s="40"/>
      <c r="P87" s="40"/>
      <c r="Q87" s="41"/>
      <c r="R87" s="41"/>
      <c r="S87" s="41"/>
      <c r="T87" s="41"/>
      <c r="U87" s="42"/>
      <c r="W87" s="43"/>
      <c r="X87" s="43"/>
      <c r="Y87" s="43"/>
      <c r="Z87" s="43"/>
      <c r="AA87" s="43"/>
      <c r="AB87" s="43"/>
    </row>
    <row r="88" spans="1:28" x14ac:dyDescent="0.25">
      <c r="A88" s="26" t="s">
        <v>142</v>
      </c>
      <c r="B88" s="24">
        <v>5.0319999999999997E-2</v>
      </c>
      <c r="C88" s="15">
        <v>61474</v>
      </c>
      <c r="D88" s="15">
        <v>3093</v>
      </c>
      <c r="E88" s="15">
        <v>59928</v>
      </c>
      <c r="F88" s="15">
        <v>581584</v>
      </c>
      <c r="G88" s="25">
        <v>9.5</v>
      </c>
      <c r="O88" s="40"/>
      <c r="P88" s="40"/>
      <c r="Q88" s="41"/>
      <c r="R88" s="41"/>
      <c r="S88" s="41"/>
      <c r="T88" s="41"/>
      <c r="U88" s="42"/>
      <c r="W88" s="43"/>
      <c r="X88" s="43"/>
      <c r="Y88" s="43"/>
      <c r="Z88" s="43"/>
      <c r="AA88" s="43"/>
      <c r="AB88" s="43"/>
    </row>
    <row r="89" spans="1:28" x14ac:dyDescent="0.25">
      <c r="A89" s="26" t="s">
        <v>143</v>
      </c>
      <c r="B89" s="24">
        <v>5.5390000000000002E-2</v>
      </c>
      <c r="C89" s="15">
        <v>58381</v>
      </c>
      <c r="D89" s="15">
        <v>3234</v>
      </c>
      <c r="E89" s="15">
        <v>56764</v>
      </c>
      <c r="F89" s="15">
        <v>521657</v>
      </c>
      <c r="G89" s="25">
        <v>8.9</v>
      </c>
      <c r="O89" s="40"/>
      <c r="P89" s="40"/>
      <c r="Q89" s="41"/>
      <c r="R89" s="41"/>
      <c r="S89" s="41"/>
      <c r="T89" s="41"/>
      <c r="U89" s="42"/>
      <c r="W89" s="43"/>
      <c r="X89" s="43"/>
      <c r="Y89" s="43"/>
      <c r="Z89" s="43"/>
      <c r="AA89" s="43"/>
      <c r="AB89" s="43"/>
    </row>
    <row r="90" spans="1:28" x14ac:dyDescent="0.25">
      <c r="A90" s="26" t="s">
        <v>144</v>
      </c>
      <c r="B90" s="24">
        <v>6.0499999999999998E-2</v>
      </c>
      <c r="C90" s="15">
        <v>55147</v>
      </c>
      <c r="D90" s="15">
        <v>3337</v>
      </c>
      <c r="E90" s="15">
        <v>53479</v>
      </c>
      <c r="F90" s="15">
        <v>464893</v>
      </c>
      <c r="G90" s="25">
        <v>8.4</v>
      </c>
      <c r="O90" s="40"/>
      <c r="P90" s="40"/>
      <c r="Q90" s="41"/>
      <c r="R90" s="41"/>
      <c r="S90" s="41"/>
      <c r="T90" s="41"/>
      <c r="U90" s="42"/>
      <c r="W90" s="43"/>
      <c r="X90" s="43"/>
      <c r="Y90" s="43"/>
      <c r="Z90" s="43"/>
      <c r="AA90" s="43"/>
      <c r="AB90" s="43"/>
    </row>
    <row r="91" spans="1:28" x14ac:dyDescent="0.25">
      <c r="A91" s="26" t="s">
        <v>145</v>
      </c>
      <c r="B91" s="24">
        <v>6.5750000000000003E-2</v>
      </c>
      <c r="C91" s="15">
        <v>51810</v>
      </c>
      <c r="D91" s="15">
        <v>3407</v>
      </c>
      <c r="E91" s="15">
        <v>50107</v>
      </c>
      <c r="F91" s="15">
        <v>411414</v>
      </c>
      <c r="G91" s="25">
        <v>7.9</v>
      </c>
      <c r="O91" s="40"/>
      <c r="P91" s="40"/>
      <c r="Q91" s="41"/>
      <c r="R91" s="41"/>
      <c r="S91" s="41"/>
      <c r="T91" s="41"/>
      <c r="U91" s="42"/>
      <c r="W91" s="43"/>
      <c r="X91" s="43"/>
      <c r="Y91" s="43"/>
      <c r="Z91" s="43"/>
      <c r="AA91" s="43"/>
      <c r="AB91" s="43"/>
    </row>
    <row r="92" spans="1:28" x14ac:dyDescent="0.25">
      <c r="A92" s="26" t="s">
        <v>146</v>
      </c>
      <c r="B92" s="24">
        <v>7.1720000000000006E-2</v>
      </c>
      <c r="C92" s="15">
        <v>48403</v>
      </c>
      <c r="D92" s="15">
        <v>3471</v>
      </c>
      <c r="E92" s="15">
        <v>46668</v>
      </c>
      <c r="F92" s="15">
        <v>361308</v>
      </c>
      <c r="G92" s="25">
        <v>7.5</v>
      </c>
      <c r="O92" s="40"/>
      <c r="P92" s="40"/>
      <c r="Q92" s="41"/>
      <c r="R92" s="41"/>
      <c r="S92" s="41"/>
      <c r="T92" s="41"/>
      <c r="U92" s="42"/>
      <c r="W92" s="43"/>
      <c r="X92" s="43"/>
      <c r="Y92" s="43"/>
      <c r="Z92" s="43"/>
      <c r="AA92" s="43"/>
      <c r="AB92" s="43"/>
    </row>
    <row r="93" spans="1:28" x14ac:dyDescent="0.25">
      <c r="A93" s="26" t="s">
        <v>147</v>
      </c>
      <c r="B93" s="24">
        <v>7.9020000000000007E-2</v>
      </c>
      <c r="C93" s="15">
        <v>44932</v>
      </c>
      <c r="D93" s="15">
        <v>3550</v>
      </c>
      <c r="E93" s="15">
        <v>43157</v>
      </c>
      <c r="F93" s="15">
        <v>314640</v>
      </c>
      <c r="G93" s="25">
        <v>7</v>
      </c>
      <c r="O93" s="40"/>
      <c r="P93" s="40"/>
      <c r="Q93" s="41"/>
      <c r="R93" s="41"/>
      <c r="S93" s="41"/>
      <c r="T93" s="41"/>
      <c r="U93" s="42"/>
      <c r="W93" s="43"/>
      <c r="X93" s="43"/>
      <c r="Y93" s="43"/>
      <c r="Z93" s="43"/>
      <c r="AA93" s="43"/>
      <c r="AB93" s="43"/>
    </row>
    <row r="94" spans="1:28" x14ac:dyDescent="0.25">
      <c r="A94" s="26" t="s">
        <v>148</v>
      </c>
      <c r="B94" s="24">
        <v>8.7599999999999997E-2</v>
      </c>
      <c r="C94" s="15">
        <v>41382</v>
      </c>
      <c r="D94" s="15">
        <v>3625</v>
      </c>
      <c r="E94" s="15">
        <v>39570</v>
      </c>
      <c r="F94" s="15">
        <v>271483</v>
      </c>
      <c r="G94" s="25">
        <v>6.6</v>
      </c>
      <c r="O94" s="40"/>
      <c r="P94" s="40"/>
      <c r="Q94" s="41"/>
      <c r="R94" s="41"/>
      <c r="S94" s="41"/>
      <c r="T94" s="41"/>
      <c r="U94" s="42"/>
      <c r="W94" s="43"/>
      <c r="X94" s="43"/>
      <c r="Y94" s="43"/>
      <c r="Z94" s="43"/>
      <c r="AA94" s="43"/>
      <c r="AB94" s="43"/>
    </row>
    <row r="95" spans="1:28" x14ac:dyDescent="0.25">
      <c r="A95" s="26" t="s">
        <v>149</v>
      </c>
      <c r="B95" s="24">
        <v>9.6500000000000002E-2</v>
      </c>
      <c r="C95" s="15">
        <v>37757</v>
      </c>
      <c r="D95" s="15">
        <v>3644</v>
      </c>
      <c r="E95" s="15">
        <v>35935</v>
      </c>
      <c r="F95" s="15">
        <v>231914</v>
      </c>
      <c r="G95" s="25">
        <v>6.1</v>
      </c>
      <c r="O95" s="40"/>
      <c r="P95" s="40"/>
      <c r="Q95" s="41"/>
      <c r="R95" s="41"/>
      <c r="S95" s="41"/>
      <c r="T95" s="41"/>
      <c r="U95" s="42"/>
      <c r="W95" s="43"/>
      <c r="X95" s="43"/>
      <c r="Y95" s="43"/>
      <c r="Z95" s="43"/>
      <c r="AA95" s="43"/>
      <c r="AB95" s="43"/>
    </row>
    <row r="96" spans="1:28" x14ac:dyDescent="0.25">
      <c r="A96" s="26" t="s">
        <v>150</v>
      </c>
      <c r="B96" s="24">
        <v>0.10618</v>
      </c>
      <c r="C96" s="15">
        <v>34113</v>
      </c>
      <c r="D96" s="15">
        <v>3622</v>
      </c>
      <c r="E96" s="15">
        <v>32302</v>
      </c>
      <c r="F96" s="15">
        <v>195979</v>
      </c>
      <c r="G96" s="25">
        <v>5.7</v>
      </c>
      <c r="O96" s="40"/>
      <c r="P96" s="40"/>
      <c r="Q96" s="41"/>
      <c r="R96" s="41"/>
      <c r="S96" s="41"/>
      <c r="T96" s="41"/>
      <c r="U96" s="42"/>
      <c r="W96" s="43"/>
      <c r="X96" s="43"/>
      <c r="Y96" s="43"/>
      <c r="Z96" s="43"/>
      <c r="AA96" s="43"/>
      <c r="AB96" s="43"/>
    </row>
    <row r="97" spans="1:28" x14ac:dyDescent="0.25">
      <c r="A97" s="26" t="s">
        <v>151</v>
      </c>
      <c r="B97" s="24">
        <v>0.11669</v>
      </c>
      <c r="C97" s="15">
        <v>30491</v>
      </c>
      <c r="D97" s="15">
        <v>3558</v>
      </c>
      <c r="E97" s="15">
        <v>28712</v>
      </c>
      <c r="F97" s="15">
        <v>163677</v>
      </c>
      <c r="G97" s="25">
        <v>5.4</v>
      </c>
      <c r="O97" s="40"/>
      <c r="P97" s="40"/>
      <c r="Q97" s="41"/>
      <c r="R97" s="41"/>
      <c r="S97" s="41"/>
      <c r="T97" s="41"/>
      <c r="U97" s="42"/>
      <c r="W97" s="43"/>
      <c r="X97" s="43"/>
      <c r="Y97" s="43"/>
      <c r="Z97" s="43"/>
      <c r="AA97" s="43"/>
      <c r="AB97" s="43"/>
    </row>
    <row r="98" spans="1:28" x14ac:dyDescent="0.25">
      <c r="A98" s="26" t="s">
        <v>152</v>
      </c>
      <c r="B98" s="24">
        <v>0.12806999999999999</v>
      </c>
      <c r="C98" s="15">
        <v>26933</v>
      </c>
      <c r="D98" s="15">
        <v>3449</v>
      </c>
      <c r="E98" s="15">
        <v>25209</v>
      </c>
      <c r="F98" s="15">
        <v>134965</v>
      </c>
      <c r="G98" s="25">
        <v>5</v>
      </c>
      <c r="O98" s="40"/>
      <c r="P98" s="40"/>
      <c r="Q98" s="41"/>
      <c r="R98" s="41"/>
      <c r="S98" s="41"/>
      <c r="T98" s="41"/>
      <c r="U98" s="42"/>
      <c r="W98" s="43"/>
      <c r="X98" s="43"/>
      <c r="Y98" s="43"/>
      <c r="Z98" s="43"/>
      <c r="AA98" s="43"/>
      <c r="AB98" s="43"/>
    </row>
    <row r="99" spans="1:28" x14ac:dyDescent="0.25">
      <c r="A99" s="26" t="s">
        <v>153</v>
      </c>
      <c r="B99" s="24">
        <v>0.14038</v>
      </c>
      <c r="C99" s="15">
        <v>23484</v>
      </c>
      <c r="D99" s="15">
        <v>3297</v>
      </c>
      <c r="E99" s="15">
        <v>21836</v>
      </c>
      <c r="F99" s="15">
        <v>109756</v>
      </c>
      <c r="G99" s="25">
        <v>4.7</v>
      </c>
      <c r="O99" s="40"/>
      <c r="P99" s="40"/>
      <c r="Q99" s="41"/>
      <c r="R99" s="41"/>
      <c r="S99" s="41"/>
      <c r="T99" s="41"/>
      <c r="U99" s="42"/>
      <c r="W99" s="43"/>
      <c r="X99" s="43"/>
      <c r="Y99" s="43"/>
      <c r="Z99" s="43"/>
      <c r="AA99" s="43"/>
      <c r="AB99" s="43"/>
    </row>
    <row r="100" spans="1:28" x14ac:dyDescent="0.25">
      <c r="A100" s="26" t="s">
        <v>154</v>
      </c>
      <c r="B100" s="24">
        <v>0.15367</v>
      </c>
      <c r="C100" s="15">
        <v>20187</v>
      </c>
      <c r="D100" s="15">
        <v>3102</v>
      </c>
      <c r="E100" s="15">
        <v>18636</v>
      </c>
      <c r="F100" s="15">
        <v>87921</v>
      </c>
      <c r="G100" s="25">
        <v>4.4000000000000004</v>
      </c>
      <c r="O100" s="40"/>
      <c r="P100" s="40"/>
      <c r="Q100" s="41"/>
      <c r="R100" s="41"/>
      <c r="S100" s="41"/>
      <c r="T100" s="41"/>
      <c r="U100" s="42"/>
      <c r="W100" s="43"/>
      <c r="X100" s="43"/>
      <c r="Y100" s="43"/>
      <c r="Z100" s="43"/>
      <c r="AA100" s="43"/>
      <c r="AB100" s="43"/>
    </row>
    <row r="101" spans="1:28" x14ac:dyDescent="0.25">
      <c r="A101" s="26" t="s">
        <v>155</v>
      </c>
      <c r="B101" s="24">
        <v>0.16799</v>
      </c>
      <c r="C101" s="15">
        <v>17085</v>
      </c>
      <c r="D101" s="15">
        <v>2870</v>
      </c>
      <c r="E101" s="15">
        <v>15650</v>
      </c>
      <c r="F101" s="15">
        <v>69285</v>
      </c>
      <c r="G101" s="25">
        <v>4.0999999999999996</v>
      </c>
      <c r="O101" s="40"/>
      <c r="P101" s="40"/>
      <c r="Q101" s="41"/>
      <c r="R101" s="41"/>
      <c r="S101" s="41"/>
      <c r="T101" s="41"/>
      <c r="U101" s="42"/>
      <c r="W101" s="43"/>
      <c r="X101" s="43"/>
      <c r="Y101" s="43"/>
      <c r="Z101" s="43"/>
      <c r="AA101" s="43"/>
      <c r="AB101" s="43"/>
    </row>
    <row r="102" spans="1:28" x14ac:dyDescent="0.25">
      <c r="A102" s="26" t="s">
        <v>156</v>
      </c>
      <c r="B102" s="24">
        <v>0.18339</v>
      </c>
      <c r="C102" s="15">
        <v>14215</v>
      </c>
      <c r="D102" s="15">
        <v>2607</v>
      </c>
      <c r="E102" s="15">
        <v>12912</v>
      </c>
      <c r="F102" s="15">
        <v>53635</v>
      </c>
      <c r="G102" s="25">
        <v>3.8</v>
      </c>
      <c r="O102" s="40"/>
      <c r="P102" s="40"/>
      <c r="Q102" s="41"/>
      <c r="R102" s="41"/>
      <c r="S102" s="41"/>
      <c r="T102" s="41"/>
      <c r="U102" s="42"/>
      <c r="W102" s="43"/>
      <c r="X102" s="43"/>
      <c r="Y102" s="43"/>
      <c r="Z102" s="43"/>
      <c r="AA102" s="43"/>
      <c r="AB102" s="43"/>
    </row>
    <row r="103" spans="1:28" x14ac:dyDescent="0.25">
      <c r="A103" s="26" t="s">
        <v>157</v>
      </c>
      <c r="B103" s="24">
        <v>0.19989999999999999</v>
      </c>
      <c r="C103" s="15">
        <v>11608</v>
      </c>
      <c r="D103" s="15">
        <v>2320</v>
      </c>
      <c r="E103" s="15">
        <v>10448</v>
      </c>
      <c r="F103" s="15">
        <v>40723</v>
      </c>
      <c r="G103" s="25">
        <v>3.5</v>
      </c>
      <c r="O103" s="40"/>
      <c r="P103" s="40"/>
      <c r="Q103" s="41"/>
      <c r="R103" s="41"/>
      <c r="S103" s="41"/>
      <c r="T103" s="41"/>
      <c r="U103" s="42"/>
      <c r="W103" s="43"/>
      <c r="X103" s="43"/>
      <c r="Y103" s="43"/>
      <c r="Z103" s="43"/>
      <c r="AA103" s="43"/>
      <c r="AB103" s="43"/>
    </row>
    <row r="104" spans="1:28" x14ac:dyDescent="0.25">
      <c r="A104" s="26" t="s">
        <v>158</v>
      </c>
      <c r="B104" s="24">
        <v>0.21757000000000001</v>
      </c>
      <c r="C104" s="15">
        <v>9288</v>
      </c>
      <c r="D104" s="15">
        <v>2021</v>
      </c>
      <c r="E104" s="15">
        <v>8278</v>
      </c>
      <c r="F104" s="15">
        <v>30275</v>
      </c>
      <c r="G104" s="25">
        <v>3.3</v>
      </c>
      <c r="O104" s="40"/>
      <c r="P104" s="40"/>
      <c r="Q104" s="41"/>
      <c r="R104" s="41"/>
      <c r="S104" s="41"/>
      <c r="T104" s="41"/>
      <c r="U104" s="42"/>
      <c r="W104" s="43"/>
      <c r="X104" s="43"/>
      <c r="Y104" s="43"/>
      <c r="Z104" s="43"/>
      <c r="AA104" s="43"/>
      <c r="AB104" s="43"/>
    </row>
    <row r="105" spans="1:28" x14ac:dyDescent="0.25">
      <c r="A105" s="26" t="s">
        <v>159</v>
      </c>
      <c r="B105" s="24">
        <v>0.23644000000000001</v>
      </c>
      <c r="C105" s="15">
        <v>7267</v>
      </c>
      <c r="D105" s="15">
        <v>1718</v>
      </c>
      <c r="E105" s="15">
        <v>6408</v>
      </c>
      <c r="F105" s="15">
        <v>21998</v>
      </c>
      <c r="G105" s="25">
        <v>3</v>
      </c>
      <c r="O105" s="40"/>
      <c r="P105" s="40"/>
      <c r="Q105" s="41"/>
      <c r="R105" s="41"/>
      <c r="S105" s="41"/>
      <c r="T105" s="41"/>
      <c r="U105" s="42"/>
      <c r="W105" s="43"/>
      <c r="X105" s="43"/>
      <c r="Y105" s="43"/>
      <c r="Z105" s="43"/>
      <c r="AA105" s="43"/>
      <c r="AB105" s="43"/>
    </row>
    <row r="106" spans="1:28" x14ac:dyDescent="0.25">
      <c r="A106" s="26" t="s">
        <v>160</v>
      </c>
      <c r="B106" s="24">
        <v>0.25653999999999999</v>
      </c>
      <c r="C106" s="15">
        <v>5549</v>
      </c>
      <c r="D106" s="15">
        <v>1424</v>
      </c>
      <c r="E106" s="15">
        <v>4837</v>
      </c>
      <c r="F106" s="15">
        <v>15590</v>
      </c>
      <c r="G106" s="25">
        <v>2.8</v>
      </c>
      <c r="O106" s="40"/>
      <c r="P106" s="40"/>
      <c r="Q106" s="41"/>
      <c r="R106" s="41"/>
      <c r="S106" s="41"/>
      <c r="T106" s="41"/>
      <c r="U106" s="42"/>
      <c r="W106" s="43"/>
      <c r="X106" s="43"/>
      <c r="Y106" s="43"/>
      <c r="Z106" s="43"/>
      <c r="AA106" s="43"/>
      <c r="AB106" s="43"/>
    </row>
    <row r="107" spans="1:28" x14ac:dyDescent="0.25">
      <c r="A107" s="26" t="s">
        <v>161</v>
      </c>
      <c r="B107" s="24">
        <v>0.27789999999999998</v>
      </c>
      <c r="C107" s="15">
        <v>4125</v>
      </c>
      <c r="D107" s="15">
        <v>1146</v>
      </c>
      <c r="E107" s="15">
        <v>3552</v>
      </c>
      <c r="F107" s="15">
        <v>10753</v>
      </c>
      <c r="G107" s="25">
        <v>2.6</v>
      </c>
      <c r="O107" s="40"/>
      <c r="P107" s="40"/>
      <c r="Q107" s="41"/>
      <c r="R107" s="41"/>
      <c r="S107" s="41"/>
      <c r="T107" s="41"/>
      <c r="U107" s="42"/>
      <c r="W107" s="43"/>
      <c r="X107" s="43"/>
      <c r="Y107" s="43"/>
      <c r="Z107" s="43"/>
      <c r="AA107" s="43"/>
      <c r="AB107" s="43"/>
    </row>
    <row r="108" spans="1:28" x14ac:dyDescent="0.25">
      <c r="A108" s="26" t="s">
        <v>162</v>
      </c>
      <c r="B108" s="24">
        <v>0.30053000000000002</v>
      </c>
      <c r="C108" s="15">
        <v>2979</v>
      </c>
      <c r="D108" s="15">
        <v>895</v>
      </c>
      <c r="E108" s="15">
        <v>2532</v>
      </c>
      <c r="F108" s="15">
        <v>7201</v>
      </c>
      <c r="G108" s="25">
        <v>2.4</v>
      </c>
      <c r="O108" s="40"/>
      <c r="P108" s="40"/>
      <c r="Q108" s="41"/>
      <c r="R108" s="41"/>
      <c r="S108" s="41"/>
      <c r="T108" s="41"/>
      <c r="U108" s="42"/>
      <c r="W108" s="43"/>
      <c r="X108" s="43"/>
      <c r="Y108" s="43"/>
      <c r="Z108" s="43"/>
      <c r="AA108" s="43"/>
      <c r="AB108" s="43"/>
    </row>
    <row r="109" spans="1:28" x14ac:dyDescent="0.25">
      <c r="A109" s="26" t="s">
        <v>163</v>
      </c>
      <c r="B109" s="24">
        <v>0.32445000000000002</v>
      </c>
      <c r="C109" s="15">
        <v>2084</v>
      </c>
      <c r="D109" s="15">
        <v>676</v>
      </c>
      <c r="E109" s="15">
        <v>1746</v>
      </c>
      <c r="F109" s="15">
        <v>4669</v>
      </c>
      <c r="G109" s="25">
        <v>2.2000000000000002</v>
      </c>
      <c r="O109" s="40"/>
      <c r="P109" s="40"/>
      <c r="Q109" s="41"/>
      <c r="R109" s="41"/>
      <c r="S109" s="41"/>
      <c r="T109" s="41"/>
      <c r="U109" s="42"/>
      <c r="W109" s="43"/>
      <c r="X109" s="43"/>
      <c r="Y109" s="43"/>
      <c r="Z109" s="43"/>
      <c r="AA109" s="43"/>
      <c r="AB109" s="43"/>
    </row>
    <row r="110" spans="1:28" x14ac:dyDescent="0.25">
      <c r="A110" s="28" t="s">
        <v>164</v>
      </c>
      <c r="B110" s="29">
        <v>1</v>
      </c>
      <c r="C110" s="30">
        <v>1408</v>
      </c>
      <c r="D110" s="30">
        <v>1408</v>
      </c>
      <c r="E110" s="30">
        <v>2923</v>
      </c>
      <c r="F110" s="30">
        <v>2923</v>
      </c>
      <c r="G110" s="31">
        <v>2.1</v>
      </c>
      <c r="O110" s="40"/>
      <c r="P110" s="40"/>
      <c r="Q110" s="41"/>
      <c r="R110" s="41"/>
      <c r="S110" s="41"/>
      <c r="T110" s="41"/>
      <c r="U110" s="42"/>
      <c r="W110" s="43"/>
      <c r="X110" s="43"/>
      <c r="Y110" s="43"/>
      <c r="Z110" s="43"/>
      <c r="AA110" s="43"/>
      <c r="AB110" s="43"/>
    </row>
    <row r="111" spans="1:28" x14ac:dyDescent="0.25">
      <c r="A111" s="15"/>
      <c r="B111" s="24"/>
      <c r="C111" s="15"/>
      <c r="D111" s="15"/>
      <c r="E111" s="15"/>
      <c r="F111" s="15"/>
      <c r="G111" s="67"/>
      <c r="O111" s="40"/>
      <c r="P111" s="40"/>
      <c r="Q111" s="41"/>
      <c r="R111" s="41"/>
      <c r="S111" s="41"/>
      <c r="T111" s="41"/>
      <c r="U111" s="42"/>
      <c r="W111" s="43"/>
      <c r="X111" s="43"/>
      <c r="Y111" s="43"/>
      <c r="Z111" s="43"/>
      <c r="AA111" s="43"/>
      <c r="AB111" s="43"/>
    </row>
    <row r="113" spans="1:1" x14ac:dyDescent="0.25">
      <c r="A113" s="32" t="s">
        <v>284</v>
      </c>
    </row>
    <row r="114" spans="1:1" x14ac:dyDescent="0.25">
      <c r="A114" s="33" t="s">
        <v>165</v>
      </c>
    </row>
  </sheetData>
  <pageMargins left="0.75" right="0.75" top="1" bottom="1" header="0.5" footer="0.5"/>
  <pageSetup paperSize="9" orientation="portrait"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8"/>
  <dimension ref="A1:AB114"/>
  <sheetViews>
    <sheetView zoomScaleNormal="100" workbookViewId="0"/>
  </sheetViews>
  <sheetFormatPr defaultRowHeight="12.5" x14ac:dyDescent="0.25"/>
  <cols>
    <col min="1" max="1" width="12.59765625" style="4" customWidth="1"/>
    <col min="2" max="2" width="17.3984375" style="4" customWidth="1"/>
    <col min="3" max="3" width="10.59765625" style="4" customWidth="1"/>
    <col min="4" max="5" width="17.3984375" style="4" customWidth="1"/>
    <col min="6" max="7" width="15.09765625" style="4" customWidth="1"/>
    <col min="8" max="8" width="11" style="4" customWidth="1"/>
    <col min="9" max="256" width="9.09765625" style="4"/>
    <col min="257" max="257" width="12.59765625" style="4" customWidth="1"/>
    <col min="258" max="258" width="17.3984375" style="4" customWidth="1"/>
    <col min="259" max="259" width="10.59765625" style="4" customWidth="1"/>
    <col min="260" max="261" width="17.3984375" style="4" customWidth="1"/>
    <col min="262" max="263" width="15.09765625" style="4" customWidth="1"/>
    <col min="264" max="264" width="11" style="4" customWidth="1"/>
    <col min="265" max="512" width="9.09765625" style="4"/>
    <col min="513" max="513" width="12.59765625" style="4" customWidth="1"/>
    <col min="514" max="514" width="17.3984375" style="4" customWidth="1"/>
    <col min="515" max="515" width="10.59765625" style="4" customWidth="1"/>
    <col min="516" max="517" width="17.3984375" style="4" customWidth="1"/>
    <col min="518" max="519" width="15.09765625" style="4" customWidth="1"/>
    <col min="520" max="520" width="11" style="4" customWidth="1"/>
    <col min="521" max="768" width="9.09765625" style="4"/>
    <col min="769" max="769" width="12.59765625" style="4" customWidth="1"/>
    <col min="770" max="770" width="17.3984375" style="4" customWidth="1"/>
    <col min="771" max="771" width="10.59765625" style="4" customWidth="1"/>
    <col min="772" max="773" width="17.3984375" style="4" customWidth="1"/>
    <col min="774" max="775" width="15.09765625" style="4" customWidth="1"/>
    <col min="776" max="776" width="11" style="4" customWidth="1"/>
    <col min="777" max="1024" width="9.09765625" style="4"/>
    <col min="1025" max="1025" width="12.59765625" style="4" customWidth="1"/>
    <col min="1026" max="1026" width="17.3984375" style="4" customWidth="1"/>
    <col min="1027" max="1027" width="10.59765625" style="4" customWidth="1"/>
    <col min="1028" max="1029" width="17.3984375" style="4" customWidth="1"/>
    <col min="1030" max="1031" width="15.09765625" style="4" customWidth="1"/>
    <col min="1032" max="1032" width="11" style="4" customWidth="1"/>
    <col min="1033" max="1280" width="9.09765625" style="4"/>
    <col min="1281" max="1281" width="12.59765625" style="4" customWidth="1"/>
    <col min="1282" max="1282" width="17.3984375" style="4" customWidth="1"/>
    <col min="1283" max="1283" width="10.59765625" style="4" customWidth="1"/>
    <col min="1284" max="1285" width="17.3984375" style="4" customWidth="1"/>
    <col min="1286" max="1287" width="15.09765625" style="4" customWidth="1"/>
    <col min="1288" max="1288" width="11" style="4" customWidth="1"/>
    <col min="1289" max="1536" width="9.09765625" style="4"/>
    <col min="1537" max="1537" width="12.59765625" style="4" customWidth="1"/>
    <col min="1538" max="1538" width="17.3984375" style="4" customWidth="1"/>
    <col min="1539" max="1539" width="10.59765625" style="4" customWidth="1"/>
    <col min="1540" max="1541" width="17.3984375" style="4" customWidth="1"/>
    <col min="1542" max="1543" width="15.09765625" style="4" customWidth="1"/>
    <col min="1544" max="1544" width="11" style="4" customWidth="1"/>
    <col min="1545" max="1792" width="9.09765625" style="4"/>
    <col min="1793" max="1793" width="12.59765625" style="4" customWidth="1"/>
    <col min="1794" max="1794" width="17.3984375" style="4" customWidth="1"/>
    <col min="1795" max="1795" width="10.59765625" style="4" customWidth="1"/>
    <col min="1796" max="1797" width="17.3984375" style="4" customWidth="1"/>
    <col min="1798" max="1799" width="15.09765625" style="4" customWidth="1"/>
    <col min="1800" max="1800" width="11" style="4" customWidth="1"/>
    <col min="1801" max="2048" width="9.09765625" style="4"/>
    <col min="2049" max="2049" width="12.59765625" style="4" customWidth="1"/>
    <col min="2050" max="2050" width="17.3984375" style="4" customWidth="1"/>
    <col min="2051" max="2051" width="10.59765625" style="4" customWidth="1"/>
    <col min="2052" max="2053" width="17.3984375" style="4" customWidth="1"/>
    <col min="2054" max="2055" width="15.09765625" style="4" customWidth="1"/>
    <col min="2056" max="2056" width="11" style="4" customWidth="1"/>
    <col min="2057" max="2304" width="9.09765625" style="4"/>
    <col min="2305" max="2305" width="12.59765625" style="4" customWidth="1"/>
    <col min="2306" max="2306" width="17.3984375" style="4" customWidth="1"/>
    <col min="2307" max="2307" width="10.59765625" style="4" customWidth="1"/>
    <col min="2308" max="2309" width="17.3984375" style="4" customWidth="1"/>
    <col min="2310" max="2311" width="15.09765625" style="4" customWidth="1"/>
    <col min="2312" max="2312" width="11" style="4" customWidth="1"/>
    <col min="2313" max="2560" width="9.09765625" style="4"/>
    <col min="2561" max="2561" width="12.59765625" style="4" customWidth="1"/>
    <col min="2562" max="2562" width="17.3984375" style="4" customWidth="1"/>
    <col min="2563" max="2563" width="10.59765625" style="4" customWidth="1"/>
    <col min="2564" max="2565" width="17.3984375" style="4" customWidth="1"/>
    <col min="2566" max="2567" width="15.09765625" style="4" customWidth="1"/>
    <col min="2568" max="2568" width="11" style="4" customWidth="1"/>
    <col min="2569" max="2816" width="9.09765625" style="4"/>
    <col min="2817" max="2817" width="12.59765625" style="4" customWidth="1"/>
    <col min="2818" max="2818" width="17.3984375" style="4" customWidth="1"/>
    <col min="2819" max="2819" width="10.59765625" style="4" customWidth="1"/>
    <col min="2820" max="2821" width="17.3984375" style="4" customWidth="1"/>
    <col min="2822" max="2823" width="15.09765625" style="4" customWidth="1"/>
    <col min="2824" max="2824" width="11" style="4" customWidth="1"/>
    <col min="2825" max="3072" width="9.09765625" style="4"/>
    <col min="3073" max="3073" width="12.59765625" style="4" customWidth="1"/>
    <col min="3074" max="3074" width="17.3984375" style="4" customWidth="1"/>
    <col min="3075" max="3075" width="10.59765625" style="4" customWidth="1"/>
    <col min="3076" max="3077" width="17.3984375" style="4" customWidth="1"/>
    <col min="3078" max="3079" width="15.09765625" style="4" customWidth="1"/>
    <col min="3080" max="3080" width="11" style="4" customWidth="1"/>
    <col min="3081" max="3328" width="9.09765625" style="4"/>
    <col min="3329" max="3329" width="12.59765625" style="4" customWidth="1"/>
    <col min="3330" max="3330" width="17.3984375" style="4" customWidth="1"/>
    <col min="3331" max="3331" width="10.59765625" style="4" customWidth="1"/>
    <col min="3332" max="3333" width="17.3984375" style="4" customWidth="1"/>
    <col min="3334" max="3335" width="15.09765625" style="4" customWidth="1"/>
    <col min="3336" max="3336" width="11" style="4" customWidth="1"/>
    <col min="3337" max="3584" width="9.09765625" style="4"/>
    <col min="3585" max="3585" width="12.59765625" style="4" customWidth="1"/>
    <col min="3586" max="3586" width="17.3984375" style="4" customWidth="1"/>
    <col min="3587" max="3587" width="10.59765625" style="4" customWidth="1"/>
    <col min="3588" max="3589" width="17.3984375" style="4" customWidth="1"/>
    <col min="3590" max="3591" width="15.09765625" style="4" customWidth="1"/>
    <col min="3592" max="3592" width="11" style="4" customWidth="1"/>
    <col min="3593" max="3840" width="9.09765625" style="4"/>
    <col min="3841" max="3841" width="12.59765625" style="4" customWidth="1"/>
    <col min="3842" max="3842" width="17.3984375" style="4" customWidth="1"/>
    <col min="3843" max="3843" width="10.59765625" style="4" customWidth="1"/>
    <col min="3844" max="3845" width="17.3984375" style="4" customWidth="1"/>
    <col min="3846" max="3847" width="15.09765625" style="4" customWidth="1"/>
    <col min="3848" max="3848" width="11" style="4" customWidth="1"/>
    <col min="3849" max="4096" width="9.09765625" style="4"/>
    <col min="4097" max="4097" width="12.59765625" style="4" customWidth="1"/>
    <col min="4098" max="4098" width="17.3984375" style="4" customWidth="1"/>
    <col min="4099" max="4099" width="10.59765625" style="4" customWidth="1"/>
    <col min="4100" max="4101" width="17.3984375" style="4" customWidth="1"/>
    <col min="4102" max="4103" width="15.09765625" style="4" customWidth="1"/>
    <col min="4104" max="4104" width="11" style="4" customWidth="1"/>
    <col min="4105" max="4352" width="9.09765625" style="4"/>
    <col min="4353" max="4353" width="12.59765625" style="4" customWidth="1"/>
    <col min="4354" max="4354" width="17.3984375" style="4" customWidth="1"/>
    <col min="4355" max="4355" width="10.59765625" style="4" customWidth="1"/>
    <col min="4356" max="4357" width="17.3984375" style="4" customWidth="1"/>
    <col min="4358" max="4359" width="15.09765625" style="4" customWidth="1"/>
    <col min="4360" max="4360" width="11" style="4" customWidth="1"/>
    <col min="4361" max="4608" width="9.09765625" style="4"/>
    <col min="4609" max="4609" width="12.59765625" style="4" customWidth="1"/>
    <col min="4610" max="4610" width="17.3984375" style="4" customWidth="1"/>
    <col min="4611" max="4611" width="10.59765625" style="4" customWidth="1"/>
    <col min="4612" max="4613" width="17.3984375" style="4" customWidth="1"/>
    <col min="4614" max="4615" width="15.09765625" style="4" customWidth="1"/>
    <col min="4616" max="4616" width="11" style="4" customWidth="1"/>
    <col min="4617" max="4864" width="9.09765625" style="4"/>
    <col min="4865" max="4865" width="12.59765625" style="4" customWidth="1"/>
    <col min="4866" max="4866" width="17.3984375" style="4" customWidth="1"/>
    <col min="4867" max="4867" width="10.59765625" style="4" customWidth="1"/>
    <col min="4868" max="4869" width="17.3984375" style="4" customWidth="1"/>
    <col min="4870" max="4871" width="15.09765625" style="4" customWidth="1"/>
    <col min="4872" max="4872" width="11" style="4" customWidth="1"/>
    <col min="4873" max="5120" width="9.09765625" style="4"/>
    <col min="5121" max="5121" width="12.59765625" style="4" customWidth="1"/>
    <col min="5122" max="5122" width="17.3984375" style="4" customWidth="1"/>
    <col min="5123" max="5123" width="10.59765625" style="4" customWidth="1"/>
    <col min="5124" max="5125" width="17.3984375" style="4" customWidth="1"/>
    <col min="5126" max="5127" width="15.09765625" style="4" customWidth="1"/>
    <col min="5128" max="5128" width="11" style="4" customWidth="1"/>
    <col min="5129" max="5376" width="9.09765625" style="4"/>
    <col min="5377" max="5377" width="12.59765625" style="4" customWidth="1"/>
    <col min="5378" max="5378" width="17.3984375" style="4" customWidth="1"/>
    <col min="5379" max="5379" width="10.59765625" style="4" customWidth="1"/>
    <col min="5380" max="5381" width="17.3984375" style="4" customWidth="1"/>
    <col min="5382" max="5383" width="15.09765625" style="4" customWidth="1"/>
    <col min="5384" max="5384" width="11" style="4" customWidth="1"/>
    <col min="5385" max="5632" width="9.09765625" style="4"/>
    <col min="5633" max="5633" width="12.59765625" style="4" customWidth="1"/>
    <col min="5634" max="5634" width="17.3984375" style="4" customWidth="1"/>
    <col min="5635" max="5635" width="10.59765625" style="4" customWidth="1"/>
    <col min="5636" max="5637" width="17.3984375" style="4" customWidth="1"/>
    <col min="5638" max="5639" width="15.09765625" style="4" customWidth="1"/>
    <col min="5640" max="5640" width="11" style="4" customWidth="1"/>
    <col min="5641" max="5888" width="9.09765625" style="4"/>
    <col min="5889" max="5889" width="12.59765625" style="4" customWidth="1"/>
    <col min="5890" max="5890" width="17.3984375" style="4" customWidth="1"/>
    <col min="5891" max="5891" width="10.59765625" style="4" customWidth="1"/>
    <col min="5892" max="5893" width="17.3984375" style="4" customWidth="1"/>
    <col min="5894" max="5895" width="15.09765625" style="4" customWidth="1"/>
    <col min="5896" max="5896" width="11" style="4" customWidth="1"/>
    <col min="5897" max="6144" width="9.09765625" style="4"/>
    <col min="6145" max="6145" width="12.59765625" style="4" customWidth="1"/>
    <col min="6146" max="6146" width="17.3984375" style="4" customWidth="1"/>
    <col min="6147" max="6147" width="10.59765625" style="4" customWidth="1"/>
    <col min="6148" max="6149" width="17.3984375" style="4" customWidth="1"/>
    <col min="6150" max="6151" width="15.09765625" style="4" customWidth="1"/>
    <col min="6152" max="6152" width="11" style="4" customWidth="1"/>
    <col min="6153" max="6400" width="9.09765625" style="4"/>
    <col min="6401" max="6401" width="12.59765625" style="4" customWidth="1"/>
    <col min="6402" max="6402" width="17.3984375" style="4" customWidth="1"/>
    <col min="6403" max="6403" width="10.59765625" style="4" customWidth="1"/>
    <col min="6404" max="6405" width="17.3984375" style="4" customWidth="1"/>
    <col min="6406" max="6407" width="15.09765625" style="4" customWidth="1"/>
    <col min="6408" max="6408" width="11" style="4" customWidth="1"/>
    <col min="6409" max="6656" width="9.09765625" style="4"/>
    <col min="6657" max="6657" width="12.59765625" style="4" customWidth="1"/>
    <col min="6658" max="6658" width="17.3984375" style="4" customWidth="1"/>
    <col min="6659" max="6659" width="10.59765625" style="4" customWidth="1"/>
    <col min="6660" max="6661" width="17.3984375" style="4" customWidth="1"/>
    <col min="6662" max="6663" width="15.09765625" style="4" customWidth="1"/>
    <col min="6664" max="6664" width="11" style="4" customWidth="1"/>
    <col min="6665" max="6912" width="9.09765625" style="4"/>
    <col min="6913" max="6913" width="12.59765625" style="4" customWidth="1"/>
    <col min="6914" max="6914" width="17.3984375" style="4" customWidth="1"/>
    <col min="6915" max="6915" width="10.59765625" style="4" customWidth="1"/>
    <col min="6916" max="6917" width="17.3984375" style="4" customWidth="1"/>
    <col min="6918" max="6919" width="15.09765625" style="4" customWidth="1"/>
    <col min="6920" max="6920" width="11" style="4" customWidth="1"/>
    <col min="6921" max="7168" width="9.09765625" style="4"/>
    <col min="7169" max="7169" width="12.59765625" style="4" customWidth="1"/>
    <col min="7170" max="7170" width="17.3984375" style="4" customWidth="1"/>
    <col min="7171" max="7171" width="10.59765625" style="4" customWidth="1"/>
    <col min="7172" max="7173" width="17.3984375" style="4" customWidth="1"/>
    <col min="7174" max="7175" width="15.09765625" style="4" customWidth="1"/>
    <col min="7176" max="7176" width="11" style="4" customWidth="1"/>
    <col min="7177" max="7424" width="9.09765625" style="4"/>
    <col min="7425" max="7425" width="12.59765625" style="4" customWidth="1"/>
    <col min="7426" max="7426" width="17.3984375" style="4" customWidth="1"/>
    <col min="7427" max="7427" width="10.59765625" style="4" customWidth="1"/>
    <col min="7428" max="7429" width="17.3984375" style="4" customWidth="1"/>
    <col min="7430" max="7431" width="15.09765625" style="4" customWidth="1"/>
    <col min="7432" max="7432" width="11" style="4" customWidth="1"/>
    <col min="7433" max="7680" width="9.09765625" style="4"/>
    <col min="7681" max="7681" width="12.59765625" style="4" customWidth="1"/>
    <col min="7682" max="7682" width="17.3984375" style="4" customWidth="1"/>
    <col min="7683" max="7683" width="10.59765625" style="4" customWidth="1"/>
    <col min="7684" max="7685" width="17.3984375" style="4" customWidth="1"/>
    <col min="7686" max="7687" width="15.09765625" style="4" customWidth="1"/>
    <col min="7688" max="7688" width="11" style="4" customWidth="1"/>
    <col min="7689" max="7936" width="9.09765625" style="4"/>
    <col min="7937" max="7937" width="12.59765625" style="4" customWidth="1"/>
    <col min="7938" max="7938" width="17.3984375" style="4" customWidth="1"/>
    <col min="7939" max="7939" width="10.59765625" style="4" customWidth="1"/>
    <col min="7940" max="7941" width="17.3984375" style="4" customWidth="1"/>
    <col min="7942" max="7943" width="15.09765625" style="4" customWidth="1"/>
    <col min="7944" max="7944" width="11" style="4" customWidth="1"/>
    <col min="7945" max="8192" width="9.09765625" style="4"/>
    <col min="8193" max="8193" width="12.59765625" style="4" customWidth="1"/>
    <col min="8194" max="8194" width="17.3984375" style="4" customWidth="1"/>
    <col min="8195" max="8195" width="10.59765625" style="4" customWidth="1"/>
    <col min="8196" max="8197" width="17.3984375" style="4" customWidth="1"/>
    <col min="8198" max="8199" width="15.09765625" style="4" customWidth="1"/>
    <col min="8200" max="8200" width="11" style="4" customWidth="1"/>
    <col min="8201" max="8448" width="9.09765625" style="4"/>
    <col min="8449" max="8449" width="12.59765625" style="4" customWidth="1"/>
    <col min="8450" max="8450" width="17.3984375" style="4" customWidth="1"/>
    <col min="8451" max="8451" width="10.59765625" style="4" customWidth="1"/>
    <col min="8452" max="8453" width="17.3984375" style="4" customWidth="1"/>
    <col min="8454" max="8455" width="15.09765625" style="4" customWidth="1"/>
    <col min="8456" max="8456" width="11" style="4" customWidth="1"/>
    <col min="8457" max="8704" width="9.09765625" style="4"/>
    <col min="8705" max="8705" width="12.59765625" style="4" customWidth="1"/>
    <col min="8706" max="8706" width="17.3984375" style="4" customWidth="1"/>
    <col min="8707" max="8707" width="10.59765625" style="4" customWidth="1"/>
    <col min="8708" max="8709" width="17.3984375" style="4" customWidth="1"/>
    <col min="8710" max="8711" width="15.09765625" style="4" customWidth="1"/>
    <col min="8712" max="8712" width="11" style="4" customWidth="1"/>
    <col min="8713" max="8960" width="9.09765625" style="4"/>
    <col min="8961" max="8961" width="12.59765625" style="4" customWidth="1"/>
    <col min="8962" max="8962" width="17.3984375" style="4" customWidth="1"/>
    <col min="8963" max="8963" width="10.59765625" style="4" customWidth="1"/>
    <col min="8964" max="8965" width="17.3984375" style="4" customWidth="1"/>
    <col min="8966" max="8967" width="15.09765625" style="4" customWidth="1"/>
    <col min="8968" max="8968" width="11" style="4" customWidth="1"/>
    <col min="8969" max="9216" width="9.09765625" style="4"/>
    <col min="9217" max="9217" width="12.59765625" style="4" customWidth="1"/>
    <col min="9218" max="9218" width="17.3984375" style="4" customWidth="1"/>
    <col min="9219" max="9219" width="10.59765625" style="4" customWidth="1"/>
    <col min="9220" max="9221" width="17.3984375" style="4" customWidth="1"/>
    <col min="9222" max="9223" width="15.09765625" style="4" customWidth="1"/>
    <col min="9224" max="9224" width="11" style="4" customWidth="1"/>
    <col min="9225" max="9472" width="9.09765625" style="4"/>
    <col min="9473" max="9473" width="12.59765625" style="4" customWidth="1"/>
    <col min="9474" max="9474" width="17.3984375" style="4" customWidth="1"/>
    <col min="9475" max="9475" width="10.59765625" style="4" customWidth="1"/>
    <col min="9476" max="9477" width="17.3984375" style="4" customWidth="1"/>
    <col min="9478" max="9479" width="15.09765625" style="4" customWidth="1"/>
    <col min="9480" max="9480" width="11" style="4" customWidth="1"/>
    <col min="9481" max="9728" width="9.09765625" style="4"/>
    <col min="9729" max="9729" width="12.59765625" style="4" customWidth="1"/>
    <col min="9730" max="9730" width="17.3984375" style="4" customWidth="1"/>
    <col min="9731" max="9731" width="10.59765625" style="4" customWidth="1"/>
    <col min="9732" max="9733" width="17.3984375" style="4" customWidth="1"/>
    <col min="9734" max="9735" width="15.09765625" style="4" customWidth="1"/>
    <col min="9736" max="9736" width="11" style="4" customWidth="1"/>
    <col min="9737" max="9984" width="9.09765625" style="4"/>
    <col min="9985" max="9985" width="12.59765625" style="4" customWidth="1"/>
    <col min="9986" max="9986" width="17.3984375" style="4" customWidth="1"/>
    <col min="9987" max="9987" width="10.59765625" style="4" customWidth="1"/>
    <col min="9988" max="9989" width="17.3984375" style="4" customWidth="1"/>
    <col min="9990" max="9991" width="15.09765625" style="4" customWidth="1"/>
    <col min="9992" max="9992" width="11" style="4" customWidth="1"/>
    <col min="9993" max="10240" width="9.09765625" style="4"/>
    <col min="10241" max="10241" width="12.59765625" style="4" customWidth="1"/>
    <col min="10242" max="10242" width="17.3984375" style="4" customWidth="1"/>
    <col min="10243" max="10243" width="10.59765625" style="4" customWidth="1"/>
    <col min="10244" max="10245" width="17.3984375" style="4" customWidth="1"/>
    <col min="10246" max="10247" width="15.09765625" style="4" customWidth="1"/>
    <col min="10248" max="10248" width="11" style="4" customWidth="1"/>
    <col min="10249" max="10496" width="9.09765625" style="4"/>
    <col min="10497" max="10497" width="12.59765625" style="4" customWidth="1"/>
    <col min="10498" max="10498" width="17.3984375" style="4" customWidth="1"/>
    <col min="10499" max="10499" width="10.59765625" style="4" customWidth="1"/>
    <col min="10500" max="10501" width="17.3984375" style="4" customWidth="1"/>
    <col min="10502" max="10503" width="15.09765625" style="4" customWidth="1"/>
    <col min="10504" max="10504" width="11" style="4" customWidth="1"/>
    <col min="10505" max="10752" width="9.09765625" style="4"/>
    <col min="10753" max="10753" width="12.59765625" style="4" customWidth="1"/>
    <col min="10754" max="10754" width="17.3984375" style="4" customWidth="1"/>
    <col min="10755" max="10755" width="10.59765625" style="4" customWidth="1"/>
    <col min="10756" max="10757" width="17.3984375" style="4" customWidth="1"/>
    <col min="10758" max="10759" width="15.09765625" style="4" customWidth="1"/>
    <col min="10760" max="10760" width="11" style="4" customWidth="1"/>
    <col min="10761" max="11008" width="9.09765625" style="4"/>
    <col min="11009" max="11009" width="12.59765625" style="4" customWidth="1"/>
    <col min="11010" max="11010" width="17.3984375" style="4" customWidth="1"/>
    <col min="11011" max="11011" width="10.59765625" style="4" customWidth="1"/>
    <col min="11012" max="11013" width="17.3984375" style="4" customWidth="1"/>
    <col min="11014" max="11015" width="15.09765625" style="4" customWidth="1"/>
    <col min="11016" max="11016" width="11" style="4" customWidth="1"/>
    <col min="11017" max="11264" width="9.09765625" style="4"/>
    <col min="11265" max="11265" width="12.59765625" style="4" customWidth="1"/>
    <col min="11266" max="11266" width="17.3984375" style="4" customWidth="1"/>
    <col min="11267" max="11267" width="10.59765625" style="4" customWidth="1"/>
    <col min="11268" max="11269" width="17.3984375" style="4" customWidth="1"/>
    <col min="11270" max="11271" width="15.09765625" style="4" customWidth="1"/>
    <col min="11272" max="11272" width="11" style="4" customWidth="1"/>
    <col min="11273" max="11520" width="9.09765625" style="4"/>
    <col min="11521" max="11521" width="12.59765625" style="4" customWidth="1"/>
    <col min="11522" max="11522" width="17.3984375" style="4" customWidth="1"/>
    <col min="11523" max="11523" width="10.59765625" style="4" customWidth="1"/>
    <col min="11524" max="11525" width="17.3984375" style="4" customWidth="1"/>
    <col min="11526" max="11527" width="15.09765625" style="4" customWidth="1"/>
    <col min="11528" max="11528" width="11" style="4" customWidth="1"/>
    <col min="11529" max="11776" width="9.09765625" style="4"/>
    <col min="11777" max="11777" width="12.59765625" style="4" customWidth="1"/>
    <col min="11778" max="11778" width="17.3984375" style="4" customWidth="1"/>
    <col min="11779" max="11779" width="10.59765625" style="4" customWidth="1"/>
    <col min="11780" max="11781" width="17.3984375" style="4" customWidth="1"/>
    <col min="11782" max="11783" width="15.09765625" style="4" customWidth="1"/>
    <col min="11784" max="11784" width="11" style="4" customWidth="1"/>
    <col min="11785" max="12032" width="9.09765625" style="4"/>
    <col min="12033" max="12033" width="12.59765625" style="4" customWidth="1"/>
    <col min="12034" max="12034" width="17.3984375" style="4" customWidth="1"/>
    <col min="12035" max="12035" width="10.59765625" style="4" customWidth="1"/>
    <col min="12036" max="12037" width="17.3984375" style="4" customWidth="1"/>
    <col min="12038" max="12039" width="15.09765625" style="4" customWidth="1"/>
    <col min="12040" max="12040" width="11" style="4" customWidth="1"/>
    <col min="12041" max="12288" width="9.09765625" style="4"/>
    <col min="12289" max="12289" width="12.59765625" style="4" customWidth="1"/>
    <col min="12290" max="12290" width="17.3984375" style="4" customWidth="1"/>
    <col min="12291" max="12291" width="10.59765625" style="4" customWidth="1"/>
    <col min="12292" max="12293" width="17.3984375" style="4" customWidth="1"/>
    <col min="12294" max="12295" width="15.09765625" style="4" customWidth="1"/>
    <col min="12296" max="12296" width="11" style="4" customWidth="1"/>
    <col min="12297" max="12544" width="9.09765625" style="4"/>
    <col min="12545" max="12545" width="12.59765625" style="4" customWidth="1"/>
    <col min="12546" max="12546" width="17.3984375" style="4" customWidth="1"/>
    <col min="12547" max="12547" width="10.59765625" style="4" customWidth="1"/>
    <col min="12548" max="12549" width="17.3984375" style="4" customWidth="1"/>
    <col min="12550" max="12551" width="15.09765625" style="4" customWidth="1"/>
    <col min="12552" max="12552" width="11" style="4" customWidth="1"/>
    <col min="12553" max="12800" width="9.09765625" style="4"/>
    <col min="12801" max="12801" width="12.59765625" style="4" customWidth="1"/>
    <col min="12802" max="12802" width="17.3984375" style="4" customWidth="1"/>
    <col min="12803" max="12803" width="10.59765625" style="4" customWidth="1"/>
    <col min="12804" max="12805" width="17.3984375" style="4" customWidth="1"/>
    <col min="12806" max="12807" width="15.09765625" style="4" customWidth="1"/>
    <col min="12808" max="12808" width="11" style="4" customWidth="1"/>
    <col min="12809" max="13056" width="9.09765625" style="4"/>
    <col min="13057" max="13057" width="12.59765625" style="4" customWidth="1"/>
    <col min="13058" max="13058" width="17.3984375" style="4" customWidth="1"/>
    <col min="13059" max="13059" width="10.59765625" style="4" customWidth="1"/>
    <col min="13060" max="13061" width="17.3984375" style="4" customWidth="1"/>
    <col min="13062" max="13063" width="15.09765625" style="4" customWidth="1"/>
    <col min="13064" max="13064" width="11" style="4" customWidth="1"/>
    <col min="13065" max="13312" width="9.09765625" style="4"/>
    <col min="13313" max="13313" width="12.59765625" style="4" customWidth="1"/>
    <col min="13314" max="13314" width="17.3984375" style="4" customWidth="1"/>
    <col min="13315" max="13315" width="10.59765625" style="4" customWidth="1"/>
    <col min="13316" max="13317" width="17.3984375" style="4" customWidth="1"/>
    <col min="13318" max="13319" width="15.09765625" style="4" customWidth="1"/>
    <col min="13320" max="13320" width="11" style="4" customWidth="1"/>
    <col min="13321" max="13568" width="9.09765625" style="4"/>
    <col min="13569" max="13569" width="12.59765625" style="4" customWidth="1"/>
    <col min="13570" max="13570" width="17.3984375" style="4" customWidth="1"/>
    <col min="13571" max="13571" width="10.59765625" style="4" customWidth="1"/>
    <col min="13572" max="13573" width="17.3984375" style="4" customWidth="1"/>
    <col min="13574" max="13575" width="15.09765625" style="4" customWidth="1"/>
    <col min="13576" max="13576" width="11" style="4" customWidth="1"/>
    <col min="13577" max="13824" width="9.09765625" style="4"/>
    <col min="13825" max="13825" width="12.59765625" style="4" customWidth="1"/>
    <col min="13826" max="13826" width="17.3984375" style="4" customWidth="1"/>
    <col min="13827" max="13827" width="10.59765625" style="4" customWidth="1"/>
    <col min="13828" max="13829" width="17.3984375" style="4" customWidth="1"/>
    <col min="13830" max="13831" width="15.09765625" style="4" customWidth="1"/>
    <col min="13832" max="13832" width="11" style="4" customWidth="1"/>
    <col min="13833" max="14080" width="9.09765625" style="4"/>
    <col min="14081" max="14081" width="12.59765625" style="4" customWidth="1"/>
    <col min="14082" max="14082" width="17.3984375" style="4" customWidth="1"/>
    <col min="14083" max="14083" width="10.59765625" style="4" customWidth="1"/>
    <col min="14084" max="14085" width="17.3984375" style="4" customWidth="1"/>
    <col min="14086" max="14087" width="15.09765625" style="4" customWidth="1"/>
    <col min="14088" max="14088" width="11" style="4" customWidth="1"/>
    <col min="14089" max="14336" width="9.09765625" style="4"/>
    <col min="14337" max="14337" width="12.59765625" style="4" customWidth="1"/>
    <col min="14338" max="14338" width="17.3984375" style="4" customWidth="1"/>
    <col min="14339" max="14339" width="10.59765625" style="4" customWidth="1"/>
    <col min="14340" max="14341" width="17.3984375" style="4" customWidth="1"/>
    <col min="14342" max="14343" width="15.09765625" style="4" customWidth="1"/>
    <col min="14344" max="14344" width="11" style="4" customWidth="1"/>
    <col min="14345" max="14592" width="9.09765625" style="4"/>
    <col min="14593" max="14593" width="12.59765625" style="4" customWidth="1"/>
    <col min="14594" max="14594" width="17.3984375" style="4" customWidth="1"/>
    <col min="14595" max="14595" width="10.59765625" style="4" customWidth="1"/>
    <col min="14596" max="14597" width="17.3984375" style="4" customWidth="1"/>
    <col min="14598" max="14599" width="15.09765625" style="4" customWidth="1"/>
    <col min="14600" max="14600" width="11" style="4" customWidth="1"/>
    <col min="14601" max="14848" width="9.09765625" style="4"/>
    <col min="14849" max="14849" width="12.59765625" style="4" customWidth="1"/>
    <col min="14850" max="14850" width="17.3984375" style="4" customWidth="1"/>
    <col min="14851" max="14851" width="10.59765625" style="4" customWidth="1"/>
    <col min="14852" max="14853" width="17.3984375" style="4" customWidth="1"/>
    <col min="14854" max="14855" width="15.09765625" style="4" customWidth="1"/>
    <col min="14856" max="14856" width="11" style="4" customWidth="1"/>
    <col min="14857" max="15104" width="9.09765625" style="4"/>
    <col min="15105" max="15105" width="12.59765625" style="4" customWidth="1"/>
    <col min="15106" max="15106" width="17.3984375" style="4" customWidth="1"/>
    <col min="15107" max="15107" width="10.59765625" style="4" customWidth="1"/>
    <col min="15108" max="15109" width="17.3984375" style="4" customWidth="1"/>
    <col min="15110" max="15111" width="15.09765625" style="4" customWidth="1"/>
    <col min="15112" max="15112" width="11" style="4" customWidth="1"/>
    <col min="15113" max="15360" width="9.09765625" style="4"/>
    <col min="15361" max="15361" width="12.59765625" style="4" customWidth="1"/>
    <col min="15362" max="15362" width="17.3984375" style="4" customWidth="1"/>
    <col min="15363" max="15363" width="10.59765625" style="4" customWidth="1"/>
    <col min="15364" max="15365" width="17.3984375" style="4" customWidth="1"/>
    <col min="15366" max="15367" width="15.09765625" style="4" customWidth="1"/>
    <col min="15368" max="15368" width="11" style="4" customWidth="1"/>
    <col min="15369" max="15616" width="9.09765625" style="4"/>
    <col min="15617" max="15617" width="12.59765625" style="4" customWidth="1"/>
    <col min="15618" max="15618" width="17.3984375" style="4" customWidth="1"/>
    <col min="15619" max="15619" width="10.59765625" style="4" customWidth="1"/>
    <col min="15620" max="15621" width="17.3984375" style="4" customWidth="1"/>
    <col min="15622" max="15623" width="15.09765625" style="4" customWidth="1"/>
    <col min="15624" max="15624" width="11" style="4" customWidth="1"/>
    <col min="15625" max="15872" width="9.09765625" style="4"/>
    <col min="15873" max="15873" width="12.59765625" style="4" customWidth="1"/>
    <col min="15874" max="15874" width="17.3984375" style="4" customWidth="1"/>
    <col min="15875" max="15875" width="10.59765625" style="4" customWidth="1"/>
    <col min="15876" max="15877" width="17.3984375" style="4" customWidth="1"/>
    <col min="15878" max="15879" width="15.09765625" style="4" customWidth="1"/>
    <col min="15880" max="15880" width="11" style="4" customWidth="1"/>
    <col min="15881" max="16128" width="9.09765625" style="4"/>
    <col min="16129" max="16129" width="12.59765625" style="4" customWidth="1"/>
    <col min="16130" max="16130" width="17.3984375" style="4" customWidth="1"/>
    <col min="16131" max="16131" width="10.59765625" style="4" customWidth="1"/>
    <col min="16132" max="16133" width="17.3984375" style="4" customWidth="1"/>
    <col min="16134" max="16135" width="15.09765625" style="4" customWidth="1"/>
    <col min="16136" max="16136" width="11" style="4" customWidth="1"/>
    <col min="16137" max="16384" width="9.09765625" style="4"/>
  </cols>
  <sheetData>
    <row r="1" spans="1:28" x14ac:dyDescent="0.25">
      <c r="A1" s="6"/>
      <c r="B1" s="6"/>
      <c r="C1" s="6"/>
      <c r="D1" s="6"/>
      <c r="E1" s="6"/>
      <c r="F1" s="6"/>
      <c r="G1" s="7"/>
    </row>
    <row r="2" spans="1:28" ht="13" x14ac:dyDescent="0.3">
      <c r="A2" s="8" t="s">
        <v>188</v>
      </c>
      <c r="B2" s="6"/>
      <c r="C2" s="6"/>
      <c r="D2" s="6"/>
      <c r="E2" s="6"/>
      <c r="F2" s="6"/>
      <c r="G2" s="7"/>
    </row>
    <row r="3" spans="1:28" x14ac:dyDescent="0.25">
      <c r="A3" s="9"/>
      <c r="B3" s="9"/>
      <c r="C3" s="9"/>
      <c r="D3" s="9"/>
      <c r="E3" s="9"/>
      <c r="F3" s="9"/>
      <c r="G3" s="10"/>
    </row>
    <row r="4" spans="1:28" x14ac:dyDescent="0.25">
      <c r="A4" s="11" t="s">
        <v>42</v>
      </c>
      <c r="B4" s="12" t="s">
        <v>43</v>
      </c>
      <c r="C4" s="12" t="s">
        <v>44</v>
      </c>
      <c r="D4" s="12" t="s">
        <v>44</v>
      </c>
      <c r="E4" s="12" t="s">
        <v>45</v>
      </c>
      <c r="F4" s="12" t="s">
        <v>46</v>
      </c>
      <c r="G4" s="13" t="s">
        <v>47</v>
      </c>
    </row>
    <row r="5" spans="1:28" x14ac:dyDescent="0.25">
      <c r="A5" s="14" t="s">
        <v>48</v>
      </c>
      <c r="B5" s="15" t="s">
        <v>49</v>
      </c>
      <c r="C5" s="15" t="s">
        <v>50</v>
      </c>
      <c r="D5" s="15" t="s">
        <v>51</v>
      </c>
      <c r="E5" s="15" t="s">
        <v>52</v>
      </c>
      <c r="F5" s="15" t="s">
        <v>53</v>
      </c>
      <c r="G5" s="16" t="s">
        <v>54</v>
      </c>
    </row>
    <row r="6" spans="1:28" x14ac:dyDescent="0.25">
      <c r="A6" s="17"/>
      <c r="B6" s="15" t="s">
        <v>55</v>
      </c>
      <c r="C6" s="15" t="s">
        <v>56</v>
      </c>
      <c r="D6" s="15" t="s">
        <v>55</v>
      </c>
      <c r="E6" s="15" t="s">
        <v>55</v>
      </c>
      <c r="F6" s="15" t="s">
        <v>57</v>
      </c>
      <c r="G6" s="16" t="s">
        <v>56</v>
      </c>
    </row>
    <row r="7" spans="1:28" x14ac:dyDescent="0.25">
      <c r="A7" s="18"/>
      <c r="B7" s="6"/>
      <c r="C7" s="15"/>
      <c r="D7" s="6"/>
      <c r="E7" s="6"/>
      <c r="F7" s="15"/>
      <c r="G7" s="16"/>
    </row>
    <row r="8" spans="1:28" ht="13.5" x14ac:dyDescent="0.35">
      <c r="A8" s="19"/>
      <c r="B8" s="20" t="s">
        <v>58</v>
      </c>
      <c r="C8" s="12" t="s">
        <v>59</v>
      </c>
      <c r="D8" s="12" t="s">
        <v>60</v>
      </c>
      <c r="E8" s="12" t="s">
        <v>61</v>
      </c>
      <c r="F8" s="20" t="s">
        <v>62</v>
      </c>
      <c r="G8" s="21" t="s">
        <v>63</v>
      </c>
    </row>
    <row r="9" spans="1:28" x14ac:dyDescent="0.25">
      <c r="A9" s="18"/>
      <c r="B9" s="22"/>
      <c r="C9" s="22"/>
      <c r="D9" s="22"/>
      <c r="E9" s="22"/>
      <c r="F9" s="22"/>
      <c r="G9" s="23"/>
    </row>
    <row r="10" spans="1:28" x14ac:dyDescent="0.25">
      <c r="A10" s="14" t="s">
        <v>64</v>
      </c>
      <c r="B10" s="24">
        <v>2.0100000000000001E-3</v>
      </c>
      <c r="C10" s="15">
        <v>100000</v>
      </c>
      <c r="D10" s="15">
        <v>201</v>
      </c>
      <c r="E10" s="15">
        <v>99833</v>
      </c>
      <c r="F10" s="15">
        <v>8395275</v>
      </c>
      <c r="G10" s="25">
        <v>84</v>
      </c>
      <c r="H10" s="39"/>
      <c r="O10" s="40"/>
      <c r="P10" s="40"/>
      <c r="Q10" s="41"/>
      <c r="R10" s="41"/>
      <c r="S10" s="41"/>
      <c r="T10" s="41"/>
      <c r="U10" s="42"/>
      <c r="W10" s="43"/>
      <c r="X10" s="43"/>
      <c r="Y10" s="43"/>
      <c r="Z10" s="43"/>
      <c r="AA10" s="43"/>
      <c r="AB10" s="43"/>
    </row>
    <row r="11" spans="1:28" x14ac:dyDescent="0.25">
      <c r="A11" s="14" t="s">
        <v>65</v>
      </c>
      <c r="B11" s="24">
        <v>1.3999999999999999E-4</v>
      </c>
      <c r="C11" s="15">
        <v>99799</v>
      </c>
      <c r="D11" s="15">
        <v>14</v>
      </c>
      <c r="E11" s="15">
        <v>99792</v>
      </c>
      <c r="F11" s="15">
        <v>8295442</v>
      </c>
      <c r="G11" s="25">
        <v>83.1</v>
      </c>
      <c r="H11" s="39"/>
      <c r="O11" s="40"/>
      <c r="P11" s="40"/>
      <c r="Q11" s="41"/>
      <c r="R11" s="41"/>
      <c r="S11" s="41"/>
      <c r="T11" s="41"/>
      <c r="U11" s="42"/>
      <c r="W11" s="43"/>
      <c r="X11" s="43"/>
      <c r="Y11" s="43"/>
      <c r="Z11" s="43"/>
      <c r="AA11" s="43"/>
      <c r="AB11" s="43"/>
    </row>
    <row r="12" spans="1:28" x14ac:dyDescent="0.25">
      <c r="A12" s="14" t="s">
        <v>66</v>
      </c>
      <c r="B12" s="24">
        <v>1.3999999999999999E-4</v>
      </c>
      <c r="C12" s="15">
        <v>99785</v>
      </c>
      <c r="D12" s="15">
        <v>14</v>
      </c>
      <c r="E12" s="15">
        <v>99778</v>
      </c>
      <c r="F12" s="15">
        <v>8195650</v>
      </c>
      <c r="G12" s="25">
        <v>82.1</v>
      </c>
      <c r="H12" s="39"/>
      <c r="O12" s="40"/>
      <c r="P12" s="40"/>
      <c r="Q12" s="41"/>
      <c r="R12" s="41"/>
      <c r="S12" s="41"/>
      <c r="T12" s="41"/>
      <c r="U12" s="42"/>
      <c r="W12" s="43"/>
      <c r="X12" s="43"/>
      <c r="Y12" s="43"/>
      <c r="Z12" s="43"/>
      <c r="AA12" s="43"/>
      <c r="AB12" s="43"/>
    </row>
    <row r="13" spans="1:28" x14ac:dyDescent="0.25">
      <c r="A13" s="14" t="s">
        <v>67</v>
      </c>
      <c r="B13" s="24">
        <v>1.2999999999999999E-4</v>
      </c>
      <c r="C13" s="15">
        <v>99771</v>
      </c>
      <c r="D13" s="15">
        <v>13</v>
      </c>
      <c r="E13" s="15">
        <v>99765</v>
      </c>
      <c r="F13" s="15">
        <v>8095872</v>
      </c>
      <c r="G13" s="25">
        <v>81.099999999999994</v>
      </c>
      <c r="H13" s="39"/>
      <c r="O13" s="40"/>
      <c r="P13" s="40"/>
      <c r="Q13" s="41"/>
      <c r="R13" s="41"/>
      <c r="S13" s="41"/>
      <c r="T13" s="41"/>
      <c r="U13" s="42"/>
      <c r="W13" s="43"/>
      <c r="X13" s="43"/>
      <c r="Y13" s="43"/>
      <c r="Z13" s="43"/>
      <c r="AA13" s="43"/>
      <c r="AB13" s="43"/>
    </row>
    <row r="14" spans="1:28" x14ac:dyDescent="0.25">
      <c r="A14" s="14" t="s">
        <v>68</v>
      </c>
      <c r="B14" s="24">
        <v>1.2E-4</v>
      </c>
      <c r="C14" s="15">
        <v>99758</v>
      </c>
      <c r="D14" s="15">
        <v>12</v>
      </c>
      <c r="E14" s="15">
        <v>99752</v>
      </c>
      <c r="F14" s="15">
        <v>7996107</v>
      </c>
      <c r="G14" s="25">
        <v>80.2</v>
      </c>
      <c r="H14" s="39"/>
      <c r="L14" s="38"/>
      <c r="O14" s="40"/>
      <c r="P14" s="40"/>
      <c r="Q14" s="41"/>
      <c r="R14" s="41"/>
      <c r="S14" s="41"/>
      <c r="T14" s="41"/>
      <c r="U14" s="42"/>
      <c r="W14" s="43"/>
      <c r="X14" s="43"/>
      <c r="Y14" s="43"/>
      <c r="Z14" s="43"/>
      <c r="AA14" s="43"/>
      <c r="AB14" s="43"/>
    </row>
    <row r="15" spans="1:28" x14ac:dyDescent="0.25">
      <c r="A15" s="14" t="s">
        <v>69</v>
      </c>
      <c r="B15" s="24">
        <v>1.1E-4</v>
      </c>
      <c r="C15" s="15">
        <v>99746</v>
      </c>
      <c r="D15" s="15">
        <v>11</v>
      </c>
      <c r="E15" s="15">
        <v>99741</v>
      </c>
      <c r="F15" s="15">
        <v>7896355</v>
      </c>
      <c r="G15" s="25">
        <v>79.2</v>
      </c>
      <c r="H15" s="39"/>
      <c r="O15" s="40"/>
      <c r="P15" s="40"/>
      <c r="Q15" s="41"/>
      <c r="R15" s="41"/>
      <c r="S15" s="41"/>
      <c r="T15" s="41"/>
      <c r="U15" s="42"/>
      <c r="W15" s="43"/>
      <c r="X15" s="43"/>
      <c r="Y15" s="43"/>
      <c r="Z15" s="43"/>
      <c r="AA15" s="43"/>
      <c r="AB15" s="43"/>
    </row>
    <row r="16" spans="1:28" x14ac:dyDescent="0.25">
      <c r="A16" s="14" t="s">
        <v>70</v>
      </c>
      <c r="B16" s="24">
        <v>1.1E-4</v>
      </c>
      <c r="C16" s="15">
        <v>99735</v>
      </c>
      <c r="D16" s="15">
        <v>10</v>
      </c>
      <c r="E16" s="15">
        <v>99730</v>
      </c>
      <c r="F16" s="15">
        <v>7796615</v>
      </c>
      <c r="G16" s="25">
        <v>78.2</v>
      </c>
      <c r="H16" s="39"/>
      <c r="O16" s="40"/>
      <c r="P16" s="40"/>
      <c r="Q16" s="41"/>
      <c r="R16" s="41"/>
      <c r="S16" s="41"/>
      <c r="T16" s="41"/>
      <c r="U16" s="42"/>
      <c r="W16" s="43"/>
      <c r="X16" s="43"/>
      <c r="Y16" s="43"/>
      <c r="Z16" s="43"/>
      <c r="AA16" s="43"/>
      <c r="AB16" s="43"/>
    </row>
    <row r="17" spans="1:28" x14ac:dyDescent="0.25">
      <c r="A17" s="14" t="s">
        <v>71</v>
      </c>
      <c r="B17" s="24">
        <v>1E-4</v>
      </c>
      <c r="C17" s="15">
        <v>99725</v>
      </c>
      <c r="D17" s="15">
        <v>10</v>
      </c>
      <c r="E17" s="15">
        <v>99720</v>
      </c>
      <c r="F17" s="15">
        <v>7696885</v>
      </c>
      <c r="G17" s="25">
        <v>77.2</v>
      </c>
      <c r="H17" s="39"/>
      <c r="O17" s="40"/>
      <c r="P17" s="40"/>
      <c r="Q17" s="41"/>
      <c r="R17" s="41"/>
      <c r="S17" s="41"/>
      <c r="T17" s="41"/>
      <c r="U17" s="42"/>
      <c r="W17" s="43"/>
      <c r="X17" s="43"/>
      <c r="Y17" s="43"/>
      <c r="Z17" s="43"/>
      <c r="AA17" s="43"/>
      <c r="AB17" s="43"/>
    </row>
    <row r="18" spans="1:28" x14ac:dyDescent="0.25">
      <c r="A18" s="14" t="s">
        <v>72</v>
      </c>
      <c r="B18" s="24">
        <v>1E-4</v>
      </c>
      <c r="C18" s="15">
        <v>99715</v>
      </c>
      <c r="D18" s="15">
        <v>10</v>
      </c>
      <c r="E18" s="15">
        <v>99710</v>
      </c>
      <c r="F18" s="15">
        <v>7597165</v>
      </c>
      <c r="G18" s="25">
        <v>76.2</v>
      </c>
      <c r="H18" s="39"/>
      <c r="O18" s="40"/>
      <c r="P18" s="40"/>
      <c r="Q18" s="41"/>
      <c r="R18" s="41"/>
      <c r="S18" s="41"/>
      <c r="T18" s="41"/>
      <c r="U18" s="42"/>
      <c r="W18" s="43"/>
      <c r="X18" s="43"/>
      <c r="Y18" s="43"/>
      <c r="Z18" s="43"/>
      <c r="AA18" s="43"/>
      <c r="AB18" s="43"/>
    </row>
    <row r="19" spans="1:28" x14ac:dyDescent="0.25">
      <c r="A19" s="14" t="s">
        <v>73</v>
      </c>
      <c r="B19" s="24">
        <v>9.0000000000000006E-5</v>
      </c>
      <c r="C19" s="15">
        <v>99705</v>
      </c>
      <c r="D19" s="15">
        <v>9</v>
      </c>
      <c r="E19" s="15">
        <v>99701</v>
      </c>
      <c r="F19" s="15">
        <v>7497455</v>
      </c>
      <c r="G19" s="25">
        <v>75.2</v>
      </c>
      <c r="H19" s="39"/>
      <c r="O19" s="40"/>
      <c r="P19" s="40"/>
      <c r="Q19" s="41"/>
      <c r="R19" s="41"/>
      <c r="S19" s="41"/>
      <c r="T19" s="41"/>
      <c r="U19" s="42"/>
      <c r="W19" s="43"/>
      <c r="X19" s="43"/>
      <c r="Y19" s="43"/>
      <c r="Z19" s="43"/>
      <c r="AA19" s="43"/>
      <c r="AB19" s="43"/>
    </row>
    <row r="20" spans="1:28" x14ac:dyDescent="0.25">
      <c r="A20" s="14" t="s">
        <v>74</v>
      </c>
      <c r="B20" s="24">
        <v>9.0000000000000006E-5</v>
      </c>
      <c r="C20" s="15">
        <v>99696</v>
      </c>
      <c r="D20" s="15">
        <v>9</v>
      </c>
      <c r="E20" s="15">
        <v>99692</v>
      </c>
      <c r="F20" s="15">
        <v>7397754</v>
      </c>
      <c r="G20" s="25">
        <v>74.2</v>
      </c>
      <c r="H20" s="39"/>
      <c r="O20" s="40"/>
      <c r="P20" s="40"/>
      <c r="Q20" s="41"/>
      <c r="R20" s="41"/>
      <c r="S20" s="41"/>
      <c r="T20" s="41"/>
      <c r="U20" s="42"/>
      <c r="W20" s="43"/>
      <c r="X20" s="43"/>
      <c r="Y20" s="43"/>
      <c r="Z20" s="43"/>
      <c r="AA20" s="43"/>
      <c r="AB20" s="43"/>
    </row>
    <row r="21" spans="1:28" x14ac:dyDescent="0.25">
      <c r="A21" s="14" t="s">
        <v>75</v>
      </c>
      <c r="B21" s="24">
        <v>9.0000000000000006E-5</v>
      </c>
      <c r="C21" s="15">
        <v>99687</v>
      </c>
      <c r="D21" s="15">
        <v>9</v>
      </c>
      <c r="E21" s="15">
        <v>99683</v>
      </c>
      <c r="F21" s="15">
        <v>7298063</v>
      </c>
      <c r="G21" s="25">
        <v>73.2</v>
      </c>
      <c r="H21" s="39"/>
      <c r="O21" s="40"/>
      <c r="P21" s="40"/>
      <c r="Q21" s="41"/>
      <c r="R21" s="41"/>
      <c r="S21" s="41"/>
      <c r="T21" s="41"/>
      <c r="U21" s="42"/>
      <c r="W21" s="43"/>
      <c r="X21" s="43"/>
      <c r="Y21" s="43"/>
      <c r="Z21" s="43"/>
      <c r="AA21" s="43"/>
      <c r="AB21" s="43"/>
    </row>
    <row r="22" spans="1:28" x14ac:dyDescent="0.25">
      <c r="A22" s="14" t="s">
        <v>76</v>
      </c>
      <c r="B22" s="24">
        <v>9.0000000000000006E-5</v>
      </c>
      <c r="C22" s="15">
        <v>99678</v>
      </c>
      <c r="D22" s="15">
        <v>9</v>
      </c>
      <c r="E22" s="15">
        <v>99674</v>
      </c>
      <c r="F22" s="15">
        <v>7198380</v>
      </c>
      <c r="G22" s="25">
        <v>72.2</v>
      </c>
      <c r="H22" s="39"/>
      <c r="O22" s="40"/>
      <c r="P22" s="40"/>
      <c r="Q22" s="41"/>
      <c r="R22" s="41"/>
      <c r="S22" s="41"/>
      <c r="T22" s="41"/>
      <c r="U22" s="42"/>
      <c r="W22" s="43"/>
      <c r="X22" s="43"/>
      <c r="Y22" s="43"/>
      <c r="Z22" s="43"/>
      <c r="AA22" s="43"/>
      <c r="AB22" s="43"/>
    </row>
    <row r="23" spans="1:28" x14ac:dyDescent="0.25">
      <c r="A23" s="14" t="s">
        <v>77</v>
      </c>
      <c r="B23" s="24">
        <v>1E-4</v>
      </c>
      <c r="C23" s="15">
        <v>99669</v>
      </c>
      <c r="D23" s="15">
        <v>10</v>
      </c>
      <c r="E23" s="15">
        <v>99664</v>
      </c>
      <c r="F23" s="15">
        <v>7098707</v>
      </c>
      <c r="G23" s="25">
        <v>71.2</v>
      </c>
      <c r="H23" s="39"/>
      <c r="O23" s="40"/>
      <c r="P23" s="40"/>
      <c r="Q23" s="41"/>
      <c r="R23" s="41"/>
      <c r="S23" s="41"/>
      <c r="T23" s="41"/>
      <c r="U23" s="42"/>
      <c r="W23" s="43"/>
      <c r="X23" s="43"/>
      <c r="Y23" s="43"/>
      <c r="Z23" s="43"/>
      <c r="AA23" s="43"/>
      <c r="AB23" s="43"/>
    </row>
    <row r="24" spans="1:28" x14ac:dyDescent="0.25">
      <c r="A24" s="14" t="s">
        <v>78</v>
      </c>
      <c r="B24" s="24">
        <v>1.1E-4</v>
      </c>
      <c r="C24" s="15">
        <v>99659</v>
      </c>
      <c r="D24" s="15">
        <v>11</v>
      </c>
      <c r="E24" s="15">
        <v>99654</v>
      </c>
      <c r="F24" s="15">
        <v>6999043</v>
      </c>
      <c r="G24" s="25">
        <v>70.2</v>
      </c>
      <c r="H24" s="39"/>
      <c r="O24" s="40"/>
      <c r="P24" s="40"/>
      <c r="Q24" s="41"/>
      <c r="R24" s="41"/>
      <c r="S24" s="41"/>
      <c r="T24" s="41"/>
      <c r="U24" s="42"/>
      <c r="W24" s="43"/>
      <c r="X24" s="43"/>
      <c r="Y24" s="43"/>
      <c r="Z24" s="43"/>
      <c r="AA24" s="43"/>
      <c r="AB24" s="43"/>
    </row>
    <row r="25" spans="1:28" x14ac:dyDescent="0.25">
      <c r="A25" s="14" t="s">
        <v>79</v>
      </c>
      <c r="B25" s="24">
        <v>1.2E-4</v>
      </c>
      <c r="C25" s="15">
        <v>99648</v>
      </c>
      <c r="D25" s="15">
        <v>12</v>
      </c>
      <c r="E25" s="15">
        <v>99642</v>
      </c>
      <c r="F25" s="15">
        <v>6899389</v>
      </c>
      <c r="G25" s="25">
        <v>69.2</v>
      </c>
      <c r="H25" s="39"/>
      <c r="O25" s="40"/>
      <c r="P25" s="40"/>
      <c r="Q25" s="41"/>
      <c r="R25" s="41"/>
      <c r="S25" s="41"/>
      <c r="T25" s="41"/>
      <c r="U25" s="42"/>
      <c r="W25" s="43"/>
      <c r="X25" s="43"/>
      <c r="Y25" s="43"/>
      <c r="Z25" s="43"/>
      <c r="AA25" s="43"/>
      <c r="AB25" s="43"/>
    </row>
    <row r="26" spans="1:28" x14ac:dyDescent="0.25">
      <c r="A26" s="26" t="s">
        <v>80</v>
      </c>
      <c r="B26" s="24">
        <v>1.2999999999999999E-4</v>
      </c>
      <c r="C26" s="15">
        <v>99636</v>
      </c>
      <c r="D26" s="15">
        <v>13</v>
      </c>
      <c r="E26" s="15">
        <v>99630</v>
      </c>
      <c r="F26" s="15">
        <v>6799747</v>
      </c>
      <c r="G26" s="25">
        <v>68.2</v>
      </c>
      <c r="H26" s="39"/>
      <c r="O26" s="40"/>
      <c r="P26" s="40"/>
      <c r="Q26" s="41"/>
      <c r="R26" s="41"/>
      <c r="S26" s="41"/>
      <c r="T26" s="41"/>
      <c r="U26" s="42"/>
      <c r="W26" s="43"/>
      <c r="X26" s="43"/>
      <c r="Y26" s="43"/>
      <c r="Z26" s="43"/>
      <c r="AA26" s="43"/>
      <c r="AB26" s="43"/>
    </row>
    <row r="27" spans="1:28" x14ac:dyDescent="0.25">
      <c r="A27" s="26" t="s">
        <v>81</v>
      </c>
      <c r="B27" s="24">
        <v>1.3999999999999999E-4</v>
      </c>
      <c r="C27" s="15">
        <v>99623</v>
      </c>
      <c r="D27" s="15">
        <v>14</v>
      </c>
      <c r="E27" s="15">
        <v>99616</v>
      </c>
      <c r="F27" s="15">
        <v>6700118</v>
      </c>
      <c r="G27" s="25">
        <v>67.3</v>
      </c>
      <c r="H27" s="39"/>
      <c r="O27" s="40"/>
      <c r="P27" s="40"/>
      <c r="Q27" s="41"/>
      <c r="R27" s="41"/>
      <c r="S27" s="41"/>
      <c r="T27" s="41"/>
      <c r="U27" s="42"/>
      <c r="W27" s="43"/>
      <c r="X27" s="43"/>
      <c r="Y27" s="43"/>
      <c r="Z27" s="43"/>
      <c r="AA27" s="43"/>
      <c r="AB27" s="43"/>
    </row>
    <row r="28" spans="1:28" x14ac:dyDescent="0.25">
      <c r="A28" s="26" t="s">
        <v>82</v>
      </c>
      <c r="B28" s="24">
        <v>1.6000000000000001E-4</v>
      </c>
      <c r="C28" s="15">
        <v>99609</v>
      </c>
      <c r="D28" s="15">
        <v>16</v>
      </c>
      <c r="E28" s="15">
        <v>99601</v>
      </c>
      <c r="F28" s="15">
        <v>6600502</v>
      </c>
      <c r="G28" s="25">
        <v>66.3</v>
      </c>
      <c r="H28" s="39"/>
      <c r="O28" s="40"/>
      <c r="P28" s="40"/>
      <c r="Q28" s="41"/>
      <c r="R28" s="41"/>
      <c r="S28" s="41"/>
      <c r="T28" s="41"/>
      <c r="U28" s="42"/>
      <c r="W28" s="43"/>
      <c r="X28" s="43"/>
      <c r="Y28" s="43"/>
      <c r="Z28" s="43"/>
      <c r="AA28" s="43"/>
      <c r="AB28" s="43"/>
    </row>
    <row r="29" spans="1:28" x14ac:dyDescent="0.25">
      <c r="A29" s="26" t="s">
        <v>83</v>
      </c>
      <c r="B29" s="24">
        <v>1.7000000000000001E-4</v>
      </c>
      <c r="C29" s="15">
        <v>99593</v>
      </c>
      <c r="D29" s="15">
        <v>17</v>
      </c>
      <c r="E29" s="15">
        <v>99585</v>
      </c>
      <c r="F29" s="15">
        <v>6500901</v>
      </c>
      <c r="G29" s="25">
        <v>65.3</v>
      </c>
      <c r="H29" s="39"/>
      <c r="O29" s="40"/>
      <c r="P29" s="40"/>
      <c r="Q29" s="41"/>
      <c r="R29" s="41"/>
      <c r="S29" s="41"/>
      <c r="T29" s="41"/>
      <c r="U29" s="42"/>
      <c r="W29" s="43"/>
      <c r="X29" s="43"/>
      <c r="Y29" s="43"/>
      <c r="Z29" s="43"/>
      <c r="AA29" s="43"/>
      <c r="AB29" s="43"/>
    </row>
    <row r="30" spans="1:28" x14ac:dyDescent="0.25">
      <c r="A30" s="26" t="s">
        <v>84</v>
      </c>
      <c r="B30" s="24">
        <v>1.9000000000000001E-4</v>
      </c>
      <c r="C30" s="15">
        <v>99576</v>
      </c>
      <c r="D30" s="15">
        <v>19</v>
      </c>
      <c r="E30" s="15">
        <v>99567</v>
      </c>
      <c r="F30" s="15">
        <v>6401316</v>
      </c>
      <c r="G30" s="25">
        <v>64.3</v>
      </c>
      <c r="H30" s="39"/>
      <c r="O30" s="40"/>
      <c r="P30" s="40"/>
      <c r="Q30" s="41"/>
      <c r="R30" s="41"/>
      <c r="S30" s="41"/>
      <c r="T30" s="41"/>
      <c r="U30" s="42"/>
      <c r="W30" s="43"/>
      <c r="X30" s="43"/>
      <c r="Y30" s="43"/>
      <c r="Z30" s="43"/>
      <c r="AA30" s="43"/>
      <c r="AB30" s="43"/>
    </row>
    <row r="31" spans="1:28" x14ac:dyDescent="0.25">
      <c r="A31" s="26" t="s">
        <v>85</v>
      </c>
      <c r="B31" s="24">
        <v>2.0000000000000001E-4</v>
      </c>
      <c r="C31" s="15">
        <v>99557</v>
      </c>
      <c r="D31" s="15">
        <v>20</v>
      </c>
      <c r="E31" s="15">
        <v>99547</v>
      </c>
      <c r="F31" s="15">
        <v>6301750</v>
      </c>
      <c r="G31" s="25">
        <v>63.3</v>
      </c>
      <c r="H31" s="39"/>
      <c r="O31" s="40"/>
      <c r="P31" s="40"/>
      <c r="Q31" s="41"/>
      <c r="R31" s="41"/>
      <c r="S31" s="41"/>
      <c r="T31" s="41"/>
      <c r="U31" s="42"/>
      <c r="W31" s="43"/>
      <c r="X31" s="43"/>
      <c r="Y31" s="43"/>
      <c r="Z31" s="43"/>
      <c r="AA31" s="43"/>
      <c r="AB31" s="43"/>
    </row>
    <row r="32" spans="1:28" x14ac:dyDescent="0.25">
      <c r="A32" s="26" t="s">
        <v>86</v>
      </c>
      <c r="B32" s="24">
        <v>2.1000000000000001E-4</v>
      </c>
      <c r="C32" s="15">
        <v>99537</v>
      </c>
      <c r="D32" s="15">
        <v>21</v>
      </c>
      <c r="E32" s="15">
        <v>99527</v>
      </c>
      <c r="F32" s="15">
        <v>6202203</v>
      </c>
      <c r="G32" s="25">
        <v>62.3</v>
      </c>
      <c r="H32" s="39"/>
      <c r="O32" s="40"/>
      <c r="P32" s="40"/>
      <c r="Q32" s="41"/>
      <c r="R32" s="41"/>
      <c r="S32" s="41"/>
      <c r="T32" s="41"/>
      <c r="U32" s="42"/>
      <c r="W32" s="43"/>
      <c r="X32" s="43"/>
      <c r="Y32" s="43"/>
      <c r="Z32" s="43"/>
      <c r="AA32" s="43"/>
      <c r="AB32" s="43"/>
    </row>
    <row r="33" spans="1:28" x14ac:dyDescent="0.25">
      <c r="A33" s="26" t="s">
        <v>87</v>
      </c>
      <c r="B33" s="24">
        <v>2.1000000000000001E-4</v>
      </c>
      <c r="C33" s="15">
        <v>99516</v>
      </c>
      <c r="D33" s="15">
        <v>21</v>
      </c>
      <c r="E33" s="15">
        <v>99506</v>
      </c>
      <c r="F33" s="15">
        <v>6102676</v>
      </c>
      <c r="G33" s="25">
        <v>61.3</v>
      </c>
      <c r="H33" s="39"/>
      <c r="O33" s="40"/>
      <c r="P33" s="40"/>
      <c r="Q33" s="41"/>
      <c r="R33" s="41"/>
      <c r="S33" s="41"/>
      <c r="T33" s="41"/>
      <c r="U33" s="42"/>
      <c r="W33" s="43"/>
      <c r="X33" s="43"/>
      <c r="Y33" s="43"/>
      <c r="Z33" s="43"/>
      <c r="AA33" s="43"/>
      <c r="AB33" s="43"/>
    </row>
    <row r="34" spans="1:28" x14ac:dyDescent="0.25">
      <c r="A34" s="26" t="s">
        <v>88</v>
      </c>
      <c r="B34" s="24">
        <v>2.1000000000000001E-4</v>
      </c>
      <c r="C34" s="15">
        <v>99495</v>
      </c>
      <c r="D34" s="15">
        <v>21</v>
      </c>
      <c r="E34" s="15">
        <v>99485</v>
      </c>
      <c r="F34" s="15">
        <v>6003171</v>
      </c>
      <c r="G34" s="25">
        <v>60.3</v>
      </c>
      <c r="H34" s="39"/>
      <c r="O34" s="40"/>
      <c r="P34" s="40"/>
      <c r="Q34" s="41"/>
      <c r="R34" s="41"/>
      <c r="S34" s="41"/>
      <c r="T34" s="41"/>
      <c r="U34" s="42"/>
      <c r="W34" s="43"/>
      <c r="X34" s="43"/>
      <c r="Y34" s="43"/>
      <c r="Z34" s="43"/>
      <c r="AA34" s="43"/>
      <c r="AB34" s="43"/>
    </row>
    <row r="35" spans="1:28" x14ac:dyDescent="0.25">
      <c r="A35" s="26" t="s">
        <v>89</v>
      </c>
      <c r="B35" s="24">
        <v>2.0000000000000001E-4</v>
      </c>
      <c r="C35" s="15">
        <v>99474</v>
      </c>
      <c r="D35" s="15">
        <v>20</v>
      </c>
      <c r="E35" s="15">
        <v>99464</v>
      </c>
      <c r="F35" s="15">
        <v>5903686</v>
      </c>
      <c r="G35" s="25">
        <v>59.3</v>
      </c>
      <c r="H35" s="39"/>
      <c r="O35" s="40"/>
      <c r="P35" s="40"/>
      <c r="Q35" s="41"/>
      <c r="R35" s="41"/>
      <c r="S35" s="41"/>
      <c r="T35" s="41"/>
      <c r="U35" s="42"/>
      <c r="W35" s="43"/>
      <c r="X35" s="43"/>
      <c r="Y35" s="43"/>
      <c r="Z35" s="43"/>
      <c r="AA35" s="43"/>
      <c r="AB35" s="43"/>
    </row>
    <row r="36" spans="1:28" x14ac:dyDescent="0.25">
      <c r="A36" s="26" t="s">
        <v>90</v>
      </c>
      <c r="B36" s="24">
        <v>2.0000000000000001E-4</v>
      </c>
      <c r="C36" s="15">
        <v>99454</v>
      </c>
      <c r="D36" s="15">
        <v>20</v>
      </c>
      <c r="E36" s="15">
        <v>99444</v>
      </c>
      <c r="F36" s="15">
        <v>5804222</v>
      </c>
      <c r="G36" s="25">
        <v>58.4</v>
      </c>
      <c r="H36" s="39"/>
      <c r="O36" s="40"/>
      <c r="P36" s="40"/>
      <c r="Q36" s="41"/>
      <c r="R36" s="41"/>
      <c r="S36" s="41"/>
      <c r="T36" s="41"/>
      <c r="U36" s="42"/>
      <c r="W36" s="43"/>
      <c r="X36" s="43"/>
      <c r="Y36" s="43"/>
      <c r="Z36" s="43"/>
      <c r="AA36" s="43"/>
      <c r="AB36" s="43"/>
    </row>
    <row r="37" spans="1:28" x14ac:dyDescent="0.25">
      <c r="A37" s="26" t="s">
        <v>91</v>
      </c>
      <c r="B37" s="24">
        <v>2.0000000000000001E-4</v>
      </c>
      <c r="C37" s="15">
        <v>99434</v>
      </c>
      <c r="D37" s="15">
        <v>20</v>
      </c>
      <c r="E37" s="15">
        <v>99424</v>
      </c>
      <c r="F37" s="15">
        <v>5704778</v>
      </c>
      <c r="G37" s="25">
        <v>57.4</v>
      </c>
      <c r="H37" s="39"/>
      <c r="O37" s="40"/>
      <c r="P37" s="40"/>
      <c r="Q37" s="41"/>
      <c r="R37" s="41"/>
      <c r="S37" s="41"/>
      <c r="T37" s="41"/>
      <c r="U37" s="42"/>
      <c r="W37" s="43"/>
      <c r="X37" s="43"/>
      <c r="Y37" s="43"/>
      <c r="Z37" s="43"/>
      <c r="AA37" s="43"/>
      <c r="AB37" s="43"/>
    </row>
    <row r="38" spans="1:28" x14ac:dyDescent="0.25">
      <c r="A38" s="26" t="s">
        <v>92</v>
      </c>
      <c r="B38" s="24">
        <v>2.2000000000000001E-4</v>
      </c>
      <c r="C38" s="15">
        <v>99414</v>
      </c>
      <c r="D38" s="15">
        <v>21</v>
      </c>
      <c r="E38" s="15">
        <v>99404</v>
      </c>
      <c r="F38" s="15">
        <v>5605354</v>
      </c>
      <c r="G38" s="25">
        <v>56.4</v>
      </c>
      <c r="H38" s="39"/>
      <c r="O38" s="40"/>
      <c r="P38" s="40"/>
      <c r="Q38" s="41"/>
      <c r="R38" s="41"/>
      <c r="S38" s="41"/>
      <c r="T38" s="41"/>
      <c r="U38" s="42"/>
      <c r="W38" s="43"/>
      <c r="X38" s="43"/>
      <c r="Y38" s="43"/>
      <c r="Z38" s="43"/>
      <c r="AA38" s="43"/>
      <c r="AB38" s="43"/>
    </row>
    <row r="39" spans="1:28" x14ac:dyDescent="0.25">
      <c r="A39" s="26" t="s">
        <v>93</v>
      </c>
      <c r="B39" s="24">
        <v>2.3000000000000001E-4</v>
      </c>
      <c r="C39" s="15">
        <v>99393</v>
      </c>
      <c r="D39" s="15">
        <v>23</v>
      </c>
      <c r="E39" s="15">
        <v>99382</v>
      </c>
      <c r="F39" s="15">
        <v>5505951</v>
      </c>
      <c r="G39" s="25">
        <v>55.4</v>
      </c>
      <c r="H39" s="39"/>
      <c r="O39" s="40"/>
      <c r="P39" s="40"/>
      <c r="Q39" s="41"/>
      <c r="R39" s="41"/>
      <c r="S39" s="41"/>
      <c r="T39" s="41"/>
      <c r="U39" s="42"/>
      <c r="W39" s="43"/>
      <c r="X39" s="43"/>
      <c r="Y39" s="43"/>
      <c r="Z39" s="43"/>
      <c r="AA39" s="43"/>
      <c r="AB39" s="43"/>
    </row>
    <row r="40" spans="1:28" x14ac:dyDescent="0.25">
      <c r="A40" s="26" t="s">
        <v>94</v>
      </c>
      <c r="B40" s="24">
        <v>2.5000000000000001E-4</v>
      </c>
      <c r="C40" s="15">
        <v>99370</v>
      </c>
      <c r="D40" s="15">
        <v>25</v>
      </c>
      <c r="E40" s="15">
        <v>99358</v>
      </c>
      <c r="F40" s="15">
        <v>5406569</v>
      </c>
      <c r="G40" s="25">
        <v>54.4</v>
      </c>
      <c r="H40" s="39"/>
      <c r="O40" s="40"/>
      <c r="P40" s="40"/>
      <c r="Q40" s="41"/>
      <c r="R40" s="41"/>
      <c r="S40" s="41"/>
      <c r="T40" s="41"/>
      <c r="U40" s="42"/>
      <c r="W40" s="43"/>
      <c r="X40" s="43"/>
      <c r="Y40" s="43"/>
      <c r="Z40" s="43"/>
      <c r="AA40" s="43"/>
      <c r="AB40" s="43"/>
    </row>
    <row r="41" spans="1:28" x14ac:dyDescent="0.25">
      <c r="A41" s="26" t="s">
        <v>95</v>
      </c>
      <c r="B41" s="24">
        <v>2.7E-4</v>
      </c>
      <c r="C41" s="15">
        <v>99345</v>
      </c>
      <c r="D41" s="15">
        <v>27</v>
      </c>
      <c r="E41" s="15">
        <v>99332</v>
      </c>
      <c r="F41" s="15">
        <v>5307212</v>
      </c>
      <c r="G41" s="25">
        <v>53.4</v>
      </c>
      <c r="H41" s="39"/>
      <c r="O41" s="40"/>
      <c r="P41" s="40"/>
      <c r="Q41" s="41"/>
      <c r="R41" s="41"/>
      <c r="S41" s="41"/>
      <c r="T41" s="41"/>
      <c r="U41" s="42"/>
      <c r="W41" s="43"/>
      <c r="X41" s="43"/>
      <c r="Y41" s="43"/>
      <c r="Z41" s="43"/>
      <c r="AA41" s="43"/>
      <c r="AB41" s="43"/>
    </row>
    <row r="42" spans="1:28" x14ac:dyDescent="0.25">
      <c r="A42" s="26" t="s">
        <v>96</v>
      </c>
      <c r="B42" s="24">
        <v>2.9E-4</v>
      </c>
      <c r="C42" s="15">
        <v>99318</v>
      </c>
      <c r="D42" s="15">
        <v>29</v>
      </c>
      <c r="E42" s="15">
        <v>99304</v>
      </c>
      <c r="F42" s="15">
        <v>5207880</v>
      </c>
      <c r="G42" s="25">
        <v>52.4</v>
      </c>
      <c r="H42" s="39"/>
      <c r="O42" s="40"/>
      <c r="P42" s="40"/>
      <c r="Q42" s="41"/>
      <c r="R42" s="41"/>
      <c r="S42" s="41"/>
      <c r="T42" s="41"/>
      <c r="U42" s="42"/>
      <c r="W42" s="43"/>
      <c r="X42" s="43"/>
      <c r="Y42" s="43"/>
      <c r="Z42" s="43"/>
      <c r="AA42" s="43"/>
      <c r="AB42" s="43"/>
    </row>
    <row r="43" spans="1:28" x14ac:dyDescent="0.25">
      <c r="A43" s="26" t="s">
        <v>97</v>
      </c>
      <c r="B43" s="24">
        <v>3.1E-4</v>
      </c>
      <c r="C43" s="15">
        <v>99289</v>
      </c>
      <c r="D43" s="15">
        <v>31</v>
      </c>
      <c r="E43" s="15">
        <v>99274</v>
      </c>
      <c r="F43" s="15">
        <v>5108577</v>
      </c>
      <c r="G43" s="25">
        <v>51.5</v>
      </c>
      <c r="H43" s="39"/>
      <c r="O43" s="40"/>
      <c r="P43" s="40"/>
      <c r="Q43" s="41"/>
      <c r="R43" s="41"/>
      <c r="S43" s="41"/>
      <c r="T43" s="41"/>
      <c r="U43" s="42"/>
      <c r="W43" s="43"/>
      <c r="X43" s="43"/>
      <c r="Y43" s="43"/>
      <c r="Z43" s="43"/>
      <c r="AA43" s="43"/>
      <c r="AB43" s="43"/>
    </row>
    <row r="44" spans="1:28" x14ac:dyDescent="0.25">
      <c r="A44" s="26" t="s">
        <v>98</v>
      </c>
      <c r="B44" s="24">
        <v>3.4000000000000002E-4</v>
      </c>
      <c r="C44" s="15">
        <v>99258</v>
      </c>
      <c r="D44" s="15">
        <v>34</v>
      </c>
      <c r="E44" s="15">
        <v>99241</v>
      </c>
      <c r="F44" s="15">
        <v>5009303</v>
      </c>
      <c r="G44" s="25">
        <v>50.5</v>
      </c>
      <c r="H44" s="39"/>
      <c r="O44" s="40"/>
      <c r="P44" s="40"/>
      <c r="Q44" s="41"/>
      <c r="R44" s="41"/>
      <c r="S44" s="41"/>
      <c r="T44" s="41"/>
      <c r="U44" s="42"/>
      <c r="W44" s="43"/>
      <c r="X44" s="43"/>
      <c r="Y44" s="43"/>
      <c r="Z44" s="43"/>
      <c r="AA44" s="43"/>
      <c r="AB44" s="43"/>
    </row>
    <row r="45" spans="1:28" x14ac:dyDescent="0.25">
      <c r="A45" s="26" t="s">
        <v>99</v>
      </c>
      <c r="B45" s="24">
        <v>3.8000000000000002E-4</v>
      </c>
      <c r="C45" s="15">
        <v>99224</v>
      </c>
      <c r="D45" s="15">
        <v>37</v>
      </c>
      <c r="E45" s="15">
        <v>99206</v>
      </c>
      <c r="F45" s="15">
        <v>4910062</v>
      </c>
      <c r="G45" s="25">
        <v>49.5</v>
      </c>
      <c r="H45" s="39"/>
      <c r="O45" s="40"/>
      <c r="P45" s="40"/>
      <c r="Q45" s="41"/>
      <c r="R45" s="41"/>
      <c r="S45" s="41"/>
      <c r="T45" s="41"/>
      <c r="U45" s="42"/>
      <c r="W45" s="43"/>
      <c r="X45" s="43"/>
      <c r="Y45" s="43"/>
      <c r="Z45" s="43"/>
      <c r="AA45" s="43"/>
      <c r="AB45" s="43"/>
    </row>
    <row r="46" spans="1:28" x14ac:dyDescent="0.25">
      <c r="A46" s="26" t="s">
        <v>100</v>
      </c>
      <c r="B46" s="24">
        <v>4.0999999999999999E-4</v>
      </c>
      <c r="C46" s="15">
        <v>99187</v>
      </c>
      <c r="D46" s="15">
        <v>40</v>
      </c>
      <c r="E46" s="15">
        <v>99167</v>
      </c>
      <c r="F46" s="15">
        <v>4810857</v>
      </c>
      <c r="G46" s="25">
        <v>48.5</v>
      </c>
      <c r="H46" s="39"/>
      <c r="O46" s="40"/>
      <c r="P46" s="40"/>
      <c r="Q46" s="41"/>
      <c r="R46" s="41"/>
      <c r="S46" s="41"/>
      <c r="T46" s="41"/>
      <c r="U46" s="42"/>
      <c r="W46" s="43"/>
      <c r="X46" s="43"/>
      <c r="Y46" s="43"/>
      <c r="Z46" s="43"/>
      <c r="AA46" s="43"/>
      <c r="AB46" s="43"/>
    </row>
    <row r="47" spans="1:28" x14ac:dyDescent="0.25">
      <c r="A47" s="26" t="s">
        <v>101</v>
      </c>
      <c r="B47" s="24">
        <v>4.4999999999999999E-4</v>
      </c>
      <c r="C47" s="15">
        <v>99147</v>
      </c>
      <c r="D47" s="15">
        <v>44</v>
      </c>
      <c r="E47" s="15">
        <v>99125</v>
      </c>
      <c r="F47" s="15">
        <v>4711690</v>
      </c>
      <c r="G47" s="25">
        <v>47.5</v>
      </c>
      <c r="H47" s="39"/>
      <c r="O47" s="40"/>
      <c r="P47" s="40"/>
      <c r="Q47" s="41"/>
      <c r="R47" s="41"/>
      <c r="S47" s="41"/>
      <c r="T47" s="41"/>
      <c r="U47" s="42"/>
      <c r="W47" s="43"/>
      <c r="X47" s="43"/>
      <c r="Y47" s="43"/>
      <c r="Z47" s="43"/>
      <c r="AA47" s="43"/>
      <c r="AB47" s="43"/>
    </row>
    <row r="48" spans="1:28" x14ac:dyDescent="0.25">
      <c r="A48" s="26" t="s">
        <v>102</v>
      </c>
      <c r="B48" s="24">
        <v>4.8999999999999998E-4</v>
      </c>
      <c r="C48" s="15">
        <v>99103</v>
      </c>
      <c r="D48" s="15">
        <v>49</v>
      </c>
      <c r="E48" s="15">
        <v>99079</v>
      </c>
      <c r="F48" s="15">
        <v>4612565</v>
      </c>
      <c r="G48" s="25">
        <v>46.5</v>
      </c>
      <c r="H48" s="39"/>
      <c r="O48" s="40"/>
      <c r="P48" s="40"/>
      <c r="Q48" s="41"/>
      <c r="R48" s="41"/>
      <c r="S48" s="41"/>
      <c r="T48" s="41"/>
      <c r="U48" s="42"/>
      <c r="W48" s="43"/>
      <c r="X48" s="43"/>
      <c r="Y48" s="43"/>
      <c r="Z48" s="43"/>
      <c r="AA48" s="43"/>
      <c r="AB48" s="43"/>
    </row>
    <row r="49" spans="1:28" x14ac:dyDescent="0.25">
      <c r="A49" s="26" t="s">
        <v>103</v>
      </c>
      <c r="B49" s="24">
        <v>5.5000000000000003E-4</v>
      </c>
      <c r="C49" s="15">
        <v>99054</v>
      </c>
      <c r="D49" s="15">
        <v>54</v>
      </c>
      <c r="E49" s="15">
        <v>99027</v>
      </c>
      <c r="F49" s="15">
        <v>4513486</v>
      </c>
      <c r="G49" s="25">
        <v>45.6</v>
      </c>
      <c r="H49" s="39"/>
      <c r="O49" s="40"/>
      <c r="P49" s="40"/>
      <c r="Q49" s="41"/>
      <c r="R49" s="41"/>
      <c r="S49" s="41"/>
      <c r="T49" s="41"/>
      <c r="U49" s="42"/>
      <c r="W49" s="43"/>
      <c r="X49" s="43"/>
      <c r="Y49" s="43"/>
      <c r="Z49" s="43"/>
      <c r="AA49" s="43"/>
      <c r="AB49" s="43"/>
    </row>
    <row r="50" spans="1:28" x14ac:dyDescent="0.25">
      <c r="A50" s="26" t="s">
        <v>104</v>
      </c>
      <c r="B50" s="24">
        <v>5.9999999999999995E-4</v>
      </c>
      <c r="C50" s="15">
        <v>99000</v>
      </c>
      <c r="D50" s="15">
        <v>60</v>
      </c>
      <c r="E50" s="15">
        <v>98970</v>
      </c>
      <c r="F50" s="15">
        <v>4414459</v>
      </c>
      <c r="G50" s="25">
        <v>44.6</v>
      </c>
      <c r="H50" s="39"/>
      <c r="O50" s="40"/>
      <c r="P50" s="40"/>
      <c r="Q50" s="41"/>
      <c r="R50" s="41"/>
      <c r="S50" s="41"/>
      <c r="T50" s="41"/>
      <c r="U50" s="42"/>
      <c r="W50" s="43"/>
      <c r="X50" s="43"/>
      <c r="Y50" s="43"/>
      <c r="Z50" s="43"/>
      <c r="AA50" s="43"/>
      <c r="AB50" s="43"/>
    </row>
    <row r="51" spans="1:28" x14ac:dyDescent="0.25">
      <c r="A51" s="26" t="s">
        <v>105</v>
      </c>
      <c r="B51" s="24">
        <v>6.6E-4</v>
      </c>
      <c r="C51" s="15">
        <v>98940</v>
      </c>
      <c r="D51" s="15">
        <v>65</v>
      </c>
      <c r="E51" s="15">
        <v>98908</v>
      </c>
      <c r="F51" s="15">
        <v>4315489</v>
      </c>
      <c r="G51" s="25">
        <v>43.6</v>
      </c>
      <c r="H51" s="39"/>
      <c r="O51" s="40"/>
      <c r="P51" s="40"/>
      <c r="Q51" s="41"/>
      <c r="R51" s="41"/>
      <c r="S51" s="41"/>
      <c r="T51" s="41"/>
      <c r="U51" s="42"/>
      <c r="W51" s="43"/>
      <c r="X51" s="43"/>
      <c r="Y51" s="43"/>
      <c r="Z51" s="43"/>
      <c r="AA51" s="43"/>
      <c r="AB51" s="43"/>
    </row>
    <row r="52" spans="1:28" x14ac:dyDescent="0.25">
      <c r="A52" s="26" t="s">
        <v>106</v>
      </c>
      <c r="B52" s="24">
        <v>7.2999999999999996E-4</v>
      </c>
      <c r="C52" s="15">
        <v>98875</v>
      </c>
      <c r="D52" s="15">
        <v>72</v>
      </c>
      <c r="E52" s="15">
        <v>98839</v>
      </c>
      <c r="F52" s="15">
        <v>4216582</v>
      </c>
      <c r="G52" s="25">
        <v>42.6</v>
      </c>
      <c r="H52" s="39"/>
      <c r="O52" s="40"/>
      <c r="P52" s="40"/>
      <c r="Q52" s="41"/>
      <c r="R52" s="41"/>
      <c r="S52" s="41"/>
      <c r="T52" s="41"/>
      <c r="U52" s="42"/>
      <c r="W52" s="43"/>
      <c r="X52" s="43"/>
      <c r="Y52" s="43"/>
      <c r="Z52" s="43"/>
      <c r="AA52" s="43"/>
      <c r="AB52" s="43"/>
    </row>
    <row r="53" spans="1:28" x14ac:dyDescent="0.25">
      <c r="A53" s="26" t="s">
        <v>107</v>
      </c>
      <c r="B53" s="24">
        <v>8.1999999999999998E-4</v>
      </c>
      <c r="C53" s="15">
        <v>98803</v>
      </c>
      <c r="D53" s="15">
        <v>81</v>
      </c>
      <c r="E53" s="15">
        <v>98763</v>
      </c>
      <c r="F53" s="15">
        <v>4117743</v>
      </c>
      <c r="G53" s="25">
        <v>41.7</v>
      </c>
      <c r="H53" s="39"/>
      <c r="O53" s="40"/>
      <c r="P53" s="40"/>
      <c r="Q53" s="41"/>
      <c r="R53" s="41"/>
      <c r="S53" s="41"/>
      <c r="T53" s="41"/>
      <c r="U53" s="42"/>
      <c r="W53" s="43"/>
      <c r="X53" s="43"/>
      <c r="Y53" s="43"/>
      <c r="Z53" s="43"/>
      <c r="AA53" s="43"/>
      <c r="AB53" s="43"/>
    </row>
    <row r="54" spans="1:28" x14ac:dyDescent="0.25">
      <c r="A54" s="26" t="s">
        <v>108</v>
      </c>
      <c r="B54" s="24">
        <v>9.2000000000000003E-4</v>
      </c>
      <c r="C54" s="15">
        <v>98722</v>
      </c>
      <c r="D54" s="15">
        <v>91</v>
      </c>
      <c r="E54" s="15">
        <v>98677</v>
      </c>
      <c r="F54" s="15">
        <v>4018980</v>
      </c>
      <c r="G54" s="25">
        <v>40.700000000000003</v>
      </c>
      <c r="H54" s="39"/>
      <c r="O54" s="40"/>
      <c r="P54" s="40"/>
      <c r="Q54" s="41"/>
      <c r="R54" s="41"/>
      <c r="S54" s="41"/>
      <c r="T54" s="41"/>
      <c r="U54" s="42"/>
      <c r="W54" s="43"/>
      <c r="X54" s="43"/>
      <c r="Y54" s="43"/>
      <c r="Z54" s="43"/>
      <c r="AA54" s="43"/>
      <c r="AB54" s="43"/>
    </row>
    <row r="55" spans="1:28" x14ac:dyDescent="0.25">
      <c r="A55" s="26" t="s">
        <v>109</v>
      </c>
      <c r="B55" s="24">
        <v>1.0300000000000001E-3</v>
      </c>
      <c r="C55" s="15">
        <v>98631</v>
      </c>
      <c r="D55" s="15">
        <v>102</v>
      </c>
      <c r="E55" s="15">
        <v>98580</v>
      </c>
      <c r="F55" s="15">
        <v>3920304</v>
      </c>
      <c r="G55" s="25">
        <v>39.700000000000003</v>
      </c>
      <c r="H55" s="39"/>
      <c r="O55" s="40"/>
      <c r="P55" s="40"/>
      <c r="Q55" s="41"/>
      <c r="R55" s="41"/>
      <c r="S55" s="41"/>
      <c r="T55" s="41"/>
      <c r="U55" s="42"/>
      <c r="W55" s="43"/>
      <c r="X55" s="43"/>
      <c r="Y55" s="43"/>
      <c r="Z55" s="43"/>
      <c r="AA55" s="43"/>
      <c r="AB55" s="43"/>
    </row>
    <row r="56" spans="1:28" x14ac:dyDescent="0.25">
      <c r="A56" s="26" t="s">
        <v>110</v>
      </c>
      <c r="B56" s="24">
        <v>1.14E-3</v>
      </c>
      <c r="C56" s="15">
        <v>98529</v>
      </c>
      <c r="D56" s="15">
        <v>112</v>
      </c>
      <c r="E56" s="15">
        <v>98473</v>
      </c>
      <c r="F56" s="15">
        <v>3821724</v>
      </c>
      <c r="G56" s="25">
        <v>38.799999999999997</v>
      </c>
      <c r="H56" s="39"/>
      <c r="O56" s="40"/>
      <c r="P56" s="40"/>
      <c r="Q56" s="41"/>
      <c r="R56" s="41"/>
      <c r="S56" s="41"/>
      <c r="T56" s="41"/>
      <c r="U56" s="42"/>
      <c r="W56" s="43"/>
      <c r="X56" s="43"/>
      <c r="Y56" s="43"/>
      <c r="Z56" s="43"/>
      <c r="AA56" s="43"/>
      <c r="AB56" s="43"/>
    </row>
    <row r="57" spans="1:28" x14ac:dyDescent="0.25">
      <c r="A57" s="26" t="s">
        <v>111</v>
      </c>
      <c r="B57" s="24">
        <v>1.2600000000000001E-3</v>
      </c>
      <c r="C57" s="15">
        <v>98417</v>
      </c>
      <c r="D57" s="15">
        <v>124</v>
      </c>
      <c r="E57" s="15">
        <v>98355</v>
      </c>
      <c r="F57" s="15">
        <v>3723251</v>
      </c>
      <c r="G57" s="25">
        <v>37.799999999999997</v>
      </c>
      <c r="H57" s="39"/>
      <c r="O57" s="40"/>
      <c r="P57" s="40"/>
      <c r="Q57" s="41"/>
      <c r="R57" s="41"/>
      <c r="S57" s="41"/>
      <c r="T57" s="41"/>
      <c r="U57" s="42"/>
      <c r="W57" s="43"/>
      <c r="X57" s="43"/>
      <c r="Y57" s="43"/>
      <c r="Z57" s="43"/>
      <c r="AA57" s="43"/>
      <c r="AB57" s="43"/>
    </row>
    <row r="58" spans="1:28" x14ac:dyDescent="0.25">
      <c r="A58" s="26" t="s">
        <v>112</v>
      </c>
      <c r="B58" s="24">
        <v>1.41E-3</v>
      </c>
      <c r="C58" s="15">
        <v>98293</v>
      </c>
      <c r="D58" s="15">
        <v>138</v>
      </c>
      <c r="E58" s="15">
        <v>98224</v>
      </c>
      <c r="F58" s="15">
        <v>3624896</v>
      </c>
      <c r="G58" s="25">
        <v>36.9</v>
      </c>
      <c r="H58" s="39"/>
      <c r="O58" s="40"/>
      <c r="P58" s="40"/>
      <c r="Q58" s="41"/>
      <c r="R58" s="41"/>
      <c r="S58" s="41"/>
      <c r="T58" s="41"/>
      <c r="U58" s="42"/>
      <c r="W58" s="43"/>
      <c r="X58" s="43"/>
      <c r="Y58" s="43"/>
      <c r="Z58" s="43"/>
      <c r="AA58" s="43"/>
      <c r="AB58" s="43"/>
    </row>
    <row r="59" spans="1:28" x14ac:dyDescent="0.25">
      <c r="A59" s="26" t="s">
        <v>113</v>
      </c>
      <c r="B59" s="24">
        <v>1.57E-3</v>
      </c>
      <c r="C59" s="15">
        <v>98155</v>
      </c>
      <c r="D59" s="15">
        <v>154</v>
      </c>
      <c r="E59" s="15">
        <v>98078</v>
      </c>
      <c r="F59" s="15">
        <v>3526672</v>
      </c>
      <c r="G59" s="25">
        <v>35.9</v>
      </c>
      <c r="H59" s="39"/>
      <c r="O59" s="40"/>
      <c r="P59" s="40"/>
      <c r="Q59" s="41"/>
      <c r="R59" s="41"/>
      <c r="S59" s="41"/>
      <c r="T59" s="41"/>
      <c r="U59" s="42"/>
      <c r="W59" s="43"/>
      <c r="X59" s="43"/>
      <c r="Y59" s="43"/>
      <c r="Z59" s="43"/>
      <c r="AA59" s="43"/>
      <c r="AB59" s="43"/>
    </row>
    <row r="60" spans="1:28" x14ac:dyDescent="0.25">
      <c r="A60" s="27" t="s">
        <v>114</v>
      </c>
      <c r="B60" s="24">
        <v>1.73E-3</v>
      </c>
      <c r="C60" s="15">
        <v>98001</v>
      </c>
      <c r="D60" s="15">
        <v>169</v>
      </c>
      <c r="E60" s="15">
        <v>97917</v>
      </c>
      <c r="F60" s="15">
        <v>3428594</v>
      </c>
      <c r="G60" s="25">
        <v>35</v>
      </c>
      <c r="H60" s="39"/>
      <c r="O60" s="40"/>
      <c r="P60" s="40"/>
      <c r="Q60" s="41"/>
      <c r="R60" s="41"/>
      <c r="S60" s="41"/>
      <c r="T60" s="41"/>
      <c r="U60" s="42"/>
      <c r="W60" s="43"/>
      <c r="X60" s="43"/>
      <c r="Y60" s="43"/>
      <c r="Z60" s="43"/>
      <c r="AA60" s="43"/>
      <c r="AB60" s="43"/>
    </row>
    <row r="61" spans="1:28" x14ac:dyDescent="0.25">
      <c r="A61" s="27" t="s">
        <v>115</v>
      </c>
      <c r="B61" s="24">
        <v>1.9E-3</v>
      </c>
      <c r="C61" s="15">
        <v>97832</v>
      </c>
      <c r="D61" s="15">
        <v>186</v>
      </c>
      <c r="E61" s="15">
        <v>97739</v>
      </c>
      <c r="F61" s="15">
        <v>3330677</v>
      </c>
      <c r="G61" s="25">
        <v>34</v>
      </c>
      <c r="H61" s="39"/>
      <c r="O61" s="40"/>
      <c r="P61" s="40"/>
      <c r="Q61" s="41"/>
      <c r="R61" s="41"/>
      <c r="S61" s="41"/>
      <c r="T61" s="41"/>
      <c r="U61" s="42"/>
      <c r="W61" s="43"/>
      <c r="X61" s="43"/>
      <c r="Y61" s="43"/>
      <c r="Z61" s="43"/>
      <c r="AA61" s="43"/>
      <c r="AB61" s="43"/>
    </row>
    <row r="62" spans="1:28" x14ac:dyDescent="0.25">
      <c r="A62" s="26" t="s">
        <v>116</v>
      </c>
      <c r="B62" s="24">
        <v>2.0799999999999998E-3</v>
      </c>
      <c r="C62" s="15">
        <v>97646</v>
      </c>
      <c r="D62" s="15">
        <v>203</v>
      </c>
      <c r="E62" s="15">
        <v>97545</v>
      </c>
      <c r="F62" s="15">
        <v>3232938</v>
      </c>
      <c r="G62" s="25">
        <v>33.1</v>
      </c>
      <c r="H62" s="39"/>
      <c r="O62" s="40"/>
      <c r="P62" s="40"/>
      <c r="Q62" s="41"/>
      <c r="R62" s="41"/>
      <c r="S62" s="41"/>
      <c r="T62" s="41"/>
      <c r="U62" s="42"/>
      <c r="W62" s="43"/>
      <c r="X62" s="43"/>
      <c r="Y62" s="43"/>
      <c r="Z62" s="43"/>
      <c r="AA62" s="43"/>
      <c r="AB62" s="43"/>
    </row>
    <row r="63" spans="1:28" x14ac:dyDescent="0.25">
      <c r="A63" s="26" t="s">
        <v>117</v>
      </c>
      <c r="B63" s="24">
        <v>2.2799999999999999E-3</v>
      </c>
      <c r="C63" s="15">
        <v>97443</v>
      </c>
      <c r="D63" s="15">
        <v>222</v>
      </c>
      <c r="E63" s="15">
        <v>97332</v>
      </c>
      <c r="F63" s="15">
        <v>3135394</v>
      </c>
      <c r="G63" s="25">
        <v>32.200000000000003</v>
      </c>
      <c r="H63" s="39"/>
      <c r="O63" s="40"/>
      <c r="P63" s="40"/>
      <c r="Q63" s="41"/>
      <c r="R63" s="41"/>
      <c r="S63" s="41"/>
      <c r="T63" s="41"/>
      <c r="U63" s="42"/>
      <c r="W63" s="43"/>
      <c r="X63" s="43"/>
      <c r="Y63" s="43"/>
      <c r="Z63" s="43"/>
      <c r="AA63" s="43"/>
      <c r="AB63" s="43"/>
    </row>
    <row r="64" spans="1:28" x14ac:dyDescent="0.25">
      <c r="A64" s="26" t="s">
        <v>118</v>
      </c>
      <c r="B64" s="24">
        <v>2.49E-3</v>
      </c>
      <c r="C64" s="15">
        <v>97221</v>
      </c>
      <c r="D64" s="15">
        <v>242</v>
      </c>
      <c r="E64" s="15">
        <v>97100</v>
      </c>
      <c r="F64" s="15">
        <v>3038062</v>
      </c>
      <c r="G64" s="25">
        <v>31.2</v>
      </c>
      <c r="H64" s="39"/>
      <c r="O64" s="40"/>
      <c r="P64" s="40"/>
      <c r="Q64" s="41"/>
      <c r="R64" s="41"/>
      <c r="S64" s="41"/>
      <c r="T64" s="41"/>
      <c r="U64" s="42"/>
      <c r="W64" s="43"/>
      <c r="X64" s="43"/>
      <c r="Y64" s="43"/>
      <c r="Z64" s="43"/>
      <c r="AA64" s="43"/>
      <c r="AB64" s="43"/>
    </row>
    <row r="65" spans="1:28" x14ac:dyDescent="0.25">
      <c r="A65" s="26" t="s">
        <v>119</v>
      </c>
      <c r="B65" s="24">
        <v>2.7100000000000002E-3</v>
      </c>
      <c r="C65" s="15">
        <v>96979</v>
      </c>
      <c r="D65" s="15">
        <v>263</v>
      </c>
      <c r="E65" s="15">
        <v>96848</v>
      </c>
      <c r="F65" s="15">
        <v>2940962</v>
      </c>
      <c r="G65" s="25">
        <v>30.3</v>
      </c>
      <c r="H65" s="39"/>
      <c r="O65" s="40"/>
      <c r="P65" s="40"/>
      <c r="Q65" s="41"/>
      <c r="R65" s="41"/>
      <c r="S65" s="41"/>
      <c r="T65" s="41"/>
      <c r="U65" s="42"/>
      <c r="W65" s="43"/>
      <c r="X65" s="43"/>
      <c r="Y65" s="43"/>
      <c r="Z65" s="43"/>
      <c r="AA65" s="43"/>
      <c r="AB65" s="43"/>
    </row>
    <row r="66" spans="1:28" x14ac:dyDescent="0.25">
      <c r="A66" s="26" t="s">
        <v>120</v>
      </c>
      <c r="B66" s="24">
        <v>2.9399999999999999E-3</v>
      </c>
      <c r="C66" s="15">
        <v>96716</v>
      </c>
      <c r="D66" s="15">
        <v>284</v>
      </c>
      <c r="E66" s="15">
        <v>96574</v>
      </c>
      <c r="F66" s="15">
        <v>2844114</v>
      </c>
      <c r="G66" s="25">
        <v>29.4</v>
      </c>
      <c r="H66" s="39"/>
      <c r="O66" s="40"/>
      <c r="P66" s="40"/>
      <c r="Q66" s="41"/>
      <c r="R66" s="41"/>
      <c r="S66" s="41"/>
      <c r="T66" s="41"/>
      <c r="U66" s="42"/>
      <c r="W66" s="43"/>
      <c r="X66" s="43"/>
      <c r="Y66" s="43"/>
      <c r="Z66" s="43"/>
      <c r="AA66" s="43"/>
      <c r="AB66" s="43"/>
    </row>
    <row r="67" spans="1:28" x14ac:dyDescent="0.25">
      <c r="A67" s="26" t="s">
        <v>121</v>
      </c>
      <c r="B67" s="24">
        <v>3.2100000000000002E-3</v>
      </c>
      <c r="C67" s="15">
        <v>96432</v>
      </c>
      <c r="D67" s="15">
        <v>309</v>
      </c>
      <c r="E67" s="15">
        <v>96278</v>
      </c>
      <c r="F67" s="15">
        <v>2747540</v>
      </c>
      <c r="G67" s="25">
        <v>28.5</v>
      </c>
      <c r="H67" s="39"/>
      <c r="O67" s="40"/>
      <c r="P67" s="40"/>
      <c r="Q67" s="41"/>
      <c r="R67" s="41"/>
      <c r="S67" s="41"/>
      <c r="T67" s="41"/>
      <c r="U67" s="42"/>
      <c r="W67" s="43"/>
      <c r="X67" s="43"/>
      <c r="Y67" s="43"/>
      <c r="Z67" s="43"/>
      <c r="AA67" s="43"/>
      <c r="AB67" s="43"/>
    </row>
    <row r="68" spans="1:28" x14ac:dyDescent="0.25">
      <c r="A68" s="26" t="s">
        <v>122</v>
      </c>
      <c r="B68" s="24">
        <v>3.5400000000000002E-3</v>
      </c>
      <c r="C68" s="15">
        <v>96123</v>
      </c>
      <c r="D68" s="15">
        <v>341</v>
      </c>
      <c r="E68" s="15">
        <v>95953</v>
      </c>
      <c r="F68" s="15">
        <v>2651263</v>
      </c>
      <c r="G68" s="25">
        <v>27.6</v>
      </c>
      <c r="H68" s="39"/>
      <c r="O68" s="40"/>
      <c r="P68" s="40"/>
      <c r="Q68" s="41"/>
      <c r="R68" s="41"/>
      <c r="S68" s="41"/>
      <c r="T68" s="41"/>
      <c r="U68" s="42"/>
      <c r="W68" s="43"/>
      <c r="X68" s="43"/>
      <c r="Y68" s="43"/>
      <c r="Z68" s="43"/>
      <c r="AA68" s="43"/>
      <c r="AB68" s="43"/>
    </row>
    <row r="69" spans="1:28" x14ac:dyDescent="0.25">
      <c r="A69" s="26" t="s">
        <v>123</v>
      </c>
      <c r="B69" s="24">
        <v>3.9100000000000003E-3</v>
      </c>
      <c r="C69" s="15">
        <v>95782</v>
      </c>
      <c r="D69" s="15">
        <v>374</v>
      </c>
      <c r="E69" s="15">
        <v>95595</v>
      </c>
      <c r="F69" s="15">
        <v>2555310</v>
      </c>
      <c r="G69" s="25">
        <v>26.7</v>
      </c>
      <c r="H69" s="39"/>
      <c r="O69" s="40"/>
      <c r="P69" s="40"/>
      <c r="Q69" s="41"/>
      <c r="R69" s="41"/>
      <c r="S69" s="41"/>
      <c r="T69" s="41"/>
      <c r="U69" s="42"/>
      <c r="W69" s="43"/>
      <c r="X69" s="43"/>
      <c r="Y69" s="43"/>
      <c r="Z69" s="43"/>
      <c r="AA69" s="43"/>
      <c r="AB69" s="43"/>
    </row>
    <row r="70" spans="1:28" x14ac:dyDescent="0.25">
      <c r="A70" s="26" t="s">
        <v>124</v>
      </c>
      <c r="B70" s="24">
        <v>4.28E-3</v>
      </c>
      <c r="C70" s="15">
        <v>95408</v>
      </c>
      <c r="D70" s="15">
        <v>408</v>
      </c>
      <c r="E70" s="15">
        <v>95204</v>
      </c>
      <c r="F70" s="15">
        <v>2459715</v>
      </c>
      <c r="G70" s="25">
        <v>25.8</v>
      </c>
      <c r="H70" s="39"/>
      <c r="O70" s="40"/>
      <c r="P70" s="40"/>
      <c r="Q70" s="41"/>
      <c r="R70" s="41"/>
      <c r="S70" s="41"/>
      <c r="T70" s="41"/>
      <c r="U70" s="42"/>
      <c r="W70" s="43"/>
      <c r="X70" s="43"/>
      <c r="Y70" s="43"/>
      <c r="Z70" s="43"/>
      <c r="AA70" s="43"/>
      <c r="AB70" s="43"/>
    </row>
    <row r="71" spans="1:28" x14ac:dyDescent="0.25">
      <c r="A71" s="26" t="s">
        <v>125</v>
      </c>
      <c r="B71" s="24">
        <v>4.6899999999999997E-3</v>
      </c>
      <c r="C71" s="15">
        <v>95000</v>
      </c>
      <c r="D71" s="15">
        <v>445</v>
      </c>
      <c r="E71" s="15">
        <v>94778</v>
      </c>
      <c r="F71" s="15">
        <v>2364511</v>
      </c>
      <c r="G71" s="25">
        <v>24.9</v>
      </c>
      <c r="H71" s="39"/>
      <c r="O71" s="40"/>
      <c r="P71" s="40"/>
      <c r="Q71" s="41"/>
      <c r="R71" s="41"/>
      <c r="S71" s="41"/>
      <c r="T71" s="41"/>
      <c r="U71" s="42"/>
      <c r="W71" s="43"/>
      <c r="X71" s="43"/>
      <c r="Y71" s="43"/>
      <c r="Z71" s="43"/>
      <c r="AA71" s="43"/>
      <c r="AB71" s="43"/>
    </row>
    <row r="72" spans="1:28" x14ac:dyDescent="0.25">
      <c r="A72" s="26" t="s">
        <v>126</v>
      </c>
      <c r="B72" s="24">
        <v>5.2100000000000002E-3</v>
      </c>
      <c r="C72" s="15">
        <v>94555</v>
      </c>
      <c r="D72" s="15">
        <v>492</v>
      </c>
      <c r="E72" s="15">
        <v>94309</v>
      </c>
      <c r="F72" s="15">
        <v>2269734</v>
      </c>
      <c r="G72" s="25">
        <v>24</v>
      </c>
      <c r="H72" s="39"/>
      <c r="O72" s="40"/>
      <c r="P72" s="40"/>
      <c r="Q72" s="41"/>
      <c r="R72" s="41"/>
      <c r="S72" s="41"/>
      <c r="T72" s="41"/>
      <c r="U72" s="42"/>
      <c r="W72" s="43"/>
      <c r="X72" s="43"/>
      <c r="Y72" s="43"/>
      <c r="Z72" s="43"/>
      <c r="AA72" s="43"/>
      <c r="AB72" s="43"/>
    </row>
    <row r="73" spans="1:28" x14ac:dyDescent="0.25">
      <c r="A73" s="26" t="s">
        <v>127</v>
      </c>
      <c r="B73" s="24">
        <v>5.9100000000000003E-3</v>
      </c>
      <c r="C73" s="15">
        <v>94063</v>
      </c>
      <c r="D73" s="15">
        <v>556</v>
      </c>
      <c r="E73" s="15">
        <v>93785</v>
      </c>
      <c r="F73" s="15">
        <v>2175425</v>
      </c>
      <c r="G73" s="25">
        <v>23.1</v>
      </c>
      <c r="H73" s="39"/>
      <c r="O73" s="40"/>
      <c r="P73" s="40"/>
      <c r="Q73" s="41"/>
      <c r="R73" s="41"/>
      <c r="S73" s="41"/>
      <c r="T73" s="41"/>
      <c r="U73" s="42"/>
      <c r="W73" s="43"/>
      <c r="X73" s="43"/>
      <c r="Y73" s="43"/>
      <c r="Z73" s="43"/>
      <c r="AA73" s="43"/>
      <c r="AB73" s="43"/>
    </row>
    <row r="74" spans="1:28" x14ac:dyDescent="0.25">
      <c r="A74" s="26" t="s">
        <v>128</v>
      </c>
      <c r="B74" s="24">
        <v>6.7200000000000003E-3</v>
      </c>
      <c r="C74" s="15">
        <v>93507</v>
      </c>
      <c r="D74" s="15">
        <v>629</v>
      </c>
      <c r="E74" s="15">
        <v>93193</v>
      </c>
      <c r="F74" s="15">
        <v>2081640</v>
      </c>
      <c r="G74" s="25">
        <v>22.3</v>
      </c>
      <c r="H74" s="39"/>
      <c r="O74" s="40"/>
      <c r="P74" s="40"/>
      <c r="Q74" s="41"/>
      <c r="R74" s="41"/>
      <c r="S74" s="41"/>
      <c r="T74" s="41"/>
      <c r="U74" s="42"/>
      <c r="W74" s="43"/>
      <c r="X74" s="43"/>
      <c r="Y74" s="43"/>
      <c r="Z74" s="43"/>
      <c r="AA74" s="43"/>
      <c r="AB74" s="43"/>
    </row>
    <row r="75" spans="1:28" x14ac:dyDescent="0.25">
      <c r="A75" s="26" t="s">
        <v>129</v>
      </c>
      <c r="B75" s="24">
        <v>7.5700000000000003E-3</v>
      </c>
      <c r="C75" s="15">
        <v>92878</v>
      </c>
      <c r="D75" s="15">
        <v>703</v>
      </c>
      <c r="E75" s="15">
        <v>92527</v>
      </c>
      <c r="F75" s="15">
        <v>1988447</v>
      </c>
      <c r="G75" s="25">
        <v>21.4</v>
      </c>
      <c r="H75" s="39"/>
      <c r="O75" s="40"/>
      <c r="P75" s="40"/>
      <c r="Q75" s="41"/>
      <c r="R75" s="41"/>
      <c r="S75" s="41"/>
      <c r="T75" s="41"/>
      <c r="U75" s="42"/>
      <c r="W75" s="43"/>
      <c r="X75" s="43"/>
      <c r="Y75" s="43"/>
      <c r="Z75" s="43"/>
      <c r="AA75" s="43"/>
      <c r="AB75" s="43"/>
    </row>
    <row r="76" spans="1:28" x14ac:dyDescent="0.25">
      <c r="A76" s="26" t="s">
        <v>130</v>
      </c>
      <c r="B76" s="24">
        <v>8.4399999999999996E-3</v>
      </c>
      <c r="C76" s="15">
        <v>92175</v>
      </c>
      <c r="D76" s="15">
        <v>778</v>
      </c>
      <c r="E76" s="15">
        <v>91786</v>
      </c>
      <c r="F76" s="15">
        <v>1895921</v>
      </c>
      <c r="G76" s="25">
        <v>20.6</v>
      </c>
      <c r="H76" s="39"/>
      <c r="O76" s="40"/>
      <c r="P76" s="40"/>
      <c r="Q76" s="41"/>
      <c r="R76" s="41"/>
      <c r="S76" s="41"/>
      <c r="T76" s="41"/>
      <c r="U76" s="42"/>
      <c r="W76" s="43"/>
      <c r="X76" s="43"/>
      <c r="Y76" s="43"/>
      <c r="Z76" s="43"/>
      <c r="AA76" s="43"/>
      <c r="AB76" s="43"/>
    </row>
    <row r="77" spans="1:28" x14ac:dyDescent="0.25">
      <c r="A77" s="26" t="s">
        <v>131</v>
      </c>
      <c r="B77" s="24">
        <v>9.3900000000000008E-3</v>
      </c>
      <c r="C77" s="15">
        <v>91397</v>
      </c>
      <c r="D77" s="15">
        <v>858</v>
      </c>
      <c r="E77" s="15">
        <v>90968</v>
      </c>
      <c r="F77" s="15">
        <v>1804135</v>
      </c>
      <c r="G77" s="25">
        <v>19.7</v>
      </c>
      <c r="H77" s="39"/>
      <c r="O77" s="40"/>
      <c r="P77" s="40"/>
      <c r="Q77" s="41"/>
      <c r="R77" s="41"/>
      <c r="S77" s="41"/>
      <c r="T77" s="41"/>
      <c r="U77" s="42"/>
      <c r="W77" s="43"/>
      <c r="X77" s="43"/>
      <c r="Y77" s="43"/>
      <c r="Z77" s="43"/>
      <c r="AA77" s="43"/>
      <c r="AB77" s="43"/>
    </row>
    <row r="78" spans="1:28" x14ac:dyDescent="0.25">
      <c r="A78" s="26" t="s">
        <v>132</v>
      </c>
      <c r="B78" s="24">
        <v>1.047E-2</v>
      </c>
      <c r="C78" s="15">
        <v>90539</v>
      </c>
      <c r="D78" s="15">
        <v>948</v>
      </c>
      <c r="E78" s="15">
        <v>90065</v>
      </c>
      <c r="F78" s="15">
        <v>1713167</v>
      </c>
      <c r="G78" s="25">
        <v>18.899999999999999</v>
      </c>
      <c r="H78" s="39"/>
      <c r="O78" s="40"/>
      <c r="P78" s="40"/>
      <c r="Q78" s="41"/>
      <c r="R78" s="41"/>
      <c r="S78" s="41"/>
      <c r="T78" s="41"/>
      <c r="U78" s="42"/>
      <c r="W78" s="43"/>
      <c r="X78" s="43"/>
      <c r="Y78" s="43"/>
      <c r="Z78" s="43"/>
      <c r="AA78" s="43"/>
      <c r="AB78" s="43"/>
    </row>
    <row r="79" spans="1:28" x14ac:dyDescent="0.25">
      <c r="A79" s="26" t="s">
        <v>133</v>
      </c>
      <c r="B79" s="24">
        <v>1.1599999999999999E-2</v>
      </c>
      <c r="C79" s="15">
        <v>89591</v>
      </c>
      <c r="D79" s="15">
        <v>1039</v>
      </c>
      <c r="E79" s="15">
        <v>89072</v>
      </c>
      <c r="F79" s="15">
        <v>1623102</v>
      </c>
      <c r="G79" s="25">
        <v>18.100000000000001</v>
      </c>
      <c r="H79" s="39"/>
      <c r="O79" s="40"/>
      <c r="P79" s="40"/>
      <c r="Q79" s="41"/>
      <c r="R79" s="41"/>
      <c r="S79" s="41"/>
      <c r="T79" s="41"/>
      <c r="U79" s="42"/>
      <c r="W79" s="43"/>
      <c r="X79" s="43"/>
      <c r="Y79" s="43"/>
      <c r="Z79" s="43"/>
      <c r="AA79" s="43"/>
      <c r="AB79" s="43"/>
    </row>
    <row r="80" spans="1:28" x14ac:dyDescent="0.25">
      <c r="A80" s="26" t="s">
        <v>134</v>
      </c>
      <c r="B80" s="24">
        <v>1.274E-2</v>
      </c>
      <c r="C80" s="15">
        <v>88552</v>
      </c>
      <c r="D80" s="15">
        <v>1128</v>
      </c>
      <c r="E80" s="15">
        <v>87988</v>
      </c>
      <c r="F80" s="15">
        <v>1534030</v>
      </c>
      <c r="G80" s="25">
        <v>17.3</v>
      </c>
      <c r="H80" s="39"/>
      <c r="O80" s="40"/>
      <c r="P80" s="40"/>
      <c r="Q80" s="41"/>
      <c r="R80" s="41"/>
      <c r="S80" s="41"/>
      <c r="T80" s="41"/>
      <c r="U80" s="42"/>
      <c r="W80" s="43"/>
      <c r="X80" s="43"/>
      <c r="Y80" s="43"/>
      <c r="Z80" s="43"/>
      <c r="AA80" s="43"/>
      <c r="AB80" s="43"/>
    </row>
    <row r="81" spans="1:28" x14ac:dyDescent="0.25">
      <c r="A81" s="26" t="s">
        <v>135</v>
      </c>
      <c r="B81" s="24">
        <v>1.3990000000000001E-2</v>
      </c>
      <c r="C81" s="15">
        <v>87424</v>
      </c>
      <c r="D81" s="15">
        <v>1223</v>
      </c>
      <c r="E81" s="15">
        <v>86813</v>
      </c>
      <c r="F81" s="15">
        <v>1446042</v>
      </c>
      <c r="G81" s="25">
        <v>16.5</v>
      </c>
      <c r="H81" s="39"/>
      <c r="O81" s="40"/>
      <c r="P81" s="40"/>
      <c r="Q81" s="41"/>
      <c r="R81" s="41"/>
      <c r="S81" s="41"/>
      <c r="T81" s="41"/>
      <c r="U81" s="42"/>
      <c r="W81" s="43"/>
      <c r="X81" s="43"/>
      <c r="Y81" s="43"/>
      <c r="Z81" s="43"/>
      <c r="AA81" s="43"/>
      <c r="AB81" s="43"/>
    </row>
    <row r="82" spans="1:28" x14ac:dyDescent="0.25">
      <c r="A82" s="26" t="s">
        <v>136</v>
      </c>
      <c r="B82" s="24">
        <v>1.559E-2</v>
      </c>
      <c r="C82" s="15">
        <v>86201</v>
      </c>
      <c r="D82" s="15">
        <v>1344</v>
      </c>
      <c r="E82" s="15">
        <v>85529</v>
      </c>
      <c r="F82" s="15">
        <v>1359230</v>
      </c>
      <c r="G82" s="25">
        <v>15.8</v>
      </c>
      <c r="H82" s="39"/>
      <c r="O82" s="40"/>
      <c r="P82" s="40"/>
      <c r="Q82" s="41"/>
      <c r="R82" s="41"/>
      <c r="S82" s="41"/>
      <c r="T82" s="41"/>
      <c r="U82" s="42"/>
      <c r="W82" s="43"/>
      <c r="X82" s="43"/>
      <c r="Y82" s="43"/>
      <c r="Z82" s="43"/>
      <c r="AA82" s="43"/>
      <c r="AB82" s="43"/>
    </row>
    <row r="83" spans="1:28" x14ac:dyDescent="0.25">
      <c r="A83" s="26" t="s">
        <v>137</v>
      </c>
      <c r="B83" s="24">
        <v>1.7729999999999999E-2</v>
      </c>
      <c r="C83" s="15">
        <v>84857</v>
      </c>
      <c r="D83" s="15">
        <v>1505</v>
      </c>
      <c r="E83" s="15">
        <v>84105</v>
      </c>
      <c r="F83" s="15">
        <v>1273701</v>
      </c>
      <c r="G83" s="25">
        <v>15</v>
      </c>
      <c r="H83" s="39"/>
      <c r="O83" s="40"/>
      <c r="P83" s="40"/>
      <c r="Q83" s="41"/>
      <c r="R83" s="41"/>
      <c r="S83" s="41"/>
      <c r="T83" s="41"/>
      <c r="U83" s="42"/>
      <c r="W83" s="43"/>
      <c r="X83" s="43"/>
      <c r="Y83" s="43"/>
      <c r="Z83" s="43"/>
      <c r="AA83" s="43"/>
      <c r="AB83" s="43"/>
    </row>
    <row r="84" spans="1:28" x14ac:dyDescent="0.25">
      <c r="A84" s="26" t="s">
        <v>138</v>
      </c>
      <c r="B84" s="24">
        <v>2.019E-2</v>
      </c>
      <c r="C84" s="15">
        <v>83352</v>
      </c>
      <c r="D84" s="15">
        <v>1683</v>
      </c>
      <c r="E84" s="15">
        <v>82511</v>
      </c>
      <c r="F84" s="15">
        <v>1189596</v>
      </c>
      <c r="G84" s="25">
        <v>14.3</v>
      </c>
      <c r="H84" s="39"/>
      <c r="O84" s="40"/>
      <c r="P84" s="40"/>
      <c r="Q84" s="41"/>
      <c r="R84" s="41"/>
      <c r="S84" s="41"/>
      <c r="T84" s="41"/>
      <c r="U84" s="42"/>
      <c r="W84" s="43"/>
      <c r="X84" s="43"/>
      <c r="Y84" s="43"/>
      <c r="Z84" s="43"/>
      <c r="AA84" s="43"/>
      <c r="AB84" s="43"/>
    </row>
    <row r="85" spans="1:28" x14ac:dyDescent="0.25">
      <c r="A85" s="26" t="s">
        <v>139</v>
      </c>
      <c r="B85" s="24">
        <v>2.273E-2</v>
      </c>
      <c r="C85" s="15">
        <v>81669</v>
      </c>
      <c r="D85" s="15">
        <v>1856</v>
      </c>
      <c r="E85" s="15">
        <v>80741</v>
      </c>
      <c r="F85" s="15">
        <v>1107086</v>
      </c>
      <c r="G85" s="25">
        <v>13.6</v>
      </c>
      <c r="H85" s="39"/>
      <c r="O85" s="40"/>
      <c r="P85" s="40"/>
      <c r="Q85" s="41"/>
      <c r="R85" s="41"/>
      <c r="S85" s="41"/>
      <c r="T85" s="41"/>
      <c r="U85" s="42"/>
      <c r="W85" s="43"/>
      <c r="X85" s="43"/>
      <c r="Y85" s="43"/>
      <c r="Z85" s="43"/>
      <c r="AA85" s="43"/>
      <c r="AB85" s="43"/>
    </row>
    <row r="86" spans="1:28" x14ac:dyDescent="0.25">
      <c r="A86" s="26" t="s">
        <v>140</v>
      </c>
      <c r="B86" s="24">
        <v>2.5360000000000001E-2</v>
      </c>
      <c r="C86" s="15">
        <v>79813</v>
      </c>
      <c r="D86" s="15">
        <v>2024</v>
      </c>
      <c r="E86" s="15">
        <v>78801</v>
      </c>
      <c r="F86" s="15">
        <v>1026345</v>
      </c>
      <c r="G86" s="25">
        <v>12.9</v>
      </c>
      <c r="H86" s="39"/>
      <c r="O86" s="40"/>
      <c r="P86" s="40"/>
      <c r="Q86" s="41"/>
      <c r="R86" s="41"/>
      <c r="S86" s="41"/>
      <c r="T86" s="41"/>
      <c r="U86" s="42"/>
      <c r="W86" s="43"/>
      <c r="X86" s="43"/>
      <c r="Y86" s="43"/>
      <c r="Z86" s="43"/>
      <c r="AA86" s="43"/>
      <c r="AB86" s="43"/>
    </row>
    <row r="87" spans="1:28" x14ac:dyDescent="0.25">
      <c r="A87" s="26" t="s">
        <v>141</v>
      </c>
      <c r="B87" s="24">
        <v>2.835E-2</v>
      </c>
      <c r="C87" s="15">
        <v>77789</v>
      </c>
      <c r="D87" s="15">
        <v>2205</v>
      </c>
      <c r="E87" s="15">
        <v>76687</v>
      </c>
      <c r="F87" s="15">
        <v>947544</v>
      </c>
      <c r="G87" s="25">
        <v>12.2</v>
      </c>
      <c r="H87" s="39"/>
      <c r="O87" s="40"/>
      <c r="P87" s="40"/>
      <c r="Q87" s="41"/>
      <c r="R87" s="41"/>
      <c r="S87" s="41"/>
      <c r="T87" s="41"/>
      <c r="U87" s="42"/>
      <c r="W87" s="43"/>
      <c r="X87" s="43"/>
      <c r="Y87" s="43"/>
      <c r="Z87" s="43"/>
      <c r="AA87" s="43"/>
      <c r="AB87" s="43"/>
    </row>
    <row r="88" spans="1:28" x14ac:dyDescent="0.25">
      <c r="A88" s="26" t="s">
        <v>142</v>
      </c>
      <c r="B88" s="24">
        <v>3.1879999999999999E-2</v>
      </c>
      <c r="C88" s="15">
        <v>75584</v>
      </c>
      <c r="D88" s="15">
        <v>2409</v>
      </c>
      <c r="E88" s="15">
        <v>74380</v>
      </c>
      <c r="F88" s="15">
        <v>870857</v>
      </c>
      <c r="G88" s="25">
        <v>11.5</v>
      </c>
      <c r="H88" s="39"/>
      <c r="O88" s="40"/>
      <c r="P88" s="40"/>
      <c r="Q88" s="41"/>
      <c r="R88" s="41"/>
      <c r="S88" s="41"/>
      <c r="T88" s="41"/>
      <c r="U88" s="42"/>
      <c r="W88" s="43"/>
      <c r="X88" s="43"/>
      <c r="Y88" s="43"/>
      <c r="Z88" s="43"/>
      <c r="AA88" s="43"/>
      <c r="AB88" s="43"/>
    </row>
    <row r="89" spans="1:28" x14ac:dyDescent="0.25">
      <c r="A89" s="26" t="s">
        <v>143</v>
      </c>
      <c r="B89" s="24">
        <v>3.5709999999999999E-2</v>
      </c>
      <c r="C89" s="15">
        <v>73175</v>
      </c>
      <c r="D89" s="15">
        <v>2613</v>
      </c>
      <c r="E89" s="15">
        <v>71869</v>
      </c>
      <c r="F89" s="15">
        <v>796478</v>
      </c>
      <c r="G89" s="25">
        <v>10.9</v>
      </c>
      <c r="H89" s="39"/>
      <c r="O89" s="40"/>
      <c r="P89" s="40"/>
      <c r="Q89" s="41"/>
      <c r="R89" s="41"/>
      <c r="S89" s="41"/>
      <c r="T89" s="41"/>
      <c r="U89" s="42"/>
      <c r="W89" s="43"/>
      <c r="X89" s="43"/>
      <c r="Y89" s="43"/>
      <c r="Z89" s="43"/>
      <c r="AA89" s="43"/>
      <c r="AB89" s="43"/>
    </row>
    <row r="90" spans="1:28" x14ac:dyDescent="0.25">
      <c r="A90" s="26" t="s">
        <v>144</v>
      </c>
      <c r="B90" s="24">
        <v>3.9579999999999997E-2</v>
      </c>
      <c r="C90" s="15">
        <v>70562</v>
      </c>
      <c r="D90" s="15">
        <v>2793</v>
      </c>
      <c r="E90" s="15">
        <v>69166</v>
      </c>
      <c r="F90" s="15">
        <v>724609</v>
      </c>
      <c r="G90" s="25">
        <v>10.3</v>
      </c>
      <c r="H90" s="39"/>
      <c r="O90" s="40"/>
      <c r="P90" s="40"/>
      <c r="Q90" s="41"/>
      <c r="R90" s="41"/>
      <c r="S90" s="41"/>
      <c r="T90" s="41"/>
      <c r="U90" s="42"/>
      <c r="W90" s="43"/>
      <c r="X90" s="43"/>
      <c r="Y90" s="43"/>
      <c r="Z90" s="43"/>
      <c r="AA90" s="43"/>
      <c r="AB90" s="43"/>
    </row>
    <row r="91" spans="1:28" x14ac:dyDescent="0.25">
      <c r="A91" s="26" t="s">
        <v>145</v>
      </c>
      <c r="B91" s="24">
        <v>4.3580000000000001E-2</v>
      </c>
      <c r="C91" s="15">
        <v>67769</v>
      </c>
      <c r="D91" s="15">
        <v>2953</v>
      </c>
      <c r="E91" s="15">
        <v>66293</v>
      </c>
      <c r="F91" s="15">
        <v>655444</v>
      </c>
      <c r="G91" s="25">
        <v>9.6999999999999993</v>
      </c>
      <c r="H91" s="39"/>
      <c r="O91" s="40"/>
      <c r="P91" s="40"/>
      <c r="Q91" s="41"/>
      <c r="R91" s="41"/>
      <c r="S91" s="41"/>
      <c r="T91" s="41"/>
      <c r="U91" s="42"/>
      <c r="W91" s="43"/>
      <c r="X91" s="43"/>
      <c r="Y91" s="43"/>
      <c r="Z91" s="43"/>
      <c r="AA91" s="43"/>
      <c r="AB91" s="43"/>
    </row>
    <row r="92" spans="1:28" x14ac:dyDescent="0.25">
      <c r="A92" s="26" t="s">
        <v>146</v>
      </c>
      <c r="B92" s="24">
        <v>4.8219999999999999E-2</v>
      </c>
      <c r="C92" s="15">
        <v>64816</v>
      </c>
      <c r="D92" s="15">
        <v>3126</v>
      </c>
      <c r="E92" s="15">
        <v>63253</v>
      </c>
      <c r="F92" s="15">
        <v>589151</v>
      </c>
      <c r="G92" s="25">
        <v>9.1</v>
      </c>
      <c r="H92" s="39"/>
      <c r="O92" s="40"/>
      <c r="P92" s="40"/>
      <c r="Q92" s="41"/>
      <c r="R92" s="41"/>
      <c r="S92" s="41"/>
      <c r="T92" s="41"/>
      <c r="U92" s="42"/>
      <c r="W92" s="43"/>
      <c r="X92" s="43"/>
      <c r="Y92" s="43"/>
      <c r="Z92" s="43"/>
      <c r="AA92" s="43"/>
      <c r="AB92" s="43"/>
    </row>
    <row r="93" spans="1:28" x14ac:dyDescent="0.25">
      <c r="A93" s="26" t="s">
        <v>147</v>
      </c>
      <c r="B93" s="24">
        <v>5.4059999999999997E-2</v>
      </c>
      <c r="C93" s="15">
        <v>61690</v>
      </c>
      <c r="D93" s="15">
        <v>3335</v>
      </c>
      <c r="E93" s="15">
        <v>60023</v>
      </c>
      <c r="F93" s="15">
        <v>525898</v>
      </c>
      <c r="G93" s="25">
        <v>8.5</v>
      </c>
      <c r="H93" s="39"/>
      <c r="O93" s="40"/>
      <c r="P93" s="40"/>
      <c r="Q93" s="41"/>
      <c r="R93" s="41"/>
      <c r="S93" s="41"/>
      <c r="T93" s="41"/>
      <c r="U93" s="42"/>
      <c r="W93" s="43"/>
      <c r="X93" s="43"/>
      <c r="Y93" s="43"/>
      <c r="Z93" s="43"/>
      <c r="AA93" s="43"/>
      <c r="AB93" s="43"/>
    </row>
    <row r="94" spans="1:28" x14ac:dyDescent="0.25">
      <c r="A94" s="26" t="s">
        <v>148</v>
      </c>
      <c r="B94" s="24">
        <v>6.105E-2</v>
      </c>
      <c r="C94" s="15">
        <v>58355</v>
      </c>
      <c r="D94" s="15">
        <v>3563</v>
      </c>
      <c r="E94" s="15">
        <v>56574</v>
      </c>
      <c r="F94" s="15">
        <v>465876</v>
      </c>
      <c r="G94" s="25">
        <v>8</v>
      </c>
      <c r="H94" s="39"/>
      <c r="O94" s="40"/>
      <c r="P94" s="40"/>
      <c r="Q94" s="41"/>
      <c r="R94" s="41"/>
      <c r="S94" s="41"/>
      <c r="T94" s="41"/>
      <c r="U94" s="42"/>
      <c r="W94" s="43"/>
      <c r="X94" s="43"/>
      <c r="Y94" s="43"/>
      <c r="Z94" s="43"/>
      <c r="AA94" s="43"/>
      <c r="AB94" s="43"/>
    </row>
    <row r="95" spans="1:28" x14ac:dyDescent="0.25">
      <c r="A95" s="26" t="s">
        <v>149</v>
      </c>
      <c r="B95" s="24">
        <v>6.837E-2</v>
      </c>
      <c r="C95" s="15">
        <v>54792</v>
      </c>
      <c r="D95" s="15">
        <v>3746</v>
      </c>
      <c r="E95" s="15">
        <v>52919</v>
      </c>
      <c r="F95" s="15">
        <v>409302</v>
      </c>
      <c r="G95" s="25">
        <v>7.5</v>
      </c>
      <c r="H95" s="39"/>
      <c r="O95" s="40"/>
      <c r="P95" s="40"/>
      <c r="Q95" s="41"/>
      <c r="R95" s="41"/>
      <c r="S95" s="41"/>
      <c r="T95" s="41"/>
      <c r="U95" s="42"/>
      <c r="W95" s="43"/>
      <c r="X95" s="43"/>
      <c r="Y95" s="43"/>
      <c r="Z95" s="43"/>
      <c r="AA95" s="43"/>
      <c r="AB95" s="43"/>
    </row>
    <row r="96" spans="1:28" x14ac:dyDescent="0.25">
      <c r="A96" s="26" t="s">
        <v>150</v>
      </c>
      <c r="B96" s="24">
        <v>7.6410000000000006E-2</v>
      </c>
      <c r="C96" s="15">
        <v>51046</v>
      </c>
      <c r="D96" s="15">
        <v>3900</v>
      </c>
      <c r="E96" s="15">
        <v>49096</v>
      </c>
      <c r="F96" s="15">
        <v>356383</v>
      </c>
      <c r="G96" s="25">
        <v>7</v>
      </c>
      <c r="H96" s="39"/>
      <c r="O96" s="40"/>
      <c r="P96" s="40"/>
      <c r="Q96" s="41"/>
      <c r="R96" s="41"/>
      <c r="S96" s="41"/>
      <c r="T96" s="41"/>
      <c r="U96" s="42"/>
      <c r="W96" s="43"/>
      <c r="X96" s="43"/>
      <c r="Y96" s="43"/>
      <c r="Z96" s="43"/>
      <c r="AA96" s="43"/>
      <c r="AB96" s="43"/>
    </row>
    <row r="97" spans="1:28" x14ac:dyDescent="0.25">
      <c r="A97" s="26" t="s">
        <v>151</v>
      </c>
      <c r="B97" s="24">
        <v>8.5220000000000004E-2</v>
      </c>
      <c r="C97" s="15">
        <v>47146</v>
      </c>
      <c r="D97" s="15">
        <v>4018</v>
      </c>
      <c r="E97" s="15">
        <v>45137</v>
      </c>
      <c r="F97" s="15">
        <v>307287</v>
      </c>
      <c r="G97" s="25">
        <v>6.5</v>
      </c>
      <c r="H97" s="39"/>
      <c r="O97" s="40"/>
      <c r="P97" s="40"/>
      <c r="Q97" s="41"/>
      <c r="R97" s="41"/>
      <c r="S97" s="41"/>
      <c r="T97" s="41"/>
      <c r="U97" s="42"/>
      <c r="W97" s="43"/>
      <c r="X97" s="43"/>
      <c r="Y97" s="43"/>
      <c r="Z97" s="43"/>
      <c r="AA97" s="43"/>
      <c r="AB97" s="43"/>
    </row>
    <row r="98" spans="1:28" x14ac:dyDescent="0.25">
      <c r="A98" s="26" t="s">
        <v>152</v>
      </c>
      <c r="B98" s="24">
        <v>9.4869999999999996E-2</v>
      </c>
      <c r="C98" s="15">
        <v>43128</v>
      </c>
      <c r="D98" s="15">
        <v>4092</v>
      </c>
      <c r="E98" s="15">
        <v>41082</v>
      </c>
      <c r="F98" s="15">
        <v>262150</v>
      </c>
      <c r="G98" s="25">
        <v>6.1</v>
      </c>
      <c r="H98" s="39"/>
      <c r="O98" s="40"/>
      <c r="P98" s="40"/>
      <c r="Q98" s="41"/>
      <c r="R98" s="41"/>
      <c r="S98" s="41"/>
      <c r="T98" s="41"/>
      <c r="U98" s="42"/>
      <c r="W98" s="43"/>
      <c r="X98" s="43"/>
      <c r="Y98" s="43"/>
      <c r="Z98" s="43"/>
      <c r="AA98" s="43"/>
      <c r="AB98" s="43"/>
    </row>
    <row r="99" spans="1:28" x14ac:dyDescent="0.25">
      <c r="A99" s="26" t="s">
        <v>153</v>
      </c>
      <c r="B99" s="24">
        <v>0.10539999999999999</v>
      </c>
      <c r="C99" s="15">
        <v>39036</v>
      </c>
      <c r="D99" s="15">
        <v>4114</v>
      </c>
      <c r="E99" s="15">
        <v>36979</v>
      </c>
      <c r="F99" s="15">
        <v>221068</v>
      </c>
      <c r="G99" s="25">
        <v>5.7</v>
      </c>
      <c r="H99" s="39"/>
      <c r="O99" s="40"/>
      <c r="P99" s="40"/>
      <c r="Q99" s="41"/>
      <c r="R99" s="41"/>
      <c r="S99" s="41"/>
      <c r="T99" s="41"/>
      <c r="U99" s="42"/>
      <c r="W99" s="43"/>
      <c r="X99" s="43"/>
      <c r="Y99" s="43"/>
      <c r="Z99" s="43"/>
      <c r="AA99" s="43"/>
      <c r="AB99" s="43"/>
    </row>
    <row r="100" spans="1:28" x14ac:dyDescent="0.25">
      <c r="A100" s="26" t="s">
        <v>154</v>
      </c>
      <c r="B100" s="24">
        <v>0.11685</v>
      </c>
      <c r="C100" s="15">
        <v>34922</v>
      </c>
      <c r="D100" s="15">
        <v>4081</v>
      </c>
      <c r="E100" s="15">
        <v>32882</v>
      </c>
      <c r="F100" s="15">
        <v>184089</v>
      </c>
      <c r="G100" s="25">
        <v>5.3</v>
      </c>
      <c r="H100" s="39"/>
      <c r="O100" s="40"/>
      <c r="P100" s="40"/>
      <c r="Q100" s="41"/>
      <c r="R100" s="41"/>
      <c r="S100" s="41"/>
      <c r="T100" s="41"/>
      <c r="U100" s="42"/>
      <c r="W100" s="43"/>
      <c r="X100" s="43"/>
      <c r="Y100" s="43"/>
      <c r="Z100" s="43"/>
      <c r="AA100" s="43"/>
      <c r="AB100" s="43"/>
    </row>
    <row r="101" spans="1:28" x14ac:dyDescent="0.25">
      <c r="A101" s="26" t="s">
        <v>155</v>
      </c>
      <c r="B101" s="24">
        <v>0.12928000000000001</v>
      </c>
      <c r="C101" s="15">
        <v>30841</v>
      </c>
      <c r="D101" s="15">
        <v>3987</v>
      </c>
      <c r="E101" s="15">
        <v>28848</v>
      </c>
      <c r="F101" s="15">
        <v>151208</v>
      </c>
      <c r="G101" s="25">
        <v>4.9000000000000004</v>
      </c>
      <c r="H101" s="39"/>
      <c r="O101" s="40"/>
      <c r="P101" s="40"/>
      <c r="Q101" s="41"/>
      <c r="R101" s="41"/>
      <c r="S101" s="41"/>
      <c r="T101" s="41"/>
      <c r="U101" s="42"/>
      <c r="W101" s="43"/>
      <c r="X101" s="43"/>
      <c r="Y101" s="43"/>
      <c r="Z101" s="43"/>
      <c r="AA101" s="43"/>
      <c r="AB101" s="43"/>
    </row>
    <row r="102" spans="1:28" x14ac:dyDescent="0.25">
      <c r="A102" s="26" t="s">
        <v>156</v>
      </c>
      <c r="B102" s="24">
        <v>0.14273</v>
      </c>
      <c r="C102" s="15">
        <v>26854</v>
      </c>
      <c r="D102" s="15">
        <v>3833</v>
      </c>
      <c r="E102" s="15">
        <v>24938</v>
      </c>
      <c r="F102" s="15">
        <v>122360</v>
      </c>
      <c r="G102" s="25">
        <v>4.5999999999999996</v>
      </c>
      <c r="H102" s="39"/>
      <c r="O102" s="40"/>
      <c r="P102" s="40"/>
      <c r="Q102" s="41"/>
      <c r="R102" s="41"/>
      <c r="S102" s="41"/>
      <c r="T102" s="41"/>
      <c r="U102" s="42"/>
      <c r="W102" s="43"/>
      <c r="X102" s="43"/>
      <c r="Y102" s="43"/>
      <c r="Z102" s="43"/>
      <c r="AA102" s="43"/>
      <c r="AB102" s="43"/>
    </row>
    <row r="103" spans="1:28" x14ac:dyDescent="0.25">
      <c r="A103" s="26" t="s">
        <v>157</v>
      </c>
      <c r="B103" s="24">
        <v>0.15723000000000001</v>
      </c>
      <c r="C103" s="15">
        <v>23021</v>
      </c>
      <c r="D103" s="15">
        <v>3620</v>
      </c>
      <c r="E103" s="15">
        <v>21211</v>
      </c>
      <c r="F103" s="15">
        <v>97423</v>
      </c>
      <c r="G103" s="25">
        <v>4.2</v>
      </c>
      <c r="H103" s="39"/>
      <c r="O103" s="40"/>
      <c r="P103" s="40"/>
      <c r="Q103" s="41"/>
      <c r="R103" s="41"/>
      <c r="S103" s="41"/>
      <c r="T103" s="41"/>
      <c r="U103" s="42"/>
      <c r="W103" s="43"/>
      <c r="X103" s="43"/>
      <c r="Y103" s="43"/>
      <c r="Z103" s="43"/>
      <c r="AA103" s="43"/>
      <c r="AB103" s="43"/>
    </row>
    <row r="104" spans="1:28" x14ac:dyDescent="0.25">
      <c r="A104" s="26" t="s">
        <v>158</v>
      </c>
      <c r="B104" s="24">
        <v>0.17283000000000001</v>
      </c>
      <c r="C104" s="15">
        <v>19401</v>
      </c>
      <c r="D104" s="15">
        <v>3353</v>
      </c>
      <c r="E104" s="15">
        <v>17725</v>
      </c>
      <c r="F104" s="15">
        <v>76212</v>
      </c>
      <c r="G104" s="25">
        <v>3.9</v>
      </c>
      <c r="H104" s="39"/>
      <c r="O104" s="40"/>
      <c r="P104" s="40"/>
      <c r="Q104" s="41"/>
      <c r="R104" s="41"/>
      <c r="S104" s="41"/>
      <c r="T104" s="41"/>
      <c r="U104" s="42"/>
      <c r="W104" s="43"/>
      <c r="X104" s="43"/>
      <c r="Y104" s="43"/>
      <c r="Z104" s="43"/>
      <c r="AA104" s="43"/>
      <c r="AB104" s="43"/>
    </row>
    <row r="105" spans="1:28" x14ac:dyDescent="0.25">
      <c r="A105" s="26" t="s">
        <v>159</v>
      </c>
      <c r="B105" s="24">
        <v>0.18956000000000001</v>
      </c>
      <c r="C105" s="15">
        <v>16048</v>
      </c>
      <c r="D105" s="15">
        <v>3042</v>
      </c>
      <c r="E105" s="15">
        <v>14527</v>
      </c>
      <c r="F105" s="15">
        <v>58487</v>
      </c>
      <c r="G105" s="25">
        <v>3.6</v>
      </c>
      <c r="H105" s="39"/>
      <c r="O105" s="40"/>
      <c r="P105" s="40"/>
      <c r="Q105" s="41"/>
      <c r="R105" s="41"/>
      <c r="S105" s="41"/>
      <c r="T105" s="41"/>
      <c r="U105" s="42"/>
      <c r="W105" s="43"/>
      <c r="X105" s="43"/>
      <c r="Y105" s="43"/>
      <c r="Z105" s="43"/>
      <c r="AA105" s="43"/>
      <c r="AB105" s="43"/>
    </row>
    <row r="106" spans="1:28" x14ac:dyDescent="0.25">
      <c r="A106" s="26" t="s">
        <v>160</v>
      </c>
      <c r="B106" s="24">
        <v>0.20744000000000001</v>
      </c>
      <c r="C106" s="15">
        <v>13006</v>
      </c>
      <c r="D106" s="15">
        <v>2698</v>
      </c>
      <c r="E106" s="15">
        <v>11657</v>
      </c>
      <c r="F106" s="15">
        <v>43960</v>
      </c>
      <c r="G106" s="25">
        <v>3.4</v>
      </c>
      <c r="H106" s="39"/>
      <c r="O106" s="40"/>
      <c r="P106" s="40"/>
      <c r="Q106" s="41"/>
      <c r="R106" s="41"/>
      <c r="S106" s="41"/>
      <c r="T106" s="41"/>
      <c r="U106" s="42"/>
      <c r="W106" s="43"/>
      <c r="X106" s="43"/>
      <c r="Y106" s="43"/>
      <c r="Z106" s="43"/>
      <c r="AA106" s="43"/>
      <c r="AB106" s="43"/>
    </row>
    <row r="107" spans="1:28" x14ac:dyDescent="0.25">
      <c r="A107" s="26" t="s">
        <v>161</v>
      </c>
      <c r="B107" s="24">
        <v>0.22647999999999999</v>
      </c>
      <c r="C107" s="15">
        <v>10308</v>
      </c>
      <c r="D107" s="15">
        <v>2335</v>
      </c>
      <c r="E107" s="15">
        <v>9141</v>
      </c>
      <c r="F107" s="15">
        <v>32303</v>
      </c>
      <c r="G107" s="25">
        <v>3.1</v>
      </c>
      <c r="H107" s="39"/>
      <c r="O107" s="40"/>
      <c r="P107" s="40"/>
      <c r="Q107" s="41"/>
      <c r="R107" s="41"/>
      <c r="S107" s="41"/>
      <c r="T107" s="41"/>
      <c r="U107" s="42"/>
      <c r="W107" s="43"/>
      <c r="X107" s="43"/>
      <c r="Y107" s="43"/>
      <c r="Z107" s="43"/>
      <c r="AA107" s="43"/>
      <c r="AB107" s="43"/>
    </row>
    <row r="108" spans="1:28" x14ac:dyDescent="0.25">
      <c r="A108" s="26" t="s">
        <v>162</v>
      </c>
      <c r="B108" s="24">
        <v>0.24668999999999999</v>
      </c>
      <c r="C108" s="15">
        <v>7973</v>
      </c>
      <c r="D108" s="15">
        <v>1967</v>
      </c>
      <c r="E108" s="15">
        <v>6990</v>
      </c>
      <c r="F108" s="15">
        <v>23163</v>
      </c>
      <c r="G108" s="25">
        <v>2.9</v>
      </c>
      <c r="H108" s="39"/>
      <c r="O108" s="40"/>
      <c r="P108" s="40"/>
      <c r="Q108" s="41"/>
      <c r="R108" s="41"/>
      <c r="S108" s="41"/>
      <c r="T108" s="41"/>
      <c r="U108" s="42"/>
      <c r="W108" s="43"/>
      <c r="X108" s="43"/>
      <c r="Y108" s="43"/>
      <c r="Z108" s="43"/>
      <c r="AA108" s="43"/>
      <c r="AB108" s="43"/>
    </row>
    <row r="109" spans="1:28" x14ac:dyDescent="0.25">
      <c r="A109" s="26" t="s">
        <v>163</v>
      </c>
      <c r="B109" s="24">
        <v>0.26808999999999999</v>
      </c>
      <c r="C109" s="15">
        <v>6006</v>
      </c>
      <c r="D109" s="15">
        <v>1610</v>
      </c>
      <c r="E109" s="15">
        <v>5201</v>
      </c>
      <c r="F109" s="15">
        <v>16173</v>
      </c>
      <c r="G109" s="25">
        <v>2.7</v>
      </c>
      <c r="H109" s="39"/>
      <c r="O109" s="40"/>
      <c r="P109" s="40"/>
      <c r="Q109" s="41"/>
      <c r="R109" s="41"/>
      <c r="S109" s="41"/>
      <c r="T109" s="41"/>
      <c r="U109" s="42"/>
      <c r="W109" s="43"/>
      <c r="X109" s="43"/>
      <c r="Y109" s="43"/>
      <c r="Z109" s="43"/>
      <c r="AA109" s="43"/>
      <c r="AB109" s="43"/>
    </row>
    <row r="110" spans="1:28" x14ac:dyDescent="0.25">
      <c r="A110" s="28" t="s">
        <v>164</v>
      </c>
      <c r="B110" s="29">
        <v>1</v>
      </c>
      <c r="C110" s="30">
        <v>4396</v>
      </c>
      <c r="D110" s="30">
        <v>4396</v>
      </c>
      <c r="E110" s="30">
        <v>10972</v>
      </c>
      <c r="F110" s="30">
        <v>10972</v>
      </c>
      <c r="G110" s="31">
        <v>2.5</v>
      </c>
      <c r="H110" s="39"/>
      <c r="O110" s="40"/>
      <c r="P110" s="40"/>
      <c r="Q110" s="41"/>
      <c r="R110" s="41"/>
      <c r="S110" s="41"/>
      <c r="T110" s="41"/>
      <c r="U110" s="42"/>
      <c r="W110" s="43"/>
      <c r="X110" s="43"/>
      <c r="Y110" s="43"/>
      <c r="Z110" s="43"/>
      <c r="AA110" s="43"/>
      <c r="AB110" s="43"/>
    </row>
    <row r="111" spans="1:28" x14ac:dyDescent="0.25">
      <c r="A111" s="15"/>
      <c r="B111" s="24"/>
      <c r="C111" s="15"/>
      <c r="D111" s="15"/>
      <c r="E111" s="15"/>
      <c r="F111" s="15"/>
      <c r="G111" s="67"/>
      <c r="H111" s="39"/>
      <c r="O111" s="40"/>
      <c r="P111" s="40"/>
      <c r="Q111" s="41"/>
      <c r="R111" s="41"/>
      <c r="S111" s="41"/>
      <c r="T111" s="41"/>
      <c r="U111" s="42"/>
      <c r="W111" s="43"/>
      <c r="X111" s="43"/>
      <c r="Y111" s="43"/>
      <c r="Z111" s="43"/>
      <c r="AA111" s="43"/>
      <c r="AB111" s="43"/>
    </row>
    <row r="113" spans="1:1" x14ac:dyDescent="0.25">
      <c r="A113" s="32" t="s">
        <v>284</v>
      </c>
    </row>
    <row r="114" spans="1:1" x14ac:dyDescent="0.25">
      <c r="A114" s="33" t="s">
        <v>165</v>
      </c>
    </row>
  </sheetData>
  <pageMargins left="0.75" right="0.75" top="1" bottom="1" header="0.5" footer="0.5"/>
  <pageSetup paperSize="9" orientation="portrait"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9"/>
  <dimension ref="A1:O114"/>
  <sheetViews>
    <sheetView zoomScaleNormal="100" workbookViewId="0"/>
  </sheetViews>
  <sheetFormatPr defaultRowHeight="12.5" x14ac:dyDescent="0.25"/>
  <cols>
    <col min="1" max="1" width="12.59765625" style="4" customWidth="1"/>
    <col min="2" max="2" width="17.3984375" style="4" customWidth="1"/>
    <col min="3" max="3" width="10.59765625" style="4" customWidth="1"/>
    <col min="4" max="5" width="17.3984375" style="4" customWidth="1"/>
    <col min="6" max="7" width="15.09765625" style="4" customWidth="1"/>
    <col min="8" max="256" width="9.09765625" style="4"/>
    <col min="257" max="257" width="12.59765625" style="4" customWidth="1"/>
    <col min="258" max="258" width="17.3984375" style="4" customWidth="1"/>
    <col min="259" max="259" width="10.59765625" style="4" customWidth="1"/>
    <col min="260" max="261" width="17.3984375" style="4" customWidth="1"/>
    <col min="262" max="263" width="15.09765625" style="4" customWidth="1"/>
    <col min="264" max="512" width="9.09765625" style="4"/>
    <col min="513" max="513" width="12.59765625" style="4" customWidth="1"/>
    <col min="514" max="514" width="17.3984375" style="4" customWidth="1"/>
    <col min="515" max="515" width="10.59765625" style="4" customWidth="1"/>
    <col min="516" max="517" width="17.3984375" style="4" customWidth="1"/>
    <col min="518" max="519" width="15.09765625" style="4" customWidth="1"/>
    <col min="520" max="768" width="9.09765625" style="4"/>
    <col min="769" max="769" width="12.59765625" style="4" customWidth="1"/>
    <col min="770" max="770" width="17.3984375" style="4" customWidth="1"/>
    <col min="771" max="771" width="10.59765625" style="4" customWidth="1"/>
    <col min="772" max="773" width="17.3984375" style="4" customWidth="1"/>
    <col min="774" max="775" width="15.09765625" style="4" customWidth="1"/>
    <col min="776" max="1024" width="9.09765625" style="4"/>
    <col min="1025" max="1025" width="12.59765625" style="4" customWidth="1"/>
    <col min="1026" max="1026" width="17.3984375" style="4" customWidth="1"/>
    <col min="1027" max="1027" width="10.59765625" style="4" customWidth="1"/>
    <col min="1028" max="1029" width="17.3984375" style="4" customWidth="1"/>
    <col min="1030" max="1031" width="15.09765625" style="4" customWidth="1"/>
    <col min="1032" max="1280" width="9.09765625" style="4"/>
    <col min="1281" max="1281" width="12.59765625" style="4" customWidth="1"/>
    <col min="1282" max="1282" width="17.3984375" style="4" customWidth="1"/>
    <col min="1283" max="1283" width="10.59765625" style="4" customWidth="1"/>
    <col min="1284" max="1285" width="17.3984375" style="4" customWidth="1"/>
    <col min="1286" max="1287" width="15.09765625" style="4" customWidth="1"/>
    <col min="1288" max="1536" width="9.09765625" style="4"/>
    <col min="1537" max="1537" width="12.59765625" style="4" customWidth="1"/>
    <col min="1538" max="1538" width="17.3984375" style="4" customWidth="1"/>
    <col min="1539" max="1539" width="10.59765625" style="4" customWidth="1"/>
    <col min="1540" max="1541" width="17.3984375" style="4" customWidth="1"/>
    <col min="1542" max="1543" width="15.09765625" style="4" customWidth="1"/>
    <col min="1544" max="1792" width="9.09765625" style="4"/>
    <col min="1793" max="1793" width="12.59765625" style="4" customWidth="1"/>
    <col min="1794" max="1794" width="17.3984375" style="4" customWidth="1"/>
    <col min="1795" max="1795" width="10.59765625" style="4" customWidth="1"/>
    <col min="1796" max="1797" width="17.3984375" style="4" customWidth="1"/>
    <col min="1798" max="1799" width="15.09765625" style="4" customWidth="1"/>
    <col min="1800" max="2048" width="9.09765625" style="4"/>
    <col min="2049" max="2049" width="12.59765625" style="4" customWidth="1"/>
    <col min="2050" max="2050" width="17.3984375" style="4" customWidth="1"/>
    <col min="2051" max="2051" width="10.59765625" style="4" customWidth="1"/>
    <col min="2052" max="2053" width="17.3984375" style="4" customWidth="1"/>
    <col min="2054" max="2055" width="15.09765625" style="4" customWidth="1"/>
    <col min="2056" max="2304" width="9.09765625" style="4"/>
    <col min="2305" max="2305" width="12.59765625" style="4" customWidth="1"/>
    <col min="2306" max="2306" width="17.3984375" style="4" customWidth="1"/>
    <col min="2307" max="2307" width="10.59765625" style="4" customWidth="1"/>
    <col min="2308" max="2309" width="17.3984375" style="4" customWidth="1"/>
    <col min="2310" max="2311" width="15.09765625" style="4" customWidth="1"/>
    <col min="2312" max="2560" width="9.09765625" style="4"/>
    <col min="2561" max="2561" width="12.59765625" style="4" customWidth="1"/>
    <col min="2562" max="2562" width="17.3984375" style="4" customWidth="1"/>
    <col min="2563" max="2563" width="10.59765625" style="4" customWidth="1"/>
    <col min="2564" max="2565" width="17.3984375" style="4" customWidth="1"/>
    <col min="2566" max="2567" width="15.09765625" style="4" customWidth="1"/>
    <col min="2568" max="2816" width="9.09765625" style="4"/>
    <col min="2817" max="2817" width="12.59765625" style="4" customWidth="1"/>
    <col min="2818" max="2818" width="17.3984375" style="4" customWidth="1"/>
    <col min="2819" max="2819" width="10.59765625" style="4" customWidth="1"/>
    <col min="2820" max="2821" width="17.3984375" style="4" customWidth="1"/>
    <col min="2822" max="2823" width="15.09765625" style="4" customWidth="1"/>
    <col min="2824" max="3072" width="9.09765625" style="4"/>
    <col min="3073" max="3073" width="12.59765625" style="4" customWidth="1"/>
    <col min="3074" max="3074" width="17.3984375" style="4" customWidth="1"/>
    <col min="3075" max="3075" width="10.59765625" style="4" customWidth="1"/>
    <col min="3076" max="3077" width="17.3984375" style="4" customWidth="1"/>
    <col min="3078" max="3079" width="15.09765625" style="4" customWidth="1"/>
    <col min="3080" max="3328" width="9.09765625" style="4"/>
    <col min="3329" max="3329" width="12.59765625" style="4" customWidth="1"/>
    <col min="3330" max="3330" width="17.3984375" style="4" customWidth="1"/>
    <col min="3331" max="3331" width="10.59765625" style="4" customWidth="1"/>
    <col min="3332" max="3333" width="17.3984375" style="4" customWidth="1"/>
    <col min="3334" max="3335" width="15.09765625" style="4" customWidth="1"/>
    <col min="3336" max="3584" width="9.09765625" style="4"/>
    <col min="3585" max="3585" width="12.59765625" style="4" customWidth="1"/>
    <col min="3586" max="3586" width="17.3984375" style="4" customWidth="1"/>
    <col min="3587" max="3587" width="10.59765625" style="4" customWidth="1"/>
    <col min="3588" max="3589" width="17.3984375" style="4" customWidth="1"/>
    <col min="3590" max="3591" width="15.09765625" style="4" customWidth="1"/>
    <col min="3592" max="3840" width="9.09765625" style="4"/>
    <col min="3841" max="3841" width="12.59765625" style="4" customWidth="1"/>
    <col min="3842" max="3842" width="17.3984375" style="4" customWidth="1"/>
    <col min="3843" max="3843" width="10.59765625" style="4" customWidth="1"/>
    <col min="3844" max="3845" width="17.3984375" style="4" customWidth="1"/>
    <col min="3846" max="3847" width="15.09765625" style="4" customWidth="1"/>
    <col min="3848" max="4096" width="9.09765625" style="4"/>
    <col min="4097" max="4097" width="12.59765625" style="4" customWidth="1"/>
    <col min="4098" max="4098" width="17.3984375" style="4" customWidth="1"/>
    <col min="4099" max="4099" width="10.59765625" style="4" customWidth="1"/>
    <col min="4100" max="4101" width="17.3984375" style="4" customWidth="1"/>
    <col min="4102" max="4103" width="15.09765625" style="4" customWidth="1"/>
    <col min="4104" max="4352" width="9.09765625" style="4"/>
    <col min="4353" max="4353" width="12.59765625" style="4" customWidth="1"/>
    <col min="4354" max="4354" width="17.3984375" style="4" customWidth="1"/>
    <col min="4355" max="4355" width="10.59765625" style="4" customWidth="1"/>
    <col min="4356" max="4357" width="17.3984375" style="4" customWidth="1"/>
    <col min="4358" max="4359" width="15.09765625" style="4" customWidth="1"/>
    <col min="4360" max="4608" width="9.09765625" style="4"/>
    <col min="4609" max="4609" width="12.59765625" style="4" customWidth="1"/>
    <col min="4610" max="4610" width="17.3984375" style="4" customWidth="1"/>
    <col min="4611" max="4611" width="10.59765625" style="4" customWidth="1"/>
    <col min="4612" max="4613" width="17.3984375" style="4" customWidth="1"/>
    <col min="4614" max="4615" width="15.09765625" style="4" customWidth="1"/>
    <col min="4616" max="4864" width="9.09765625" style="4"/>
    <col min="4865" max="4865" width="12.59765625" style="4" customWidth="1"/>
    <col min="4866" max="4866" width="17.3984375" style="4" customWidth="1"/>
    <col min="4867" max="4867" width="10.59765625" style="4" customWidth="1"/>
    <col min="4868" max="4869" width="17.3984375" style="4" customWidth="1"/>
    <col min="4870" max="4871" width="15.09765625" style="4" customWidth="1"/>
    <col min="4872" max="5120" width="9.09765625" style="4"/>
    <col min="5121" max="5121" width="12.59765625" style="4" customWidth="1"/>
    <col min="5122" max="5122" width="17.3984375" style="4" customWidth="1"/>
    <col min="5123" max="5123" width="10.59765625" style="4" customWidth="1"/>
    <col min="5124" max="5125" width="17.3984375" style="4" customWidth="1"/>
    <col min="5126" max="5127" width="15.09765625" style="4" customWidth="1"/>
    <col min="5128" max="5376" width="9.09765625" style="4"/>
    <col min="5377" max="5377" width="12.59765625" style="4" customWidth="1"/>
    <col min="5378" max="5378" width="17.3984375" style="4" customWidth="1"/>
    <col min="5379" max="5379" width="10.59765625" style="4" customWidth="1"/>
    <col min="5380" max="5381" width="17.3984375" style="4" customWidth="1"/>
    <col min="5382" max="5383" width="15.09765625" style="4" customWidth="1"/>
    <col min="5384" max="5632" width="9.09765625" style="4"/>
    <col min="5633" max="5633" width="12.59765625" style="4" customWidth="1"/>
    <col min="5634" max="5634" width="17.3984375" style="4" customWidth="1"/>
    <col min="5635" max="5635" width="10.59765625" style="4" customWidth="1"/>
    <col min="5636" max="5637" width="17.3984375" style="4" customWidth="1"/>
    <col min="5638" max="5639" width="15.09765625" style="4" customWidth="1"/>
    <col min="5640" max="5888" width="9.09765625" style="4"/>
    <col min="5889" max="5889" width="12.59765625" style="4" customWidth="1"/>
    <col min="5890" max="5890" width="17.3984375" style="4" customWidth="1"/>
    <col min="5891" max="5891" width="10.59765625" style="4" customWidth="1"/>
    <col min="5892" max="5893" width="17.3984375" style="4" customWidth="1"/>
    <col min="5894" max="5895" width="15.09765625" style="4" customWidth="1"/>
    <col min="5896" max="6144" width="9.09765625" style="4"/>
    <col min="6145" max="6145" width="12.59765625" style="4" customWidth="1"/>
    <col min="6146" max="6146" width="17.3984375" style="4" customWidth="1"/>
    <col min="6147" max="6147" width="10.59765625" style="4" customWidth="1"/>
    <col min="6148" max="6149" width="17.3984375" style="4" customWidth="1"/>
    <col min="6150" max="6151" width="15.09765625" style="4" customWidth="1"/>
    <col min="6152" max="6400" width="9.09765625" style="4"/>
    <col min="6401" max="6401" width="12.59765625" style="4" customWidth="1"/>
    <col min="6402" max="6402" width="17.3984375" style="4" customWidth="1"/>
    <col min="6403" max="6403" width="10.59765625" style="4" customWidth="1"/>
    <col min="6404" max="6405" width="17.3984375" style="4" customWidth="1"/>
    <col min="6406" max="6407" width="15.09765625" style="4" customWidth="1"/>
    <col min="6408" max="6656" width="9.09765625" style="4"/>
    <col min="6657" max="6657" width="12.59765625" style="4" customWidth="1"/>
    <col min="6658" max="6658" width="17.3984375" style="4" customWidth="1"/>
    <col min="6659" max="6659" width="10.59765625" style="4" customWidth="1"/>
    <col min="6660" max="6661" width="17.3984375" style="4" customWidth="1"/>
    <col min="6662" max="6663" width="15.09765625" style="4" customWidth="1"/>
    <col min="6664" max="6912" width="9.09765625" style="4"/>
    <col min="6913" max="6913" width="12.59765625" style="4" customWidth="1"/>
    <col min="6914" max="6914" width="17.3984375" style="4" customWidth="1"/>
    <col min="6915" max="6915" width="10.59765625" style="4" customWidth="1"/>
    <col min="6916" max="6917" width="17.3984375" style="4" customWidth="1"/>
    <col min="6918" max="6919" width="15.09765625" style="4" customWidth="1"/>
    <col min="6920" max="7168" width="9.09765625" style="4"/>
    <col min="7169" max="7169" width="12.59765625" style="4" customWidth="1"/>
    <col min="7170" max="7170" width="17.3984375" style="4" customWidth="1"/>
    <col min="7171" max="7171" width="10.59765625" style="4" customWidth="1"/>
    <col min="7172" max="7173" width="17.3984375" style="4" customWidth="1"/>
    <col min="7174" max="7175" width="15.09765625" style="4" customWidth="1"/>
    <col min="7176" max="7424" width="9.09765625" style="4"/>
    <col min="7425" max="7425" width="12.59765625" style="4" customWidth="1"/>
    <col min="7426" max="7426" width="17.3984375" style="4" customWidth="1"/>
    <col min="7427" max="7427" width="10.59765625" style="4" customWidth="1"/>
    <col min="7428" max="7429" width="17.3984375" style="4" customWidth="1"/>
    <col min="7430" max="7431" width="15.09765625" style="4" customWidth="1"/>
    <col min="7432" max="7680" width="9.09765625" style="4"/>
    <col min="7681" max="7681" width="12.59765625" style="4" customWidth="1"/>
    <col min="7682" max="7682" width="17.3984375" style="4" customWidth="1"/>
    <col min="7683" max="7683" width="10.59765625" style="4" customWidth="1"/>
    <col min="7684" max="7685" width="17.3984375" style="4" customWidth="1"/>
    <col min="7686" max="7687" width="15.09765625" style="4" customWidth="1"/>
    <col min="7688" max="7936" width="9.09765625" style="4"/>
    <col min="7937" max="7937" width="12.59765625" style="4" customWidth="1"/>
    <col min="7938" max="7938" width="17.3984375" style="4" customWidth="1"/>
    <col min="7939" max="7939" width="10.59765625" style="4" customWidth="1"/>
    <col min="7940" max="7941" width="17.3984375" style="4" customWidth="1"/>
    <col min="7942" max="7943" width="15.09765625" style="4" customWidth="1"/>
    <col min="7944" max="8192" width="9.09765625" style="4"/>
    <col min="8193" max="8193" width="12.59765625" style="4" customWidth="1"/>
    <col min="8194" max="8194" width="17.3984375" style="4" customWidth="1"/>
    <col min="8195" max="8195" width="10.59765625" style="4" customWidth="1"/>
    <col min="8196" max="8197" width="17.3984375" style="4" customWidth="1"/>
    <col min="8198" max="8199" width="15.09765625" style="4" customWidth="1"/>
    <col min="8200" max="8448" width="9.09765625" style="4"/>
    <col min="8449" max="8449" width="12.59765625" style="4" customWidth="1"/>
    <col min="8450" max="8450" width="17.3984375" style="4" customWidth="1"/>
    <col min="8451" max="8451" width="10.59765625" style="4" customWidth="1"/>
    <col min="8452" max="8453" width="17.3984375" style="4" customWidth="1"/>
    <col min="8454" max="8455" width="15.09765625" style="4" customWidth="1"/>
    <col min="8456" max="8704" width="9.09765625" style="4"/>
    <col min="8705" max="8705" width="12.59765625" style="4" customWidth="1"/>
    <col min="8706" max="8706" width="17.3984375" style="4" customWidth="1"/>
    <col min="8707" max="8707" width="10.59765625" style="4" customWidth="1"/>
    <col min="8708" max="8709" width="17.3984375" style="4" customWidth="1"/>
    <col min="8710" max="8711" width="15.09765625" style="4" customWidth="1"/>
    <col min="8712" max="8960" width="9.09765625" style="4"/>
    <col min="8961" max="8961" width="12.59765625" style="4" customWidth="1"/>
    <col min="8962" max="8962" width="17.3984375" style="4" customWidth="1"/>
    <col min="8963" max="8963" width="10.59765625" style="4" customWidth="1"/>
    <col min="8964" max="8965" width="17.3984375" style="4" customWidth="1"/>
    <col min="8966" max="8967" width="15.09765625" style="4" customWidth="1"/>
    <col min="8968" max="9216" width="9.09765625" style="4"/>
    <col min="9217" max="9217" width="12.59765625" style="4" customWidth="1"/>
    <col min="9218" max="9218" width="17.3984375" style="4" customWidth="1"/>
    <col min="9219" max="9219" width="10.59765625" style="4" customWidth="1"/>
    <col min="9220" max="9221" width="17.3984375" style="4" customWidth="1"/>
    <col min="9222" max="9223" width="15.09765625" style="4" customWidth="1"/>
    <col min="9224" max="9472" width="9.09765625" style="4"/>
    <col min="9473" max="9473" width="12.59765625" style="4" customWidth="1"/>
    <col min="9474" max="9474" width="17.3984375" style="4" customWidth="1"/>
    <col min="9475" max="9475" width="10.59765625" style="4" customWidth="1"/>
    <col min="9476" max="9477" width="17.3984375" style="4" customWidth="1"/>
    <col min="9478" max="9479" width="15.09765625" style="4" customWidth="1"/>
    <col min="9480" max="9728" width="9.09765625" style="4"/>
    <col min="9729" max="9729" width="12.59765625" style="4" customWidth="1"/>
    <col min="9730" max="9730" width="17.3984375" style="4" customWidth="1"/>
    <col min="9731" max="9731" width="10.59765625" style="4" customWidth="1"/>
    <col min="9732" max="9733" width="17.3984375" style="4" customWidth="1"/>
    <col min="9734" max="9735" width="15.09765625" style="4" customWidth="1"/>
    <col min="9736" max="9984" width="9.09765625" style="4"/>
    <col min="9985" max="9985" width="12.59765625" style="4" customWidth="1"/>
    <col min="9986" max="9986" width="17.3984375" style="4" customWidth="1"/>
    <col min="9987" max="9987" width="10.59765625" style="4" customWidth="1"/>
    <col min="9988" max="9989" width="17.3984375" style="4" customWidth="1"/>
    <col min="9990" max="9991" width="15.09765625" style="4" customWidth="1"/>
    <col min="9992" max="10240" width="9.09765625" style="4"/>
    <col min="10241" max="10241" width="12.59765625" style="4" customWidth="1"/>
    <col min="10242" max="10242" width="17.3984375" style="4" customWidth="1"/>
    <col min="10243" max="10243" width="10.59765625" style="4" customWidth="1"/>
    <col min="10244" max="10245" width="17.3984375" style="4" customWidth="1"/>
    <col min="10246" max="10247" width="15.09765625" style="4" customWidth="1"/>
    <col min="10248" max="10496" width="9.09765625" style="4"/>
    <col min="10497" max="10497" width="12.59765625" style="4" customWidth="1"/>
    <col min="10498" max="10498" width="17.3984375" style="4" customWidth="1"/>
    <col min="10499" max="10499" width="10.59765625" style="4" customWidth="1"/>
    <col min="10500" max="10501" width="17.3984375" style="4" customWidth="1"/>
    <col min="10502" max="10503" width="15.09765625" style="4" customWidth="1"/>
    <col min="10504" max="10752" width="9.09765625" style="4"/>
    <col min="10753" max="10753" width="12.59765625" style="4" customWidth="1"/>
    <col min="10754" max="10754" width="17.3984375" style="4" customWidth="1"/>
    <col min="10755" max="10755" width="10.59765625" style="4" customWidth="1"/>
    <col min="10756" max="10757" width="17.3984375" style="4" customWidth="1"/>
    <col min="10758" max="10759" width="15.09765625" style="4" customWidth="1"/>
    <col min="10760" max="11008" width="9.09765625" style="4"/>
    <col min="11009" max="11009" width="12.59765625" style="4" customWidth="1"/>
    <col min="11010" max="11010" width="17.3984375" style="4" customWidth="1"/>
    <col min="11011" max="11011" width="10.59765625" style="4" customWidth="1"/>
    <col min="11012" max="11013" width="17.3984375" style="4" customWidth="1"/>
    <col min="11014" max="11015" width="15.09765625" style="4" customWidth="1"/>
    <col min="11016" max="11264" width="9.09765625" style="4"/>
    <col min="11265" max="11265" width="12.59765625" style="4" customWidth="1"/>
    <col min="11266" max="11266" width="17.3984375" style="4" customWidth="1"/>
    <col min="11267" max="11267" width="10.59765625" style="4" customWidth="1"/>
    <col min="11268" max="11269" width="17.3984375" style="4" customWidth="1"/>
    <col min="11270" max="11271" width="15.09765625" style="4" customWidth="1"/>
    <col min="11272" max="11520" width="9.09765625" style="4"/>
    <col min="11521" max="11521" width="12.59765625" style="4" customWidth="1"/>
    <col min="11522" max="11522" width="17.3984375" style="4" customWidth="1"/>
    <col min="11523" max="11523" width="10.59765625" style="4" customWidth="1"/>
    <col min="11524" max="11525" width="17.3984375" style="4" customWidth="1"/>
    <col min="11526" max="11527" width="15.09765625" style="4" customWidth="1"/>
    <col min="11528" max="11776" width="9.09765625" style="4"/>
    <col min="11777" max="11777" width="12.59765625" style="4" customWidth="1"/>
    <col min="11778" max="11778" width="17.3984375" style="4" customWidth="1"/>
    <col min="11779" max="11779" width="10.59765625" style="4" customWidth="1"/>
    <col min="11780" max="11781" width="17.3984375" style="4" customWidth="1"/>
    <col min="11782" max="11783" width="15.09765625" style="4" customWidth="1"/>
    <col min="11784" max="12032" width="9.09765625" style="4"/>
    <col min="12033" max="12033" width="12.59765625" style="4" customWidth="1"/>
    <col min="12034" max="12034" width="17.3984375" style="4" customWidth="1"/>
    <col min="12035" max="12035" width="10.59765625" style="4" customWidth="1"/>
    <col min="12036" max="12037" width="17.3984375" style="4" customWidth="1"/>
    <col min="12038" max="12039" width="15.09765625" style="4" customWidth="1"/>
    <col min="12040" max="12288" width="9.09765625" style="4"/>
    <col min="12289" max="12289" width="12.59765625" style="4" customWidth="1"/>
    <col min="12290" max="12290" width="17.3984375" style="4" customWidth="1"/>
    <col min="12291" max="12291" width="10.59765625" style="4" customWidth="1"/>
    <col min="12292" max="12293" width="17.3984375" style="4" customWidth="1"/>
    <col min="12294" max="12295" width="15.09765625" style="4" customWidth="1"/>
    <col min="12296" max="12544" width="9.09765625" style="4"/>
    <col min="12545" max="12545" width="12.59765625" style="4" customWidth="1"/>
    <col min="12546" max="12546" width="17.3984375" style="4" customWidth="1"/>
    <col min="12547" max="12547" width="10.59765625" style="4" customWidth="1"/>
    <col min="12548" max="12549" width="17.3984375" style="4" customWidth="1"/>
    <col min="12550" max="12551" width="15.09765625" style="4" customWidth="1"/>
    <col min="12552" max="12800" width="9.09765625" style="4"/>
    <col min="12801" max="12801" width="12.59765625" style="4" customWidth="1"/>
    <col min="12802" max="12802" width="17.3984375" style="4" customWidth="1"/>
    <col min="12803" max="12803" width="10.59765625" style="4" customWidth="1"/>
    <col min="12804" max="12805" width="17.3984375" style="4" customWidth="1"/>
    <col min="12806" max="12807" width="15.09765625" style="4" customWidth="1"/>
    <col min="12808" max="13056" width="9.09765625" style="4"/>
    <col min="13057" max="13057" width="12.59765625" style="4" customWidth="1"/>
    <col min="13058" max="13058" width="17.3984375" style="4" customWidth="1"/>
    <col min="13059" max="13059" width="10.59765625" style="4" customWidth="1"/>
    <col min="13060" max="13061" width="17.3984375" style="4" customWidth="1"/>
    <col min="13062" max="13063" width="15.09765625" style="4" customWidth="1"/>
    <col min="13064" max="13312" width="9.09765625" style="4"/>
    <col min="13313" max="13313" width="12.59765625" style="4" customWidth="1"/>
    <col min="13314" max="13314" width="17.3984375" style="4" customWidth="1"/>
    <col min="13315" max="13315" width="10.59765625" style="4" customWidth="1"/>
    <col min="13316" max="13317" width="17.3984375" style="4" customWidth="1"/>
    <col min="13318" max="13319" width="15.09765625" style="4" customWidth="1"/>
    <col min="13320" max="13568" width="9.09765625" style="4"/>
    <col min="13569" max="13569" width="12.59765625" style="4" customWidth="1"/>
    <col min="13570" max="13570" width="17.3984375" style="4" customWidth="1"/>
    <col min="13571" max="13571" width="10.59765625" style="4" customWidth="1"/>
    <col min="13572" max="13573" width="17.3984375" style="4" customWidth="1"/>
    <col min="13574" max="13575" width="15.09765625" style="4" customWidth="1"/>
    <col min="13576" max="13824" width="9.09765625" style="4"/>
    <col min="13825" max="13825" width="12.59765625" style="4" customWidth="1"/>
    <col min="13826" max="13826" width="17.3984375" style="4" customWidth="1"/>
    <col min="13827" max="13827" width="10.59765625" style="4" customWidth="1"/>
    <col min="13828" max="13829" width="17.3984375" style="4" customWidth="1"/>
    <col min="13830" max="13831" width="15.09765625" style="4" customWidth="1"/>
    <col min="13832" max="14080" width="9.09765625" style="4"/>
    <col min="14081" max="14081" width="12.59765625" style="4" customWidth="1"/>
    <col min="14082" max="14082" width="17.3984375" style="4" customWidth="1"/>
    <col min="14083" max="14083" width="10.59765625" style="4" customWidth="1"/>
    <col min="14084" max="14085" width="17.3984375" style="4" customWidth="1"/>
    <col min="14086" max="14087" width="15.09765625" style="4" customWidth="1"/>
    <col min="14088" max="14336" width="9.09765625" style="4"/>
    <col min="14337" max="14337" width="12.59765625" style="4" customWidth="1"/>
    <col min="14338" max="14338" width="17.3984375" style="4" customWidth="1"/>
    <col min="14339" max="14339" width="10.59765625" style="4" customWidth="1"/>
    <col min="14340" max="14341" width="17.3984375" style="4" customWidth="1"/>
    <col min="14342" max="14343" width="15.09765625" style="4" customWidth="1"/>
    <col min="14344" max="14592" width="9.09765625" style="4"/>
    <col min="14593" max="14593" width="12.59765625" style="4" customWidth="1"/>
    <col min="14594" max="14594" width="17.3984375" style="4" customWidth="1"/>
    <col min="14595" max="14595" width="10.59765625" style="4" customWidth="1"/>
    <col min="14596" max="14597" width="17.3984375" style="4" customWidth="1"/>
    <col min="14598" max="14599" width="15.09765625" style="4" customWidth="1"/>
    <col min="14600" max="14848" width="9.09765625" style="4"/>
    <col min="14849" max="14849" width="12.59765625" style="4" customWidth="1"/>
    <col min="14850" max="14850" width="17.3984375" style="4" customWidth="1"/>
    <col min="14851" max="14851" width="10.59765625" style="4" customWidth="1"/>
    <col min="14852" max="14853" width="17.3984375" style="4" customWidth="1"/>
    <col min="14854" max="14855" width="15.09765625" style="4" customWidth="1"/>
    <col min="14856" max="15104" width="9.09765625" style="4"/>
    <col min="15105" max="15105" width="12.59765625" style="4" customWidth="1"/>
    <col min="15106" max="15106" width="17.3984375" style="4" customWidth="1"/>
    <col min="15107" max="15107" width="10.59765625" style="4" customWidth="1"/>
    <col min="15108" max="15109" width="17.3984375" style="4" customWidth="1"/>
    <col min="15110" max="15111" width="15.09765625" style="4" customWidth="1"/>
    <col min="15112" max="15360" width="9.09765625" style="4"/>
    <col min="15361" max="15361" width="12.59765625" style="4" customWidth="1"/>
    <col min="15362" max="15362" width="17.3984375" style="4" customWidth="1"/>
    <col min="15363" max="15363" width="10.59765625" style="4" customWidth="1"/>
    <col min="15364" max="15365" width="17.3984375" style="4" customWidth="1"/>
    <col min="15366" max="15367" width="15.09765625" style="4" customWidth="1"/>
    <col min="15368" max="15616" width="9.09765625" style="4"/>
    <col min="15617" max="15617" width="12.59765625" style="4" customWidth="1"/>
    <col min="15618" max="15618" width="17.3984375" style="4" customWidth="1"/>
    <col min="15619" max="15619" width="10.59765625" style="4" customWidth="1"/>
    <col min="15620" max="15621" width="17.3984375" style="4" customWidth="1"/>
    <col min="15622" max="15623" width="15.09765625" style="4" customWidth="1"/>
    <col min="15624" max="15872" width="9.09765625" style="4"/>
    <col min="15873" max="15873" width="12.59765625" style="4" customWidth="1"/>
    <col min="15874" max="15874" width="17.3984375" style="4" customWidth="1"/>
    <col min="15875" max="15875" width="10.59765625" style="4" customWidth="1"/>
    <col min="15876" max="15877" width="17.3984375" style="4" customWidth="1"/>
    <col min="15878" max="15879" width="15.09765625" style="4" customWidth="1"/>
    <col min="15880" max="16128" width="9.09765625" style="4"/>
    <col min="16129" max="16129" width="12.59765625" style="4" customWidth="1"/>
    <col min="16130" max="16130" width="17.3984375" style="4" customWidth="1"/>
    <col min="16131" max="16131" width="10.59765625" style="4" customWidth="1"/>
    <col min="16132" max="16133" width="17.3984375" style="4" customWidth="1"/>
    <col min="16134" max="16135" width="15.09765625" style="4" customWidth="1"/>
    <col min="16136" max="16384" width="9.09765625" style="4"/>
  </cols>
  <sheetData>
    <row r="1" spans="1:15" x14ac:dyDescent="0.25">
      <c r="A1" s="6"/>
      <c r="B1" s="6"/>
      <c r="C1" s="6"/>
      <c r="D1" s="6"/>
      <c r="E1" s="6"/>
      <c r="F1" s="6"/>
      <c r="G1" s="7"/>
    </row>
    <row r="2" spans="1:15" ht="13" x14ac:dyDescent="0.3">
      <c r="A2" s="8" t="s">
        <v>189</v>
      </c>
      <c r="B2" s="6"/>
      <c r="C2" s="6"/>
      <c r="D2" s="6"/>
      <c r="E2" s="6"/>
      <c r="F2" s="6"/>
      <c r="G2" s="7"/>
    </row>
    <row r="3" spans="1:15" x14ac:dyDescent="0.25">
      <c r="A3" s="9"/>
      <c r="B3" s="9"/>
      <c r="C3" s="9"/>
      <c r="D3" s="9"/>
      <c r="E3" s="9"/>
      <c r="F3" s="9"/>
      <c r="G3" s="10"/>
    </row>
    <row r="4" spans="1:15" x14ac:dyDescent="0.25">
      <c r="A4" s="11" t="s">
        <v>42</v>
      </c>
      <c r="B4" s="12" t="s">
        <v>43</v>
      </c>
      <c r="C4" s="12" t="s">
        <v>44</v>
      </c>
      <c r="D4" s="12" t="s">
        <v>44</v>
      </c>
      <c r="E4" s="12" t="s">
        <v>45</v>
      </c>
      <c r="F4" s="12" t="s">
        <v>46</v>
      </c>
      <c r="G4" s="13" t="s">
        <v>47</v>
      </c>
    </row>
    <row r="5" spans="1:15" x14ac:dyDescent="0.25">
      <c r="A5" s="14" t="s">
        <v>48</v>
      </c>
      <c r="B5" s="15" t="s">
        <v>49</v>
      </c>
      <c r="C5" s="15" t="s">
        <v>50</v>
      </c>
      <c r="D5" s="15" t="s">
        <v>51</v>
      </c>
      <c r="E5" s="15" t="s">
        <v>52</v>
      </c>
      <c r="F5" s="15" t="s">
        <v>53</v>
      </c>
      <c r="G5" s="16" t="s">
        <v>54</v>
      </c>
    </row>
    <row r="6" spans="1:15" x14ac:dyDescent="0.25">
      <c r="A6" s="17"/>
      <c r="B6" s="15" t="s">
        <v>55</v>
      </c>
      <c r="C6" s="15" t="s">
        <v>56</v>
      </c>
      <c r="D6" s="15" t="s">
        <v>55</v>
      </c>
      <c r="E6" s="15" t="s">
        <v>55</v>
      </c>
      <c r="F6" s="15" t="s">
        <v>57</v>
      </c>
      <c r="G6" s="16" t="s">
        <v>56</v>
      </c>
    </row>
    <row r="7" spans="1:15" x14ac:dyDescent="0.25">
      <c r="A7" s="18"/>
      <c r="B7" s="6"/>
      <c r="C7" s="15"/>
      <c r="D7" s="6"/>
      <c r="E7" s="6"/>
      <c r="F7" s="15"/>
      <c r="G7" s="16"/>
    </row>
    <row r="8" spans="1:15" ht="13.5" x14ac:dyDescent="0.35">
      <c r="A8" s="19"/>
      <c r="B8" s="20" t="s">
        <v>58</v>
      </c>
      <c r="C8" s="12" t="s">
        <v>59</v>
      </c>
      <c r="D8" s="12" t="s">
        <v>60</v>
      </c>
      <c r="E8" s="12" t="s">
        <v>61</v>
      </c>
      <c r="F8" s="20" t="s">
        <v>62</v>
      </c>
      <c r="G8" s="21" t="s">
        <v>63</v>
      </c>
    </row>
    <row r="9" spans="1:15" x14ac:dyDescent="0.25">
      <c r="A9" s="18"/>
      <c r="B9" s="22"/>
      <c r="C9" s="22"/>
      <c r="D9" s="22"/>
      <c r="E9" s="22"/>
      <c r="F9" s="22"/>
      <c r="G9" s="23"/>
    </row>
    <row r="10" spans="1:15" x14ac:dyDescent="0.25">
      <c r="A10" s="14" t="s">
        <v>64</v>
      </c>
      <c r="B10" s="24">
        <v>2.2899999999999999E-3</v>
      </c>
      <c r="C10" s="15">
        <v>100000</v>
      </c>
      <c r="D10" s="15">
        <v>229</v>
      </c>
      <c r="E10" s="15">
        <v>99810</v>
      </c>
      <c r="F10" s="15">
        <v>8185310</v>
      </c>
      <c r="G10" s="25">
        <v>81.900000000000006</v>
      </c>
      <c r="J10" s="43"/>
      <c r="K10" s="43"/>
      <c r="L10" s="43"/>
      <c r="M10" s="43"/>
      <c r="N10" s="43"/>
      <c r="O10" s="43"/>
    </row>
    <row r="11" spans="1:15" x14ac:dyDescent="0.25">
      <c r="A11" s="14" t="s">
        <v>65</v>
      </c>
      <c r="B11" s="24">
        <v>1.6000000000000001E-4</v>
      </c>
      <c r="C11" s="15">
        <v>99771</v>
      </c>
      <c r="D11" s="15">
        <v>16</v>
      </c>
      <c r="E11" s="15">
        <v>99763</v>
      </c>
      <c r="F11" s="15">
        <v>8085501</v>
      </c>
      <c r="G11" s="25">
        <v>81</v>
      </c>
      <c r="J11" s="43"/>
      <c r="K11" s="43"/>
      <c r="L11" s="43"/>
      <c r="M11" s="43"/>
      <c r="N11" s="43"/>
      <c r="O11" s="43"/>
    </row>
    <row r="12" spans="1:15" x14ac:dyDescent="0.25">
      <c r="A12" s="14" t="s">
        <v>66</v>
      </c>
      <c r="B12" s="24">
        <v>1.6000000000000001E-4</v>
      </c>
      <c r="C12" s="15">
        <v>99755</v>
      </c>
      <c r="D12" s="15">
        <v>16</v>
      </c>
      <c r="E12" s="15">
        <v>99747</v>
      </c>
      <c r="F12" s="15">
        <v>7985738</v>
      </c>
      <c r="G12" s="25">
        <v>80.099999999999994</v>
      </c>
      <c r="J12" s="43"/>
      <c r="K12" s="43"/>
      <c r="L12" s="43"/>
      <c r="M12" s="43"/>
      <c r="N12" s="43"/>
      <c r="O12" s="43"/>
    </row>
    <row r="13" spans="1:15" x14ac:dyDescent="0.25">
      <c r="A13" s="14" t="s">
        <v>67</v>
      </c>
      <c r="B13" s="24">
        <v>1.4999999999999999E-4</v>
      </c>
      <c r="C13" s="15">
        <v>99739</v>
      </c>
      <c r="D13" s="15">
        <v>15</v>
      </c>
      <c r="E13" s="15">
        <v>99732</v>
      </c>
      <c r="F13" s="15">
        <v>7885991</v>
      </c>
      <c r="G13" s="25">
        <v>79.099999999999994</v>
      </c>
      <c r="J13" s="43"/>
      <c r="K13" s="43"/>
      <c r="L13" s="43"/>
      <c r="M13" s="43"/>
      <c r="N13" s="43"/>
      <c r="O13" s="43"/>
    </row>
    <row r="14" spans="1:15" x14ac:dyDescent="0.25">
      <c r="A14" s="14" t="s">
        <v>68</v>
      </c>
      <c r="B14" s="24">
        <v>1.3999999999999999E-4</v>
      </c>
      <c r="C14" s="15">
        <v>99724</v>
      </c>
      <c r="D14" s="15">
        <v>14</v>
      </c>
      <c r="E14" s="15">
        <v>99717</v>
      </c>
      <c r="F14" s="15">
        <v>7786259</v>
      </c>
      <c r="G14" s="25">
        <v>78.099999999999994</v>
      </c>
      <c r="J14" s="43"/>
      <c r="K14" s="43"/>
      <c r="L14" s="43"/>
      <c r="M14" s="43"/>
      <c r="N14" s="43"/>
      <c r="O14" s="43"/>
    </row>
    <row r="15" spans="1:15" x14ac:dyDescent="0.25">
      <c r="A15" s="14" t="s">
        <v>69</v>
      </c>
      <c r="B15" s="24">
        <v>1.2E-4</v>
      </c>
      <c r="C15" s="15">
        <v>99710</v>
      </c>
      <c r="D15" s="15">
        <v>12</v>
      </c>
      <c r="E15" s="15">
        <v>99704</v>
      </c>
      <c r="F15" s="15">
        <v>7686542</v>
      </c>
      <c r="G15" s="25">
        <v>77.099999999999994</v>
      </c>
      <c r="J15" s="43"/>
      <c r="K15" s="43"/>
      <c r="L15" s="43"/>
      <c r="M15" s="43"/>
      <c r="N15" s="43"/>
      <c r="O15" s="43"/>
    </row>
    <row r="16" spans="1:15" x14ac:dyDescent="0.25">
      <c r="A16" s="14" t="s">
        <v>70</v>
      </c>
      <c r="B16" s="24">
        <v>1.1E-4</v>
      </c>
      <c r="C16" s="15">
        <v>99698</v>
      </c>
      <c r="D16" s="15">
        <v>11</v>
      </c>
      <c r="E16" s="15">
        <v>99693</v>
      </c>
      <c r="F16" s="15">
        <v>7586838</v>
      </c>
      <c r="G16" s="25">
        <v>76.099999999999994</v>
      </c>
      <c r="J16" s="43"/>
      <c r="K16" s="43"/>
      <c r="L16" s="43"/>
      <c r="M16" s="43"/>
      <c r="N16" s="43"/>
      <c r="O16" s="43"/>
    </row>
    <row r="17" spans="1:15" x14ac:dyDescent="0.25">
      <c r="A17" s="14" t="s">
        <v>71</v>
      </c>
      <c r="B17" s="24">
        <v>1E-4</v>
      </c>
      <c r="C17" s="15">
        <v>99687</v>
      </c>
      <c r="D17" s="15">
        <v>10</v>
      </c>
      <c r="E17" s="15">
        <v>99682</v>
      </c>
      <c r="F17" s="15">
        <v>7487146</v>
      </c>
      <c r="G17" s="25">
        <v>75.099999999999994</v>
      </c>
      <c r="J17" s="43"/>
      <c r="K17" s="43"/>
      <c r="L17" s="43"/>
      <c r="M17" s="43"/>
      <c r="N17" s="43"/>
      <c r="O17" s="43"/>
    </row>
    <row r="18" spans="1:15" x14ac:dyDescent="0.25">
      <c r="A18" s="14" t="s">
        <v>72</v>
      </c>
      <c r="B18" s="24">
        <v>1E-4</v>
      </c>
      <c r="C18" s="15">
        <v>99677</v>
      </c>
      <c r="D18" s="15">
        <v>10</v>
      </c>
      <c r="E18" s="15">
        <v>99672</v>
      </c>
      <c r="F18" s="15">
        <v>7387464</v>
      </c>
      <c r="G18" s="25">
        <v>74.099999999999994</v>
      </c>
      <c r="J18" s="43"/>
      <c r="K18" s="43"/>
      <c r="L18" s="43"/>
      <c r="M18" s="43"/>
      <c r="N18" s="43"/>
      <c r="O18" s="43"/>
    </row>
    <row r="19" spans="1:15" x14ac:dyDescent="0.25">
      <c r="A19" s="14" t="s">
        <v>73</v>
      </c>
      <c r="B19" s="24">
        <v>1E-4</v>
      </c>
      <c r="C19" s="15">
        <v>99667</v>
      </c>
      <c r="D19" s="15">
        <v>10</v>
      </c>
      <c r="E19" s="15">
        <v>99662</v>
      </c>
      <c r="F19" s="15">
        <v>7287792</v>
      </c>
      <c r="G19" s="25">
        <v>73.099999999999994</v>
      </c>
      <c r="J19" s="43"/>
      <c r="K19" s="43"/>
      <c r="L19" s="43"/>
      <c r="M19" s="43"/>
      <c r="N19" s="43"/>
      <c r="O19" s="43"/>
    </row>
    <row r="20" spans="1:15" x14ac:dyDescent="0.25">
      <c r="A20" s="14" t="s">
        <v>74</v>
      </c>
      <c r="B20" s="24">
        <v>1E-4</v>
      </c>
      <c r="C20" s="15">
        <v>99657</v>
      </c>
      <c r="D20" s="15">
        <v>10</v>
      </c>
      <c r="E20" s="15">
        <v>99652</v>
      </c>
      <c r="F20" s="15">
        <v>7188130</v>
      </c>
      <c r="G20" s="25">
        <v>72.099999999999994</v>
      </c>
      <c r="J20" s="43"/>
      <c r="K20" s="43"/>
      <c r="L20" s="43"/>
      <c r="M20" s="43"/>
      <c r="N20" s="43"/>
      <c r="O20" s="43"/>
    </row>
    <row r="21" spans="1:15" x14ac:dyDescent="0.25">
      <c r="A21" s="14" t="s">
        <v>75</v>
      </c>
      <c r="B21" s="24">
        <v>1E-4</v>
      </c>
      <c r="C21" s="15">
        <v>99647</v>
      </c>
      <c r="D21" s="15">
        <v>10</v>
      </c>
      <c r="E21" s="15">
        <v>99642</v>
      </c>
      <c r="F21" s="15">
        <v>7088478</v>
      </c>
      <c r="G21" s="25">
        <v>71.099999999999994</v>
      </c>
      <c r="J21" s="43"/>
      <c r="K21" s="43"/>
      <c r="L21" s="43"/>
      <c r="M21" s="43"/>
      <c r="N21" s="43"/>
      <c r="O21" s="43"/>
    </row>
    <row r="22" spans="1:15" x14ac:dyDescent="0.25">
      <c r="A22" s="14" t="s">
        <v>76</v>
      </c>
      <c r="B22" s="24">
        <v>1.1E-4</v>
      </c>
      <c r="C22" s="15">
        <v>99637</v>
      </c>
      <c r="D22" s="15">
        <v>11</v>
      </c>
      <c r="E22" s="15">
        <v>99632</v>
      </c>
      <c r="F22" s="15">
        <v>6988836</v>
      </c>
      <c r="G22" s="25">
        <v>70.099999999999994</v>
      </c>
      <c r="J22" s="43"/>
      <c r="K22" s="43"/>
      <c r="L22" s="43"/>
      <c r="M22" s="43"/>
      <c r="N22" s="43"/>
      <c r="O22" s="43"/>
    </row>
    <row r="23" spans="1:15" x14ac:dyDescent="0.25">
      <c r="A23" s="14" t="s">
        <v>77</v>
      </c>
      <c r="B23" s="24">
        <v>1.2E-4</v>
      </c>
      <c r="C23" s="15">
        <v>99626</v>
      </c>
      <c r="D23" s="15">
        <v>12</v>
      </c>
      <c r="E23" s="15">
        <v>99620</v>
      </c>
      <c r="F23" s="15">
        <v>6889204</v>
      </c>
      <c r="G23" s="25">
        <v>69.2</v>
      </c>
      <c r="J23" s="43"/>
      <c r="K23" s="43"/>
      <c r="L23" s="43"/>
      <c r="M23" s="43"/>
      <c r="N23" s="43"/>
      <c r="O23" s="43"/>
    </row>
    <row r="24" spans="1:15" x14ac:dyDescent="0.25">
      <c r="A24" s="14" t="s">
        <v>78</v>
      </c>
      <c r="B24" s="24">
        <v>1.3999999999999999E-4</v>
      </c>
      <c r="C24" s="15">
        <v>99614</v>
      </c>
      <c r="D24" s="15">
        <v>14</v>
      </c>
      <c r="E24" s="15">
        <v>99607</v>
      </c>
      <c r="F24" s="15">
        <v>6789584</v>
      </c>
      <c r="G24" s="25">
        <v>68.2</v>
      </c>
      <c r="J24" s="43"/>
      <c r="K24" s="43"/>
      <c r="L24" s="43"/>
      <c r="M24" s="43"/>
      <c r="N24" s="43"/>
      <c r="O24" s="43"/>
    </row>
    <row r="25" spans="1:15" x14ac:dyDescent="0.25">
      <c r="A25" s="14" t="s">
        <v>79</v>
      </c>
      <c r="B25" s="24">
        <v>1.4999999999999999E-4</v>
      </c>
      <c r="C25" s="15">
        <v>99600</v>
      </c>
      <c r="D25" s="15">
        <v>15</v>
      </c>
      <c r="E25" s="15">
        <v>99593</v>
      </c>
      <c r="F25" s="15">
        <v>6689977</v>
      </c>
      <c r="G25" s="25">
        <v>67.2</v>
      </c>
      <c r="J25" s="43"/>
      <c r="K25" s="43"/>
      <c r="L25" s="43"/>
      <c r="M25" s="43"/>
      <c r="N25" s="43"/>
      <c r="O25" s="43"/>
    </row>
    <row r="26" spans="1:15" x14ac:dyDescent="0.25">
      <c r="A26" s="26" t="s">
        <v>80</v>
      </c>
      <c r="B26" s="24">
        <v>1.7000000000000001E-4</v>
      </c>
      <c r="C26" s="15">
        <v>99585</v>
      </c>
      <c r="D26" s="15">
        <v>17</v>
      </c>
      <c r="E26" s="15">
        <v>99577</v>
      </c>
      <c r="F26" s="15">
        <v>6590385</v>
      </c>
      <c r="G26" s="25">
        <v>66.2</v>
      </c>
      <c r="J26" s="43"/>
      <c r="K26" s="43"/>
      <c r="L26" s="43"/>
      <c r="M26" s="43"/>
      <c r="N26" s="43"/>
      <c r="O26" s="43"/>
    </row>
    <row r="27" spans="1:15" x14ac:dyDescent="0.25">
      <c r="A27" s="26" t="s">
        <v>81</v>
      </c>
      <c r="B27" s="24">
        <v>1.9000000000000001E-4</v>
      </c>
      <c r="C27" s="15">
        <v>99568</v>
      </c>
      <c r="D27" s="15">
        <v>19</v>
      </c>
      <c r="E27" s="15">
        <v>99559</v>
      </c>
      <c r="F27" s="15">
        <v>6490808</v>
      </c>
      <c r="G27" s="25">
        <v>65.2</v>
      </c>
      <c r="J27" s="43"/>
      <c r="K27" s="43"/>
      <c r="L27" s="43"/>
      <c r="M27" s="43"/>
      <c r="N27" s="43"/>
      <c r="O27" s="43"/>
    </row>
    <row r="28" spans="1:15" x14ac:dyDescent="0.25">
      <c r="A28" s="26" t="s">
        <v>82</v>
      </c>
      <c r="B28" s="24">
        <v>2.1000000000000001E-4</v>
      </c>
      <c r="C28" s="15">
        <v>99549</v>
      </c>
      <c r="D28" s="15">
        <v>21</v>
      </c>
      <c r="E28" s="15">
        <v>99539</v>
      </c>
      <c r="F28" s="15">
        <v>6391250</v>
      </c>
      <c r="G28" s="25">
        <v>64.2</v>
      </c>
      <c r="J28" s="43"/>
      <c r="K28" s="43"/>
      <c r="L28" s="43"/>
      <c r="M28" s="43"/>
      <c r="N28" s="43"/>
      <c r="O28" s="43"/>
    </row>
    <row r="29" spans="1:15" x14ac:dyDescent="0.25">
      <c r="A29" s="26" t="s">
        <v>83</v>
      </c>
      <c r="B29" s="24">
        <v>2.5000000000000001E-4</v>
      </c>
      <c r="C29" s="15">
        <v>99528</v>
      </c>
      <c r="D29" s="15">
        <v>24</v>
      </c>
      <c r="E29" s="15">
        <v>99516</v>
      </c>
      <c r="F29" s="15">
        <v>6291711</v>
      </c>
      <c r="G29" s="25">
        <v>63.2</v>
      </c>
      <c r="J29" s="43"/>
      <c r="K29" s="43"/>
      <c r="L29" s="43"/>
      <c r="M29" s="43"/>
      <c r="N29" s="43"/>
      <c r="O29" s="43"/>
    </row>
    <row r="30" spans="1:15" x14ac:dyDescent="0.25">
      <c r="A30" s="26" t="s">
        <v>84</v>
      </c>
      <c r="B30" s="24">
        <v>2.7999999999999998E-4</v>
      </c>
      <c r="C30" s="15">
        <v>99504</v>
      </c>
      <c r="D30" s="15">
        <v>28</v>
      </c>
      <c r="E30" s="15">
        <v>99490</v>
      </c>
      <c r="F30" s="15">
        <v>6192195</v>
      </c>
      <c r="G30" s="25">
        <v>62.2</v>
      </c>
      <c r="J30" s="43"/>
      <c r="K30" s="43"/>
      <c r="L30" s="43"/>
      <c r="M30" s="43"/>
      <c r="N30" s="43"/>
      <c r="O30" s="43"/>
    </row>
    <row r="31" spans="1:15" x14ac:dyDescent="0.25">
      <c r="A31" s="26" t="s">
        <v>85</v>
      </c>
      <c r="B31" s="24">
        <v>3.1E-4</v>
      </c>
      <c r="C31" s="15">
        <v>99476</v>
      </c>
      <c r="D31" s="15">
        <v>31</v>
      </c>
      <c r="E31" s="15">
        <v>99461</v>
      </c>
      <c r="F31" s="15">
        <v>6092705</v>
      </c>
      <c r="G31" s="25">
        <v>61.2</v>
      </c>
      <c r="J31" s="43"/>
      <c r="K31" s="43"/>
      <c r="L31" s="43"/>
      <c r="M31" s="43"/>
      <c r="N31" s="43"/>
      <c r="O31" s="43"/>
    </row>
    <row r="32" spans="1:15" x14ac:dyDescent="0.25">
      <c r="A32" s="26" t="s">
        <v>86</v>
      </c>
      <c r="B32" s="24">
        <v>3.3E-4</v>
      </c>
      <c r="C32" s="15">
        <v>99445</v>
      </c>
      <c r="D32" s="15">
        <v>33</v>
      </c>
      <c r="E32" s="15">
        <v>99429</v>
      </c>
      <c r="F32" s="15">
        <v>5993245</v>
      </c>
      <c r="G32" s="25">
        <v>60.3</v>
      </c>
      <c r="J32" s="43"/>
      <c r="K32" s="43"/>
      <c r="L32" s="43"/>
      <c r="M32" s="43"/>
      <c r="N32" s="43"/>
      <c r="O32" s="43"/>
    </row>
    <row r="33" spans="1:15" x14ac:dyDescent="0.25">
      <c r="A33" s="26" t="s">
        <v>87</v>
      </c>
      <c r="B33" s="24">
        <v>3.3E-4</v>
      </c>
      <c r="C33" s="15">
        <v>99412</v>
      </c>
      <c r="D33" s="15">
        <v>33</v>
      </c>
      <c r="E33" s="15">
        <v>99396</v>
      </c>
      <c r="F33" s="15">
        <v>5893816</v>
      </c>
      <c r="G33" s="25">
        <v>59.3</v>
      </c>
      <c r="J33" s="43"/>
      <c r="K33" s="43"/>
      <c r="L33" s="43"/>
      <c r="M33" s="43"/>
      <c r="N33" s="43"/>
      <c r="O33" s="43"/>
    </row>
    <row r="34" spans="1:15" x14ac:dyDescent="0.25">
      <c r="A34" s="26" t="s">
        <v>88</v>
      </c>
      <c r="B34" s="24">
        <v>3.3E-4</v>
      </c>
      <c r="C34" s="15">
        <v>99379</v>
      </c>
      <c r="D34" s="15">
        <v>33</v>
      </c>
      <c r="E34" s="15">
        <v>99363</v>
      </c>
      <c r="F34" s="15">
        <v>5794421</v>
      </c>
      <c r="G34" s="25">
        <v>58.3</v>
      </c>
      <c r="J34" s="43"/>
      <c r="K34" s="43"/>
      <c r="L34" s="43"/>
      <c r="M34" s="43"/>
      <c r="N34" s="43"/>
      <c r="O34" s="43"/>
    </row>
    <row r="35" spans="1:15" x14ac:dyDescent="0.25">
      <c r="A35" s="26" t="s">
        <v>89</v>
      </c>
      <c r="B35" s="24">
        <v>3.2000000000000003E-4</v>
      </c>
      <c r="C35" s="15">
        <v>99346</v>
      </c>
      <c r="D35" s="15">
        <v>32</v>
      </c>
      <c r="E35" s="15">
        <v>99330</v>
      </c>
      <c r="F35" s="15">
        <v>5695058</v>
      </c>
      <c r="G35" s="25">
        <v>57.3</v>
      </c>
      <c r="J35" s="43"/>
      <c r="K35" s="43"/>
      <c r="L35" s="43"/>
      <c r="M35" s="43"/>
      <c r="N35" s="43"/>
      <c r="O35" s="43"/>
    </row>
    <row r="36" spans="1:15" x14ac:dyDescent="0.25">
      <c r="A36" s="26" t="s">
        <v>90</v>
      </c>
      <c r="B36" s="24">
        <v>3.1E-4</v>
      </c>
      <c r="C36" s="15">
        <v>99314</v>
      </c>
      <c r="D36" s="15">
        <v>31</v>
      </c>
      <c r="E36" s="15">
        <v>99299</v>
      </c>
      <c r="F36" s="15">
        <v>5595728</v>
      </c>
      <c r="G36" s="25">
        <v>56.3</v>
      </c>
      <c r="J36" s="43"/>
      <c r="K36" s="43"/>
      <c r="L36" s="43"/>
      <c r="M36" s="43"/>
      <c r="N36" s="43"/>
      <c r="O36" s="43"/>
    </row>
    <row r="37" spans="1:15" x14ac:dyDescent="0.25">
      <c r="A37" s="26" t="s">
        <v>91</v>
      </c>
      <c r="B37" s="24">
        <v>3.1E-4</v>
      </c>
      <c r="C37" s="15">
        <v>99283</v>
      </c>
      <c r="D37" s="15">
        <v>31</v>
      </c>
      <c r="E37" s="15">
        <v>99268</v>
      </c>
      <c r="F37" s="15">
        <v>5496430</v>
      </c>
      <c r="G37" s="25">
        <v>55.4</v>
      </c>
      <c r="J37" s="43"/>
      <c r="K37" s="43"/>
      <c r="L37" s="43"/>
      <c r="M37" s="43"/>
      <c r="N37" s="43"/>
      <c r="O37" s="43"/>
    </row>
    <row r="38" spans="1:15" x14ac:dyDescent="0.25">
      <c r="A38" s="26" t="s">
        <v>92</v>
      </c>
      <c r="B38" s="24">
        <v>3.2000000000000003E-4</v>
      </c>
      <c r="C38" s="15">
        <v>99252</v>
      </c>
      <c r="D38" s="15">
        <v>32</v>
      </c>
      <c r="E38" s="15">
        <v>99236</v>
      </c>
      <c r="F38" s="15">
        <v>5397162</v>
      </c>
      <c r="G38" s="25">
        <v>54.4</v>
      </c>
      <c r="J38" s="43"/>
      <c r="K38" s="43"/>
      <c r="L38" s="43"/>
      <c r="M38" s="43"/>
      <c r="N38" s="43"/>
      <c r="O38" s="43"/>
    </row>
    <row r="39" spans="1:15" x14ac:dyDescent="0.25">
      <c r="A39" s="26" t="s">
        <v>93</v>
      </c>
      <c r="B39" s="24">
        <v>3.3E-4</v>
      </c>
      <c r="C39" s="15">
        <v>99220</v>
      </c>
      <c r="D39" s="15">
        <v>33</v>
      </c>
      <c r="E39" s="15">
        <v>99204</v>
      </c>
      <c r="F39" s="15">
        <v>5297926</v>
      </c>
      <c r="G39" s="25">
        <v>53.4</v>
      </c>
      <c r="J39" s="43"/>
      <c r="K39" s="43"/>
      <c r="L39" s="43"/>
      <c r="M39" s="43"/>
      <c r="N39" s="43"/>
      <c r="O39" s="43"/>
    </row>
    <row r="40" spans="1:15" x14ac:dyDescent="0.25">
      <c r="A40" s="26" t="s">
        <v>94</v>
      </c>
      <c r="B40" s="24">
        <v>3.4000000000000002E-4</v>
      </c>
      <c r="C40" s="15">
        <v>99187</v>
      </c>
      <c r="D40" s="15">
        <v>34</v>
      </c>
      <c r="E40" s="15">
        <v>99170</v>
      </c>
      <c r="F40" s="15">
        <v>5198723</v>
      </c>
      <c r="G40" s="25">
        <v>52.4</v>
      </c>
      <c r="J40" s="43"/>
      <c r="K40" s="43"/>
      <c r="L40" s="43"/>
      <c r="M40" s="43"/>
      <c r="N40" s="43"/>
      <c r="O40" s="43"/>
    </row>
    <row r="41" spans="1:15" x14ac:dyDescent="0.25">
      <c r="A41" s="26" t="s">
        <v>95</v>
      </c>
      <c r="B41" s="24">
        <v>3.6000000000000002E-4</v>
      </c>
      <c r="C41" s="15">
        <v>99153</v>
      </c>
      <c r="D41" s="15">
        <v>36</v>
      </c>
      <c r="E41" s="15">
        <v>99135</v>
      </c>
      <c r="F41" s="15">
        <v>5099553</v>
      </c>
      <c r="G41" s="25">
        <v>51.4</v>
      </c>
      <c r="J41" s="43"/>
      <c r="K41" s="43"/>
      <c r="L41" s="43"/>
      <c r="M41" s="43"/>
      <c r="N41" s="43"/>
      <c r="O41" s="43"/>
    </row>
    <row r="42" spans="1:15" x14ac:dyDescent="0.25">
      <c r="A42" s="26" t="s">
        <v>96</v>
      </c>
      <c r="B42" s="24">
        <v>3.8000000000000002E-4</v>
      </c>
      <c r="C42" s="15">
        <v>99117</v>
      </c>
      <c r="D42" s="15">
        <v>38</v>
      </c>
      <c r="E42" s="15">
        <v>99098</v>
      </c>
      <c r="F42" s="15">
        <v>5000418</v>
      </c>
      <c r="G42" s="25">
        <v>50.4</v>
      </c>
      <c r="J42" s="43"/>
      <c r="K42" s="43"/>
      <c r="L42" s="43"/>
      <c r="M42" s="43"/>
      <c r="N42" s="43"/>
      <c r="O42" s="43"/>
    </row>
    <row r="43" spans="1:15" x14ac:dyDescent="0.25">
      <c r="A43" s="26" t="s">
        <v>97</v>
      </c>
      <c r="B43" s="24">
        <v>4.0999999999999999E-4</v>
      </c>
      <c r="C43" s="15">
        <v>99079</v>
      </c>
      <c r="D43" s="15">
        <v>41</v>
      </c>
      <c r="E43" s="15">
        <v>99059</v>
      </c>
      <c r="F43" s="15">
        <v>4901320</v>
      </c>
      <c r="G43" s="25">
        <v>49.5</v>
      </c>
      <c r="J43" s="43"/>
      <c r="K43" s="43"/>
      <c r="L43" s="43"/>
      <c r="M43" s="43"/>
      <c r="N43" s="43"/>
      <c r="O43" s="43"/>
    </row>
    <row r="44" spans="1:15" x14ac:dyDescent="0.25">
      <c r="A44" s="26" t="s">
        <v>98</v>
      </c>
      <c r="B44" s="24">
        <v>4.4999999999999999E-4</v>
      </c>
      <c r="C44" s="15">
        <v>99038</v>
      </c>
      <c r="D44" s="15">
        <v>45</v>
      </c>
      <c r="E44" s="15">
        <v>99016</v>
      </c>
      <c r="F44" s="15">
        <v>4802261</v>
      </c>
      <c r="G44" s="25">
        <v>48.5</v>
      </c>
      <c r="J44" s="43"/>
      <c r="K44" s="43"/>
      <c r="L44" s="43"/>
      <c r="M44" s="43"/>
      <c r="N44" s="43"/>
      <c r="O44" s="43"/>
    </row>
    <row r="45" spans="1:15" x14ac:dyDescent="0.25">
      <c r="A45" s="26" t="s">
        <v>99</v>
      </c>
      <c r="B45" s="24">
        <v>4.8999999999999998E-4</v>
      </c>
      <c r="C45" s="15">
        <v>98993</v>
      </c>
      <c r="D45" s="15">
        <v>49</v>
      </c>
      <c r="E45" s="15">
        <v>98969</v>
      </c>
      <c r="F45" s="15">
        <v>4703246</v>
      </c>
      <c r="G45" s="25">
        <v>47.5</v>
      </c>
      <c r="J45" s="43"/>
      <c r="K45" s="43"/>
      <c r="L45" s="43"/>
      <c r="M45" s="43"/>
      <c r="N45" s="43"/>
      <c r="O45" s="43"/>
    </row>
    <row r="46" spans="1:15" x14ac:dyDescent="0.25">
      <c r="A46" s="26" t="s">
        <v>100</v>
      </c>
      <c r="B46" s="24">
        <v>5.4000000000000001E-4</v>
      </c>
      <c r="C46" s="15">
        <v>98944</v>
      </c>
      <c r="D46" s="15">
        <v>53</v>
      </c>
      <c r="E46" s="15">
        <v>98918</v>
      </c>
      <c r="F46" s="15">
        <v>4604277</v>
      </c>
      <c r="G46" s="25">
        <v>46.5</v>
      </c>
      <c r="J46" s="43"/>
      <c r="K46" s="43"/>
      <c r="L46" s="43"/>
      <c r="M46" s="43"/>
      <c r="N46" s="43"/>
      <c r="O46" s="43"/>
    </row>
    <row r="47" spans="1:15" x14ac:dyDescent="0.25">
      <c r="A47" s="26" t="s">
        <v>101</v>
      </c>
      <c r="B47" s="24">
        <v>5.9000000000000003E-4</v>
      </c>
      <c r="C47" s="15">
        <v>98891</v>
      </c>
      <c r="D47" s="15">
        <v>58</v>
      </c>
      <c r="E47" s="15">
        <v>98862</v>
      </c>
      <c r="F47" s="15">
        <v>4505360</v>
      </c>
      <c r="G47" s="25">
        <v>45.6</v>
      </c>
      <c r="J47" s="43"/>
      <c r="K47" s="43"/>
      <c r="L47" s="43"/>
      <c r="M47" s="43"/>
      <c r="N47" s="43"/>
      <c r="O47" s="43"/>
    </row>
    <row r="48" spans="1:15" x14ac:dyDescent="0.25">
      <c r="A48" s="26" t="s">
        <v>102</v>
      </c>
      <c r="B48" s="24">
        <v>6.4999999999999997E-4</v>
      </c>
      <c r="C48" s="15">
        <v>98833</v>
      </c>
      <c r="D48" s="15">
        <v>64</v>
      </c>
      <c r="E48" s="15">
        <v>98801</v>
      </c>
      <c r="F48" s="15">
        <v>4406498</v>
      </c>
      <c r="G48" s="25">
        <v>44.6</v>
      </c>
      <c r="J48" s="43"/>
      <c r="K48" s="43"/>
      <c r="L48" s="43"/>
      <c r="M48" s="43"/>
      <c r="N48" s="43"/>
      <c r="O48" s="43"/>
    </row>
    <row r="49" spans="1:15" x14ac:dyDescent="0.25">
      <c r="A49" s="26" t="s">
        <v>103</v>
      </c>
      <c r="B49" s="24">
        <v>7.2000000000000005E-4</v>
      </c>
      <c r="C49" s="15">
        <v>98769</v>
      </c>
      <c r="D49" s="15">
        <v>71</v>
      </c>
      <c r="E49" s="15">
        <v>98734</v>
      </c>
      <c r="F49" s="15">
        <v>4307697</v>
      </c>
      <c r="G49" s="25">
        <v>43.6</v>
      </c>
      <c r="J49" s="43"/>
      <c r="K49" s="43"/>
      <c r="L49" s="43"/>
      <c r="M49" s="43"/>
      <c r="N49" s="43"/>
      <c r="O49" s="43"/>
    </row>
    <row r="50" spans="1:15" x14ac:dyDescent="0.25">
      <c r="A50" s="26" t="s">
        <v>104</v>
      </c>
      <c r="B50" s="24">
        <v>7.9000000000000001E-4</v>
      </c>
      <c r="C50" s="15">
        <v>98698</v>
      </c>
      <c r="D50" s="15">
        <v>78</v>
      </c>
      <c r="E50" s="15">
        <v>98659</v>
      </c>
      <c r="F50" s="15">
        <v>4208963</v>
      </c>
      <c r="G50" s="25">
        <v>42.6</v>
      </c>
      <c r="J50" s="43"/>
      <c r="K50" s="43"/>
      <c r="L50" s="43"/>
      <c r="M50" s="43"/>
      <c r="N50" s="43"/>
      <c r="O50" s="43"/>
    </row>
    <row r="51" spans="1:15" x14ac:dyDescent="0.25">
      <c r="A51" s="26" t="s">
        <v>105</v>
      </c>
      <c r="B51" s="24">
        <v>8.5999999999999998E-4</v>
      </c>
      <c r="C51" s="15">
        <v>98620</v>
      </c>
      <c r="D51" s="15">
        <v>85</v>
      </c>
      <c r="E51" s="15">
        <v>98578</v>
      </c>
      <c r="F51" s="15">
        <v>4110304</v>
      </c>
      <c r="G51" s="25">
        <v>41.7</v>
      </c>
      <c r="J51" s="43"/>
      <c r="K51" s="43"/>
      <c r="L51" s="43"/>
      <c r="M51" s="43"/>
      <c r="N51" s="43"/>
      <c r="O51" s="43"/>
    </row>
    <row r="52" spans="1:15" x14ac:dyDescent="0.25">
      <c r="A52" s="26" t="s">
        <v>106</v>
      </c>
      <c r="B52" s="24">
        <v>9.6000000000000002E-4</v>
      </c>
      <c r="C52" s="15">
        <v>98535</v>
      </c>
      <c r="D52" s="15">
        <v>94</v>
      </c>
      <c r="E52" s="15">
        <v>98488</v>
      </c>
      <c r="F52" s="15">
        <v>4011727</v>
      </c>
      <c r="G52" s="25">
        <v>40.700000000000003</v>
      </c>
      <c r="J52" s="43"/>
      <c r="K52" s="43"/>
      <c r="L52" s="43"/>
      <c r="M52" s="43"/>
      <c r="N52" s="43"/>
      <c r="O52" s="43"/>
    </row>
    <row r="53" spans="1:15" x14ac:dyDescent="0.25">
      <c r="A53" s="26" t="s">
        <v>107</v>
      </c>
      <c r="B53" s="24">
        <v>1.08E-3</v>
      </c>
      <c r="C53" s="15">
        <v>98441</v>
      </c>
      <c r="D53" s="15">
        <v>106</v>
      </c>
      <c r="E53" s="15">
        <v>98388</v>
      </c>
      <c r="F53" s="15">
        <v>3913239</v>
      </c>
      <c r="G53" s="25">
        <v>39.799999999999997</v>
      </c>
      <c r="J53" s="43"/>
      <c r="K53" s="43"/>
      <c r="L53" s="43"/>
      <c r="M53" s="43"/>
      <c r="N53" s="43"/>
      <c r="O53" s="43"/>
    </row>
    <row r="54" spans="1:15" x14ac:dyDescent="0.25">
      <c r="A54" s="26" t="s">
        <v>108</v>
      </c>
      <c r="B54" s="24">
        <v>1.2199999999999999E-3</v>
      </c>
      <c r="C54" s="15">
        <v>98335</v>
      </c>
      <c r="D54" s="15">
        <v>120</v>
      </c>
      <c r="E54" s="15">
        <v>98275</v>
      </c>
      <c r="F54" s="15">
        <v>3814851</v>
      </c>
      <c r="G54" s="25">
        <v>38.799999999999997</v>
      </c>
      <c r="J54" s="43"/>
      <c r="K54" s="43"/>
      <c r="L54" s="43"/>
      <c r="M54" s="43"/>
      <c r="N54" s="43"/>
      <c r="O54" s="43"/>
    </row>
    <row r="55" spans="1:15" x14ac:dyDescent="0.25">
      <c r="A55" s="26" t="s">
        <v>109</v>
      </c>
      <c r="B55" s="24">
        <v>1.3600000000000001E-3</v>
      </c>
      <c r="C55" s="15">
        <v>98215</v>
      </c>
      <c r="D55" s="15">
        <v>134</v>
      </c>
      <c r="E55" s="15">
        <v>98148</v>
      </c>
      <c r="F55" s="15">
        <v>3716576</v>
      </c>
      <c r="G55" s="25">
        <v>37.799999999999997</v>
      </c>
      <c r="J55" s="43"/>
      <c r="K55" s="43"/>
      <c r="L55" s="43"/>
      <c r="M55" s="43"/>
      <c r="N55" s="43"/>
      <c r="O55" s="43"/>
    </row>
    <row r="56" spans="1:15" x14ac:dyDescent="0.25">
      <c r="A56" s="26" t="s">
        <v>110</v>
      </c>
      <c r="B56" s="24">
        <v>1.5100000000000001E-3</v>
      </c>
      <c r="C56" s="15">
        <v>98081</v>
      </c>
      <c r="D56" s="15">
        <v>148</v>
      </c>
      <c r="E56" s="15">
        <v>98007</v>
      </c>
      <c r="F56" s="15">
        <v>3618428</v>
      </c>
      <c r="G56" s="25">
        <v>36.9</v>
      </c>
      <c r="J56" s="43"/>
      <c r="K56" s="43"/>
      <c r="L56" s="43"/>
      <c r="M56" s="43"/>
      <c r="N56" s="43"/>
      <c r="O56" s="43"/>
    </row>
    <row r="57" spans="1:15" x14ac:dyDescent="0.25">
      <c r="A57" s="26" t="s">
        <v>111</v>
      </c>
      <c r="B57" s="24">
        <v>1.6800000000000001E-3</v>
      </c>
      <c r="C57" s="15">
        <v>97933</v>
      </c>
      <c r="D57" s="15">
        <v>164</v>
      </c>
      <c r="E57" s="15">
        <v>97851</v>
      </c>
      <c r="F57" s="15">
        <v>3520421</v>
      </c>
      <c r="G57" s="25">
        <v>35.9</v>
      </c>
      <c r="J57" s="43"/>
      <c r="K57" s="43"/>
      <c r="L57" s="43"/>
      <c r="M57" s="43"/>
      <c r="N57" s="43"/>
      <c r="O57" s="43"/>
    </row>
    <row r="58" spans="1:15" x14ac:dyDescent="0.25">
      <c r="A58" s="26" t="s">
        <v>112</v>
      </c>
      <c r="B58" s="24">
        <v>1.8799999999999999E-3</v>
      </c>
      <c r="C58" s="15">
        <v>97769</v>
      </c>
      <c r="D58" s="15">
        <v>183</v>
      </c>
      <c r="E58" s="15">
        <v>97678</v>
      </c>
      <c r="F58" s="15">
        <v>3422570</v>
      </c>
      <c r="G58" s="25">
        <v>35</v>
      </c>
      <c r="J58" s="43"/>
      <c r="K58" s="43"/>
      <c r="L58" s="43"/>
      <c r="M58" s="43"/>
      <c r="N58" s="43"/>
      <c r="O58" s="43"/>
    </row>
    <row r="59" spans="1:15" x14ac:dyDescent="0.25">
      <c r="A59" s="26" t="s">
        <v>113</v>
      </c>
      <c r="B59" s="24">
        <v>2.0899999999999998E-3</v>
      </c>
      <c r="C59" s="15">
        <v>97586</v>
      </c>
      <c r="D59" s="15">
        <v>204</v>
      </c>
      <c r="E59" s="15">
        <v>97484</v>
      </c>
      <c r="F59" s="15">
        <v>3324892</v>
      </c>
      <c r="G59" s="25">
        <v>34.1</v>
      </c>
      <c r="J59" s="43"/>
      <c r="K59" s="43"/>
      <c r="L59" s="43"/>
      <c r="M59" s="43"/>
      <c r="N59" s="43"/>
      <c r="O59" s="43"/>
    </row>
    <row r="60" spans="1:15" x14ac:dyDescent="0.25">
      <c r="A60" s="27" t="s">
        <v>114</v>
      </c>
      <c r="B60" s="24">
        <v>2.31E-3</v>
      </c>
      <c r="C60" s="15">
        <v>97382</v>
      </c>
      <c r="D60" s="15">
        <v>225</v>
      </c>
      <c r="E60" s="15">
        <v>97270</v>
      </c>
      <c r="F60" s="15">
        <v>3227408</v>
      </c>
      <c r="G60" s="25">
        <v>33.1</v>
      </c>
      <c r="J60" s="43"/>
      <c r="K60" s="43"/>
      <c r="L60" s="43"/>
      <c r="M60" s="43"/>
      <c r="N60" s="43"/>
      <c r="O60" s="43"/>
    </row>
    <row r="61" spans="1:15" x14ac:dyDescent="0.25">
      <c r="A61" s="27" t="s">
        <v>115</v>
      </c>
      <c r="B61" s="24">
        <v>2.5400000000000002E-3</v>
      </c>
      <c r="C61" s="15">
        <v>97157</v>
      </c>
      <c r="D61" s="15">
        <v>246</v>
      </c>
      <c r="E61" s="15">
        <v>97034</v>
      </c>
      <c r="F61" s="15">
        <v>3130139</v>
      </c>
      <c r="G61" s="25">
        <v>32.200000000000003</v>
      </c>
      <c r="J61" s="43"/>
      <c r="K61" s="43"/>
      <c r="L61" s="43"/>
      <c r="M61" s="43"/>
      <c r="N61" s="43"/>
      <c r="O61" s="43"/>
    </row>
    <row r="62" spans="1:15" x14ac:dyDescent="0.25">
      <c r="A62" s="27" t="s">
        <v>116</v>
      </c>
      <c r="B62" s="24">
        <v>2.7899999999999999E-3</v>
      </c>
      <c r="C62" s="15">
        <v>96911</v>
      </c>
      <c r="D62" s="15">
        <v>271</v>
      </c>
      <c r="E62" s="15">
        <v>96776</v>
      </c>
      <c r="F62" s="15">
        <v>3033105</v>
      </c>
      <c r="G62" s="25">
        <v>31.3</v>
      </c>
      <c r="J62" s="43"/>
      <c r="K62" s="43"/>
      <c r="L62" s="43"/>
      <c r="M62" s="43"/>
      <c r="N62" s="43"/>
      <c r="O62" s="43"/>
    </row>
    <row r="63" spans="1:15" x14ac:dyDescent="0.25">
      <c r="A63" s="26" t="s">
        <v>117</v>
      </c>
      <c r="B63" s="24">
        <v>3.0999999999999999E-3</v>
      </c>
      <c r="C63" s="15">
        <v>96640</v>
      </c>
      <c r="D63" s="15">
        <v>299</v>
      </c>
      <c r="E63" s="15">
        <v>96491</v>
      </c>
      <c r="F63" s="15">
        <v>2936329</v>
      </c>
      <c r="G63" s="25">
        <v>30.4</v>
      </c>
      <c r="J63" s="43"/>
      <c r="K63" s="43"/>
      <c r="L63" s="43"/>
      <c r="M63" s="43"/>
      <c r="N63" s="43"/>
      <c r="O63" s="43"/>
    </row>
    <row r="64" spans="1:15" x14ac:dyDescent="0.25">
      <c r="A64" s="26" t="s">
        <v>118</v>
      </c>
      <c r="B64" s="24">
        <v>3.4299999999999999E-3</v>
      </c>
      <c r="C64" s="15">
        <v>96341</v>
      </c>
      <c r="D64" s="15">
        <v>330</v>
      </c>
      <c r="E64" s="15">
        <v>96176</v>
      </c>
      <c r="F64" s="15">
        <v>2839839</v>
      </c>
      <c r="G64" s="25">
        <v>29.5</v>
      </c>
      <c r="J64" s="43"/>
      <c r="K64" s="43"/>
      <c r="L64" s="43"/>
      <c r="M64" s="43"/>
      <c r="N64" s="43"/>
      <c r="O64" s="43"/>
    </row>
    <row r="65" spans="1:15" x14ac:dyDescent="0.25">
      <c r="A65" s="26" t="s">
        <v>119</v>
      </c>
      <c r="B65" s="24">
        <v>3.7699999999999999E-3</v>
      </c>
      <c r="C65" s="15">
        <v>96011</v>
      </c>
      <c r="D65" s="15">
        <v>362</v>
      </c>
      <c r="E65" s="15">
        <v>95830</v>
      </c>
      <c r="F65" s="15">
        <v>2743663</v>
      </c>
      <c r="G65" s="25">
        <v>28.6</v>
      </c>
      <c r="J65" s="43"/>
      <c r="K65" s="43"/>
      <c r="L65" s="43"/>
      <c r="M65" s="43"/>
      <c r="N65" s="43"/>
      <c r="O65" s="43"/>
    </row>
    <row r="66" spans="1:15" x14ac:dyDescent="0.25">
      <c r="A66" s="26" t="s">
        <v>120</v>
      </c>
      <c r="B66" s="24">
        <v>4.1200000000000004E-3</v>
      </c>
      <c r="C66" s="15">
        <v>95649</v>
      </c>
      <c r="D66" s="15">
        <v>394</v>
      </c>
      <c r="E66" s="15">
        <v>95452</v>
      </c>
      <c r="F66" s="15">
        <v>2647833</v>
      </c>
      <c r="G66" s="25">
        <v>27.7</v>
      </c>
      <c r="J66" s="43"/>
      <c r="K66" s="43"/>
      <c r="L66" s="43"/>
      <c r="M66" s="43"/>
      <c r="N66" s="43"/>
      <c r="O66" s="43"/>
    </row>
    <row r="67" spans="1:15" x14ac:dyDescent="0.25">
      <c r="A67" s="26" t="s">
        <v>121</v>
      </c>
      <c r="B67" s="24">
        <v>4.5199999999999997E-3</v>
      </c>
      <c r="C67" s="15">
        <v>95255</v>
      </c>
      <c r="D67" s="15">
        <v>430</v>
      </c>
      <c r="E67" s="15">
        <v>95040</v>
      </c>
      <c r="F67" s="15">
        <v>2552381</v>
      </c>
      <c r="G67" s="25">
        <v>26.8</v>
      </c>
      <c r="J67" s="43"/>
      <c r="K67" s="43"/>
      <c r="L67" s="43"/>
      <c r="M67" s="43"/>
      <c r="N67" s="43"/>
      <c r="O67" s="43"/>
    </row>
    <row r="68" spans="1:15" x14ac:dyDescent="0.25">
      <c r="A68" s="26" t="s">
        <v>122</v>
      </c>
      <c r="B68" s="24">
        <v>4.9899999999999996E-3</v>
      </c>
      <c r="C68" s="15">
        <v>94825</v>
      </c>
      <c r="D68" s="15">
        <v>473</v>
      </c>
      <c r="E68" s="15">
        <v>94589</v>
      </c>
      <c r="F68" s="15">
        <v>2457341</v>
      </c>
      <c r="G68" s="25">
        <v>25.9</v>
      </c>
      <c r="J68" s="43"/>
      <c r="K68" s="43"/>
      <c r="L68" s="43"/>
      <c r="M68" s="43"/>
      <c r="N68" s="43"/>
      <c r="O68" s="43"/>
    </row>
    <row r="69" spans="1:15" x14ac:dyDescent="0.25">
      <c r="A69" s="26" t="s">
        <v>123</v>
      </c>
      <c r="B69" s="24">
        <v>5.4799999999999996E-3</v>
      </c>
      <c r="C69" s="15">
        <v>94352</v>
      </c>
      <c r="D69" s="15">
        <v>518</v>
      </c>
      <c r="E69" s="15">
        <v>94093</v>
      </c>
      <c r="F69" s="15">
        <v>2362752</v>
      </c>
      <c r="G69" s="25">
        <v>25</v>
      </c>
      <c r="J69" s="43"/>
      <c r="K69" s="43"/>
      <c r="L69" s="43"/>
      <c r="M69" s="43"/>
      <c r="N69" s="43"/>
      <c r="O69" s="43"/>
    </row>
    <row r="70" spans="1:15" x14ac:dyDescent="0.25">
      <c r="A70" s="26" t="s">
        <v>124</v>
      </c>
      <c r="B70" s="24">
        <v>5.9899999999999997E-3</v>
      </c>
      <c r="C70" s="15">
        <v>93834</v>
      </c>
      <c r="D70" s="15">
        <v>562</v>
      </c>
      <c r="E70" s="15">
        <v>93553</v>
      </c>
      <c r="F70" s="15">
        <v>2268659</v>
      </c>
      <c r="G70" s="25">
        <v>24.2</v>
      </c>
      <c r="J70" s="43"/>
      <c r="K70" s="43"/>
      <c r="L70" s="43"/>
      <c r="M70" s="43"/>
      <c r="N70" s="43"/>
      <c r="O70" s="43"/>
    </row>
    <row r="71" spans="1:15" x14ac:dyDescent="0.25">
      <c r="A71" s="26" t="s">
        <v>125</v>
      </c>
      <c r="B71" s="24">
        <v>6.5300000000000002E-3</v>
      </c>
      <c r="C71" s="15">
        <v>93272</v>
      </c>
      <c r="D71" s="15">
        <v>609</v>
      </c>
      <c r="E71" s="15">
        <v>92968</v>
      </c>
      <c r="F71" s="15">
        <v>2175106</v>
      </c>
      <c r="G71" s="25">
        <v>23.3</v>
      </c>
      <c r="J71" s="43"/>
      <c r="K71" s="43"/>
      <c r="L71" s="43"/>
      <c r="M71" s="43"/>
      <c r="N71" s="43"/>
      <c r="O71" s="43"/>
    </row>
    <row r="72" spans="1:15" x14ac:dyDescent="0.25">
      <c r="A72" s="26" t="s">
        <v>126</v>
      </c>
      <c r="B72" s="24">
        <v>7.2399999999999999E-3</v>
      </c>
      <c r="C72" s="15">
        <v>92663</v>
      </c>
      <c r="D72" s="15">
        <v>671</v>
      </c>
      <c r="E72" s="15">
        <v>92328</v>
      </c>
      <c r="F72" s="15">
        <v>2082139</v>
      </c>
      <c r="G72" s="25">
        <v>22.5</v>
      </c>
      <c r="J72" s="43"/>
      <c r="K72" s="43"/>
      <c r="L72" s="43"/>
      <c r="M72" s="43"/>
      <c r="N72" s="43"/>
      <c r="O72" s="43"/>
    </row>
    <row r="73" spans="1:15" x14ac:dyDescent="0.25">
      <c r="A73" s="26" t="s">
        <v>127</v>
      </c>
      <c r="B73" s="24">
        <v>8.2000000000000007E-3</v>
      </c>
      <c r="C73" s="15">
        <v>91992</v>
      </c>
      <c r="D73" s="15">
        <v>754</v>
      </c>
      <c r="E73" s="15">
        <v>91615</v>
      </c>
      <c r="F73" s="15">
        <v>1989811</v>
      </c>
      <c r="G73" s="25">
        <v>21.6</v>
      </c>
      <c r="J73" s="43"/>
      <c r="K73" s="43"/>
      <c r="L73" s="43"/>
      <c r="M73" s="43"/>
      <c r="N73" s="43"/>
      <c r="O73" s="43"/>
    </row>
    <row r="74" spans="1:15" x14ac:dyDescent="0.25">
      <c r="A74" s="26" t="s">
        <v>128</v>
      </c>
      <c r="B74" s="24">
        <v>9.3100000000000006E-3</v>
      </c>
      <c r="C74" s="15">
        <v>91238</v>
      </c>
      <c r="D74" s="15">
        <v>850</v>
      </c>
      <c r="E74" s="15">
        <v>90813</v>
      </c>
      <c r="F74" s="15">
        <v>1898196</v>
      </c>
      <c r="G74" s="25">
        <v>20.8</v>
      </c>
      <c r="J74" s="43"/>
      <c r="K74" s="43"/>
      <c r="L74" s="43"/>
      <c r="M74" s="43"/>
      <c r="N74" s="43"/>
      <c r="O74" s="43"/>
    </row>
    <row r="75" spans="1:15" x14ac:dyDescent="0.25">
      <c r="A75" s="26" t="s">
        <v>129</v>
      </c>
      <c r="B75" s="24">
        <v>1.047E-2</v>
      </c>
      <c r="C75" s="15">
        <v>90388</v>
      </c>
      <c r="D75" s="15">
        <v>947</v>
      </c>
      <c r="E75" s="15">
        <v>89915</v>
      </c>
      <c r="F75" s="15">
        <v>1807383</v>
      </c>
      <c r="G75" s="25">
        <v>20</v>
      </c>
      <c r="J75" s="43"/>
      <c r="K75" s="43"/>
      <c r="L75" s="43"/>
      <c r="M75" s="43"/>
      <c r="N75" s="43"/>
      <c r="O75" s="43"/>
    </row>
    <row r="76" spans="1:15" x14ac:dyDescent="0.25">
      <c r="A76" s="26" t="s">
        <v>130</v>
      </c>
      <c r="B76" s="24">
        <v>1.1650000000000001E-2</v>
      </c>
      <c r="C76" s="15">
        <v>89441</v>
      </c>
      <c r="D76" s="15">
        <v>1042</v>
      </c>
      <c r="E76" s="15">
        <v>88920</v>
      </c>
      <c r="F76" s="15">
        <v>1717469</v>
      </c>
      <c r="G76" s="25">
        <v>19.2</v>
      </c>
      <c r="J76" s="43"/>
      <c r="K76" s="43"/>
      <c r="L76" s="43"/>
      <c r="M76" s="43"/>
      <c r="N76" s="43"/>
      <c r="O76" s="43"/>
    </row>
    <row r="77" spans="1:15" x14ac:dyDescent="0.25">
      <c r="A77" s="26" t="s">
        <v>131</v>
      </c>
      <c r="B77" s="24">
        <v>1.2880000000000001E-2</v>
      </c>
      <c r="C77" s="15">
        <v>88399</v>
      </c>
      <c r="D77" s="15">
        <v>1139</v>
      </c>
      <c r="E77" s="15">
        <v>87830</v>
      </c>
      <c r="F77" s="15">
        <v>1628549</v>
      </c>
      <c r="G77" s="25">
        <v>18.399999999999999</v>
      </c>
      <c r="J77" s="43"/>
      <c r="K77" s="43"/>
      <c r="L77" s="43"/>
      <c r="M77" s="43"/>
      <c r="N77" s="43"/>
      <c r="O77" s="43"/>
    </row>
    <row r="78" spans="1:15" x14ac:dyDescent="0.25">
      <c r="A78" s="26" t="s">
        <v>132</v>
      </c>
      <c r="B78" s="24">
        <v>1.4200000000000001E-2</v>
      </c>
      <c r="C78" s="15">
        <v>87260</v>
      </c>
      <c r="D78" s="15">
        <v>1239</v>
      </c>
      <c r="E78" s="15">
        <v>86641</v>
      </c>
      <c r="F78" s="15">
        <v>1540719</v>
      </c>
      <c r="G78" s="25">
        <v>17.7</v>
      </c>
      <c r="J78" s="43"/>
      <c r="K78" s="43"/>
      <c r="L78" s="43"/>
      <c r="M78" s="43"/>
      <c r="N78" s="43"/>
      <c r="O78" s="43"/>
    </row>
    <row r="79" spans="1:15" x14ac:dyDescent="0.25">
      <c r="A79" s="26" t="s">
        <v>133</v>
      </c>
      <c r="B79" s="24">
        <v>1.554E-2</v>
      </c>
      <c r="C79" s="15">
        <v>86021</v>
      </c>
      <c r="D79" s="15">
        <v>1336</v>
      </c>
      <c r="E79" s="15">
        <v>85353</v>
      </c>
      <c r="F79" s="15">
        <v>1454079</v>
      </c>
      <c r="G79" s="25">
        <v>16.899999999999999</v>
      </c>
      <c r="J79" s="43"/>
      <c r="K79" s="43"/>
      <c r="L79" s="43"/>
      <c r="M79" s="43"/>
      <c r="N79" s="43"/>
      <c r="O79" s="43"/>
    </row>
    <row r="80" spans="1:15" x14ac:dyDescent="0.25">
      <c r="A80" s="26" t="s">
        <v>134</v>
      </c>
      <c r="B80" s="24">
        <v>1.687E-2</v>
      </c>
      <c r="C80" s="15">
        <v>84685</v>
      </c>
      <c r="D80" s="15">
        <v>1429</v>
      </c>
      <c r="E80" s="15">
        <v>83971</v>
      </c>
      <c r="F80" s="15">
        <v>1368726</v>
      </c>
      <c r="G80" s="25">
        <v>16.2</v>
      </c>
      <c r="J80" s="43"/>
      <c r="K80" s="43"/>
      <c r="L80" s="43"/>
      <c r="M80" s="43"/>
      <c r="N80" s="43"/>
      <c r="O80" s="43"/>
    </row>
    <row r="81" spans="1:15" x14ac:dyDescent="0.25">
      <c r="A81" s="26" t="s">
        <v>135</v>
      </c>
      <c r="B81" s="24">
        <v>1.8329999999999999E-2</v>
      </c>
      <c r="C81" s="15">
        <v>83256</v>
      </c>
      <c r="D81" s="15">
        <v>1526</v>
      </c>
      <c r="E81" s="15">
        <v>82493</v>
      </c>
      <c r="F81" s="15">
        <v>1284755</v>
      </c>
      <c r="G81" s="25">
        <v>15.4</v>
      </c>
      <c r="J81" s="43"/>
      <c r="K81" s="43"/>
      <c r="L81" s="43"/>
      <c r="M81" s="43"/>
      <c r="N81" s="43"/>
      <c r="O81" s="43"/>
    </row>
    <row r="82" spans="1:15" x14ac:dyDescent="0.25">
      <c r="A82" s="26" t="s">
        <v>136</v>
      </c>
      <c r="B82" s="24">
        <v>2.019E-2</v>
      </c>
      <c r="C82" s="15">
        <v>81730</v>
      </c>
      <c r="D82" s="15">
        <v>1650</v>
      </c>
      <c r="E82" s="15">
        <v>80905</v>
      </c>
      <c r="F82" s="15">
        <v>1202262</v>
      </c>
      <c r="G82" s="25">
        <v>14.7</v>
      </c>
      <c r="J82" s="43"/>
      <c r="K82" s="43"/>
      <c r="L82" s="43"/>
      <c r="M82" s="43"/>
      <c r="N82" s="43"/>
      <c r="O82" s="43"/>
    </row>
    <row r="83" spans="1:15" x14ac:dyDescent="0.25">
      <c r="A83" s="26" t="s">
        <v>137</v>
      </c>
      <c r="B83" s="24">
        <v>2.265E-2</v>
      </c>
      <c r="C83" s="15">
        <v>80080</v>
      </c>
      <c r="D83" s="15">
        <v>1814</v>
      </c>
      <c r="E83" s="15">
        <v>79173</v>
      </c>
      <c r="F83" s="15">
        <v>1121357</v>
      </c>
      <c r="G83" s="25">
        <v>14</v>
      </c>
      <c r="J83" s="43"/>
      <c r="K83" s="43"/>
      <c r="L83" s="43"/>
      <c r="M83" s="43"/>
      <c r="N83" s="43"/>
      <c r="O83" s="43"/>
    </row>
    <row r="84" spans="1:15" x14ac:dyDescent="0.25">
      <c r="A84" s="26" t="s">
        <v>138</v>
      </c>
      <c r="B84" s="24">
        <v>2.546E-2</v>
      </c>
      <c r="C84" s="15">
        <v>78266</v>
      </c>
      <c r="D84" s="15">
        <v>1993</v>
      </c>
      <c r="E84" s="15">
        <v>77270</v>
      </c>
      <c r="F84" s="15">
        <v>1042184</v>
      </c>
      <c r="G84" s="25">
        <v>13.3</v>
      </c>
      <c r="J84" s="43"/>
      <c r="K84" s="43"/>
      <c r="L84" s="43"/>
      <c r="M84" s="43"/>
      <c r="N84" s="43"/>
      <c r="O84" s="43"/>
    </row>
    <row r="85" spans="1:15" x14ac:dyDescent="0.25">
      <c r="A85" s="26" t="s">
        <v>139</v>
      </c>
      <c r="B85" s="24">
        <v>2.836E-2</v>
      </c>
      <c r="C85" s="15">
        <v>76273</v>
      </c>
      <c r="D85" s="15">
        <v>2163</v>
      </c>
      <c r="E85" s="15">
        <v>75192</v>
      </c>
      <c r="F85" s="15">
        <v>964915</v>
      </c>
      <c r="G85" s="25">
        <v>12.7</v>
      </c>
      <c r="J85" s="43"/>
      <c r="K85" s="43"/>
      <c r="L85" s="43"/>
      <c r="M85" s="43"/>
      <c r="N85" s="43"/>
      <c r="O85" s="43"/>
    </row>
    <row r="86" spans="1:15" x14ac:dyDescent="0.25">
      <c r="A86" s="26" t="s">
        <v>140</v>
      </c>
      <c r="B86" s="24">
        <v>3.1359999999999999E-2</v>
      </c>
      <c r="C86" s="15">
        <v>74110</v>
      </c>
      <c r="D86" s="15">
        <v>2324</v>
      </c>
      <c r="E86" s="15">
        <v>72948</v>
      </c>
      <c r="F86" s="15">
        <v>889723</v>
      </c>
      <c r="G86" s="25">
        <v>12</v>
      </c>
      <c r="J86" s="43"/>
      <c r="K86" s="43"/>
      <c r="L86" s="43"/>
      <c r="M86" s="43"/>
      <c r="N86" s="43"/>
      <c r="O86" s="43"/>
    </row>
    <row r="87" spans="1:15" x14ac:dyDescent="0.25">
      <c r="A87" s="26" t="s">
        <v>141</v>
      </c>
      <c r="B87" s="24">
        <v>3.4709999999999998E-2</v>
      </c>
      <c r="C87" s="15">
        <v>71786</v>
      </c>
      <c r="D87" s="15">
        <v>2492</v>
      </c>
      <c r="E87" s="15">
        <v>70540</v>
      </c>
      <c r="F87" s="15">
        <v>816775</v>
      </c>
      <c r="G87" s="25">
        <v>11.4</v>
      </c>
      <c r="J87" s="43"/>
      <c r="K87" s="43"/>
      <c r="L87" s="43"/>
      <c r="M87" s="43"/>
      <c r="N87" s="43"/>
      <c r="O87" s="43"/>
    </row>
    <row r="88" spans="1:15" x14ac:dyDescent="0.25">
      <c r="A88" s="26" t="s">
        <v>142</v>
      </c>
      <c r="B88" s="24">
        <v>3.8640000000000001E-2</v>
      </c>
      <c r="C88" s="15">
        <v>69294</v>
      </c>
      <c r="D88" s="15">
        <v>2677</v>
      </c>
      <c r="E88" s="15">
        <v>67956</v>
      </c>
      <c r="F88" s="15">
        <v>746235</v>
      </c>
      <c r="G88" s="25">
        <v>10.8</v>
      </c>
      <c r="J88" s="43"/>
      <c r="K88" s="43"/>
      <c r="L88" s="43"/>
      <c r="M88" s="43"/>
      <c r="N88" s="43"/>
      <c r="O88" s="43"/>
    </row>
    <row r="89" spans="1:15" x14ac:dyDescent="0.25">
      <c r="A89" s="26" t="s">
        <v>143</v>
      </c>
      <c r="B89" s="24">
        <v>4.2869999999999998E-2</v>
      </c>
      <c r="C89" s="15">
        <v>66617</v>
      </c>
      <c r="D89" s="15">
        <v>2856</v>
      </c>
      <c r="E89" s="15">
        <v>65189</v>
      </c>
      <c r="F89" s="15">
        <v>678280</v>
      </c>
      <c r="G89" s="25">
        <v>10.199999999999999</v>
      </c>
      <c r="J89" s="43"/>
      <c r="K89" s="43"/>
      <c r="L89" s="43"/>
      <c r="M89" s="43"/>
      <c r="N89" s="43"/>
      <c r="O89" s="43"/>
    </row>
    <row r="90" spans="1:15" x14ac:dyDescent="0.25">
      <c r="A90" s="26" t="s">
        <v>144</v>
      </c>
      <c r="B90" s="24">
        <v>4.7149999999999997E-2</v>
      </c>
      <c r="C90" s="15">
        <v>63761</v>
      </c>
      <c r="D90" s="15">
        <v>3006</v>
      </c>
      <c r="E90" s="15">
        <v>62258</v>
      </c>
      <c r="F90" s="15">
        <v>613091</v>
      </c>
      <c r="G90" s="25">
        <v>9.6</v>
      </c>
      <c r="J90" s="43"/>
      <c r="K90" s="43"/>
      <c r="L90" s="43"/>
      <c r="M90" s="43"/>
      <c r="N90" s="43"/>
      <c r="O90" s="43"/>
    </row>
    <row r="91" spans="1:15" x14ac:dyDescent="0.25">
      <c r="A91" s="26" t="s">
        <v>145</v>
      </c>
      <c r="B91" s="24">
        <v>5.1549999999999999E-2</v>
      </c>
      <c r="C91" s="15">
        <v>60755</v>
      </c>
      <c r="D91" s="15">
        <v>3132</v>
      </c>
      <c r="E91" s="15">
        <v>59189</v>
      </c>
      <c r="F91" s="15">
        <v>550833</v>
      </c>
      <c r="G91" s="25">
        <v>9.1</v>
      </c>
      <c r="J91" s="43"/>
      <c r="K91" s="43"/>
      <c r="L91" s="43"/>
      <c r="M91" s="43"/>
      <c r="N91" s="43"/>
      <c r="O91" s="43"/>
    </row>
    <row r="92" spans="1:15" x14ac:dyDescent="0.25">
      <c r="A92" s="26" t="s">
        <v>146</v>
      </c>
      <c r="B92" s="24">
        <v>5.6570000000000002E-2</v>
      </c>
      <c r="C92" s="15">
        <v>57623</v>
      </c>
      <c r="D92" s="15">
        <v>3260</v>
      </c>
      <c r="E92" s="15">
        <v>55993</v>
      </c>
      <c r="F92" s="15">
        <v>491644</v>
      </c>
      <c r="G92" s="25">
        <v>8.5</v>
      </c>
      <c r="J92" s="43"/>
      <c r="K92" s="43"/>
      <c r="L92" s="43"/>
      <c r="M92" s="43"/>
      <c r="N92" s="43"/>
      <c r="O92" s="43"/>
    </row>
    <row r="93" spans="1:15" x14ac:dyDescent="0.25">
      <c r="A93" s="26" t="s">
        <v>147</v>
      </c>
      <c r="B93" s="24">
        <v>6.2729999999999994E-2</v>
      </c>
      <c r="C93" s="15">
        <v>54363</v>
      </c>
      <c r="D93" s="15">
        <v>3410</v>
      </c>
      <c r="E93" s="15">
        <v>52658</v>
      </c>
      <c r="F93" s="15">
        <v>435651</v>
      </c>
      <c r="G93" s="25">
        <v>8</v>
      </c>
      <c r="J93" s="43"/>
      <c r="K93" s="43"/>
      <c r="L93" s="43"/>
      <c r="M93" s="43"/>
      <c r="N93" s="43"/>
      <c r="O93" s="43"/>
    </row>
    <row r="94" spans="1:15" x14ac:dyDescent="0.25">
      <c r="A94" s="26" t="s">
        <v>148</v>
      </c>
      <c r="B94" s="24">
        <v>6.9989999999999997E-2</v>
      </c>
      <c r="C94" s="15">
        <v>50953</v>
      </c>
      <c r="D94" s="15">
        <v>3566</v>
      </c>
      <c r="E94" s="15">
        <v>49170</v>
      </c>
      <c r="F94" s="15">
        <v>382993</v>
      </c>
      <c r="G94" s="25">
        <v>7.5</v>
      </c>
      <c r="J94" s="43"/>
      <c r="K94" s="43"/>
      <c r="L94" s="43"/>
      <c r="M94" s="43"/>
      <c r="N94" s="43"/>
      <c r="O94" s="43"/>
    </row>
    <row r="95" spans="1:15" x14ac:dyDescent="0.25">
      <c r="A95" s="26" t="s">
        <v>149</v>
      </c>
      <c r="B95" s="24">
        <v>7.7579999999999996E-2</v>
      </c>
      <c r="C95" s="15">
        <v>47387</v>
      </c>
      <c r="D95" s="15">
        <v>3676</v>
      </c>
      <c r="E95" s="15">
        <v>45549</v>
      </c>
      <c r="F95" s="15">
        <v>333823</v>
      </c>
      <c r="G95" s="25">
        <v>7</v>
      </c>
      <c r="J95" s="43"/>
      <c r="K95" s="43"/>
      <c r="L95" s="43"/>
      <c r="M95" s="43"/>
      <c r="N95" s="43"/>
      <c r="O95" s="43"/>
    </row>
    <row r="96" spans="1:15" x14ac:dyDescent="0.25">
      <c r="A96" s="26" t="s">
        <v>150</v>
      </c>
      <c r="B96" s="24">
        <v>8.5870000000000002E-2</v>
      </c>
      <c r="C96" s="15">
        <v>43711</v>
      </c>
      <c r="D96" s="15">
        <v>3754</v>
      </c>
      <c r="E96" s="15">
        <v>41834</v>
      </c>
      <c r="F96" s="15">
        <v>288274</v>
      </c>
      <c r="G96" s="25">
        <v>6.6</v>
      </c>
      <c r="J96" s="43"/>
      <c r="K96" s="43"/>
      <c r="L96" s="43"/>
      <c r="M96" s="43"/>
      <c r="N96" s="43"/>
      <c r="O96" s="43"/>
    </row>
    <row r="97" spans="1:15" x14ac:dyDescent="0.25">
      <c r="A97" s="26" t="s">
        <v>151</v>
      </c>
      <c r="B97" s="24">
        <v>9.4920000000000004E-2</v>
      </c>
      <c r="C97" s="15">
        <v>39957</v>
      </c>
      <c r="D97" s="15">
        <v>3793</v>
      </c>
      <c r="E97" s="15">
        <v>38061</v>
      </c>
      <c r="F97" s="15">
        <v>246440</v>
      </c>
      <c r="G97" s="25">
        <v>6.2</v>
      </c>
      <c r="J97" s="43"/>
      <c r="K97" s="43"/>
      <c r="L97" s="43"/>
      <c r="M97" s="43"/>
      <c r="N97" s="43"/>
      <c r="O97" s="43"/>
    </row>
    <row r="98" spans="1:15" x14ac:dyDescent="0.25">
      <c r="A98" s="26" t="s">
        <v>152</v>
      </c>
      <c r="B98" s="24">
        <v>0.10477</v>
      </c>
      <c r="C98" s="15">
        <v>36164</v>
      </c>
      <c r="D98" s="15">
        <v>3789</v>
      </c>
      <c r="E98" s="15">
        <v>34270</v>
      </c>
      <c r="F98" s="15">
        <v>208379</v>
      </c>
      <c r="G98" s="25">
        <v>5.8</v>
      </c>
      <c r="J98" s="43"/>
      <c r="K98" s="43"/>
      <c r="L98" s="43"/>
      <c r="M98" s="43"/>
      <c r="N98" s="43"/>
      <c r="O98" s="43"/>
    </row>
    <row r="99" spans="1:15" x14ac:dyDescent="0.25">
      <c r="A99" s="26" t="s">
        <v>153</v>
      </c>
      <c r="B99" s="24">
        <v>0.11548</v>
      </c>
      <c r="C99" s="15">
        <v>32375</v>
      </c>
      <c r="D99" s="15">
        <v>3739</v>
      </c>
      <c r="E99" s="15">
        <v>30506</v>
      </c>
      <c r="F99" s="15">
        <v>174110</v>
      </c>
      <c r="G99" s="25">
        <v>5.4</v>
      </c>
      <c r="J99" s="43"/>
      <c r="K99" s="43"/>
      <c r="L99" s="43"/>
      <c r="M99" s="43"/>
      <c r="N99" s="43"/>
      <c r="O99" s="43"/>
    </row>
    <row r="100" spans="1:15" x14ac:dyDescent="0.25">
      <c r="A100" s="26" t="s">
        <v>154</v>
      </c>
      <c r="B100" s="24">
        <v>0.12709000000000001</v>
      </c>
      <c r="C100" s="15">
        <v>28636</v>
      </c>
      <c r="D100" s="15">
        <v>3639</v>
      </c>
      <c r="E100" s="15">
        <v>26817</v>
      </c>
      <c r="F100" s="15">
        <v>143604</v>
      </c>
      <c r="G100" s="25">
        <v>5</v>
      </c>
      <c r="J100" s="43"/>
      <c r="K100" s="43"/>
      <c r="L100" s="43"/>
      <c r="M100" s="43"/>
      <c r="N100" s="43"/>
      <c r="O100" s="43"/>
    </row>
    <row r="101" spans="1:15" x14ac:dyDescent="0.25">
      <c r="A101" s="26" t="s">
        <v>155</v>
      </c>
      <c r="B101" s="24">
        <v>0.13965</v>
      </c>
      <c r="C101" s="15">
        <v>24997</v>
      </c>
      <c r="D101" s="15">
        <v>3491</v>
      </c>
      <c r="E101" s="15">
        <v>23252</v>
      </c>
      <c r="F101" s="15">
        <v>116788</v>
      </c>
      <c r="G101" s="25">
        <v>4.7</v>
      </c>
      <c r="J101" s="43"/>
      <c r="K101" s="43"/>
      <c r="L101" s="43"/>
      <c r="M101" s="43"/>
      <c r="N101" s="43"/>
      <c r="O101" s="43"/>
    </row>
    <row r="102" spans="1:15" x14ac:dyDescent="0.25">
      <c r="A102" s="26" t="s">
        <v>156</v>
      </c>
      <c r="B102" s="24">
        <v>0.15321000000000001</v>
      </c>
      <c r="C102" s="15">
        <v>21506</v>
      </c>
      <c r="D102" s="15">
        <v>3295</v>
      </c>
      <c r="E102" s="15">
        <v>19859</v>
      </c>
      <c r="F102" s="15">
        <v>93536</v>
      </c>
      <c r="G102" s="25">
        <v>4.3</v>
      </c>
      <c r="J102" s="43"/>
      <c r="K102" s="43"/>
      <c r="L102" s="43"/>
      <c r="M102" s="43"/>
      <c r="N102" s="43"/>
      <c r="O102" s="43"/>
    </row>
    <row r="103" spans="1:15" x14ac:dyDescent="0.25">
      <c r="A103" s="26" t="s">
        <v>157</v>
      </c>
      <c r="B103" s="24">
        <v>0.16782</v>
      </c>
      <c r="C103" s="15">
        <v>18211</v>
      </c>
      <c r="D103" s="15">
        <v>3056</v>
      </c>
      <c r="E103" s="15">
        <v>16683</v>
      </c>
      <c r="F103" s="15">
        <v>73678</v>
      </c>
      <c r="G103" s="25">
        <v>4</v>
      </c>
      <c r="J103" s="43"/>
      <c r="K103" s="43"/>
      <c r="L103" s="43"/>
      <c r="M103" s="43"/>
      <c r="N103" s="43"/>
      <c r="O103" s="43"/>
    </row>
    <row r="104" spans="1:15" x14ac:dyDescent="0.25">
      <c r="A104" s="26" t="s">
        <v>158</v>
      </c>
      <c r="B104" s="24">
        <v>0.18353</v>
      </c>
      <c r="C104" s="15">
        <v>15155</v>
      </c>
      <c r="D104" s="15">
        <v>2781</v>
      </c>
      <c r="E104" s="15">
        <v>13765</v>
      </c>
      <c r="F104" s="15">
        <v>56995</v>
      </c>
      <c r="G104" s="25">
        <v>3.8</v>
      </c>
      <c r="J104" s="43"/>
      <c r="K104" s="43"/>
      <c r="L104" s="43"/>
      <c r="M104" s="43"/>
      <c r="N104" s="43"/>
      <c r="O104" s="43"/>
    </row>
    <row r="105" spans="1:15" x14ac:dyDescent="0.25">
      <c r="A105" s="26" t="s">
        <v>159</v>
      </c>
      <c r="B105" s="24">
        <v>0.20036000000000001</v>
      </c>
      <c r="C105" s="15">
        <v>12374</v>
      </c>
      <c r="D105" s="15">
        <v>2479</v>
      </c>
      <c r="E105" s="15">
        <v>11135</v>
      </c>
      <c r="F105" s="15">
        <v>43230</v>
      </c>
      <c r="G105" s="25">
        <v>3.5</v>
      </c>
      <c r="J105" s="43"/>
      <c r="K105" s="43"/>
      <c r="L105" s="43"/>
      <c r="M105" s="43"/>
      <c r="N105" s="43"/>
      <c r="O105" s="43"/>
    </row>
    <row r="106" spans="1:15" x14ac:dyDescent="0.25">
      <c r="A106" s="26" t="s">
        <v>160</v>
      </c>
      <c r="B106" s="24">
        <v>0.21837000000000001</v>
      </c>
      <c r="C106" s="15">
        <v>9895</v>
      </c>
      <c r="D106" s="15">
        <v>2161</v>
      </c>
      <c r="E106" s="15">
        <v>8815</v>
      </c>
      <c r="F106" s="15">
        <v>32096</v>
      </c>
      <c r="G106" s="25">
        <v>3.2</v>
      </c>
      <c r="J106" s="43"/>
      <c r="K106" s="43"/>
      <c r="L106" s="43"/>
      <c r="M106" s="43"/>
      <c r="N106" s="43"/>
      <c r="O106" s="43"/>
    </row>
    <row r="107" spans="1:15" x14ac:dyDescent="0.25">
      <c r="A107" s="26" t="s">
        <v>161</v>
      </c>
      <c r="B107" s="24">
        <v>0.23757</v>
      </c>
      <c r="C107" s="15">
        <v>7734</v>
      </c>
      <c r="D107" s="15">
        <v>1837</v>
      </c>
      <c r="E107" s="15">
        <v>6816</v>
      </c>
      <c r="F107" s="15">
        <v>23281</v>
      </c>
      <c r="G107" s="25">
        <v>3</v>
      </c>
      <c r="J107" s="43"/>
      <c r="K107" s="43"/>
      <c r="L107" s="43"/>
      <c r="M107" s="43"/>
      <c r="N107" s="43"/>
      <c r="O107" s="43"/>
    </row>
    <row r="108" spans="1:15" x14ac:dyDescent="0.25">
      <c r="A108" s="26" t="s">
        <v>162</v>
      </c>
      <c r="B108" s="24">
        <v>0.25799</v>
      </c>
      <c r="C108" s="15">
        <v>5897</v>
      </c>
      <c r="D108" s="15">
        <v>1521</v>
      </c>
      <c r="E108" s="15">
        <v>5137</v>
      </c>
      <c r="F108" s="15">
        <v>16466</v>
      </c>
      <c r="G108" s="25">
        <v>2.8</v>
      </c>
      <c r="J108" s="43"/>
      <c r="K108" s="43"/>
      <c r="L108" s="43"/>
      <c r="M108" s="43"/>
      <c r="N108" s="43"/>
      <c r="O108" s="43"/>
    </row>
    <row r="109" spans="1:15" x14ac:dyDescent="0.25">
      <c r="A109" s="26" t="s">
        <v>163</v>
      </c>
      <c r="B109" s="24">
        <v>0.27966000000000002</v>
      </c>
      <c r="C109" s="15">
        <v>4376</v>
      </c>
      <c r="D109" s="15">
        <v>1224</v>
      </c>
      <c r="E109" s="15">
        <v>3764</v>
      </c>
      <c r="F109" s="15">
        <v>11329</v>
      </c>
      <c r="G109" s="25">
        <v>2.6</v>
      </c>
      <c r="J109" s="43"/>
      <c r="K109" s="43"/>
      <c r="L109" s="43"/>
      <c r="M109" s="43"/>
      <c r="N109" s="43"/>
      <c r="O109" s="43"/>
    </row>
    <row r="110" spans="1:15" x14ac:dyDescent="0.25">
      <c r="A110" s="28" t="s">
        <v>164</v>
      </c>
      <c r="B110" s="29">
        <v>1</v>
      </c>
      <c r="C110" s="30">
        <v>3152</v>
      </c>
      <c r="D110" s="30">
        <v>3152</v>
      </c>
      <c r="E110" s="30">
        <v>7565</v>
      </c>
      <c r="F110" s="30">
        <v>7565</v>
      </c>
      <c r="G110" s="31">
        <v>2.4</v>
      </c>
      <c r="J110" s="43"/>
      <c r="K110" s="43"/>
      <c r="L110" s="43"/>
      <c r="M110" s="43"/>
      <c r="N110" s="43"/>
      <c r="O110" s="43"/>
    </row>
    <row r="111" spans="1:15" x14ac:dyDescent="0.25">
      <c r="A111" s="15"/>
      <c r="B111" s="24"/>
      <c r="C111" s="15"/>
      <c r="D111" s="15"/>
      <c r="E111" s="15"/>
      <c r="F111" s="15"/>
      <c r="G111" s="67"/>
      <c r="J111" s="43"/>
      <c r="K111" s="43"/>
      <c r="L111" s="43"/>
      <c r="M111" s="43"/>
      <c r="N111" s="43"/>
      <c r="O111" s="43"/>
    </row>
    <row r="113" spans="1:1" x14ac:dyDescent="0.25">
      <c r="A113" s="32" t="s">
        <v>284</v>
      </c>
    </row>
    <row r="114" spans="1:1" x14ac:dyDescent="0.25">
      <c r="A114" s="33" t="s">
        <v>165</v>
      </c>
    </row>
  </sheetData>
  <pageMargins left="0.75" right="0.75" top="1" bottom="1" header="0.5" footer="0.5"/>
  <pageSetup paperSize="9" orientation="portrait"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30"/>
  <dimension ref="A1:O114"/>
  <sheetViews>
    <sheetView zoomScaleNormal="100" workbookViewId="0"/>
  </sheetViews>
  <sheetFormatPr defaultRowHeight="12.5" x14ac:dyDescent="0.25"/>
  <cols>
    <col min="1" max="1" width="12.59765625" style="4" customWidth="1"/>
    <col min="2" max="2" width="17.3984375" style="4" customWidth="1"/>
    <col min="3" max="3" width="10.59765625" style="4" customWidth="1"/>
    <col min="4" max="5" width="17.3984375" style="4" customWidth="1"/>
    <col min="6" max="7" width="15.09765625" style="4" customWidth="1"/>
    <col min="8" max="256" width="9.09765625" style="4"/>
    <col min="257" max="257" width="12.59765625" style="4" customWidth="1"/>
    <col min="258" max="258" width="17.3984375" style="4" customWidth="1"/>
    <col min="259" max="259" width="10.59765625" style="4" customWidth="1"/>
    <col min="260" max="261" width="17.3984375" style="4" customWidth="1"/>
    <col min="262" max="263" width="15.09765625" style="4" customWidth="1"/>
    <col min="264" max="512" width="9.09765625" style="4"/>
    <col min="513" max="513" width="12.59765625" style="4" customWidth="1"/>
    <col min="514" max="514" width="17.3984375" style="4" customWidth="1"/>
    <col min="515" max="515" width="10.59765625" style="4" customWidth="1"/>
    <col min="516" max="517" width="17.3984375" style="4" customWidth="1"/>
    <col min="518" max="519" width="15.09765625" style="4" customWidth="1"/>
    <col min="520" max="768" width="9.09765625" style="4"/>
    <col min="769" max="769" width="12.59765625" style="4" customWidth="1"/>
    <col min="770" max="770" width="17.3984375" style="4" customWidth="1"/>
    <col min="771" max="771" width="10.59765625" style="4" customWidth="1"/>
    <col min="772" max="773" width="17.3984375" style="4" customWidth="1"/>
    <col min="774" max="775" width="15.09765625" style="4" customWidth="1"/>
    <col min="776" max="1024" width="9.09765625" style="4"/>
    <col min="1025" max="1025" width="12.59765625" style="4" customWidth="1"/>
    <col min="1026" max="1026" width="17.3984375" style="4" customWidth="1"/>
    <col min="1027" max="1027" width="10.59765625" style="4" customWidth="1"/>
    <col min="1028" max="1029" width="17.3984375" style="4" customWidth="1"/>
    <col min="1030" max="1031" width="15.09765625" style="4" customWidth="1"/>
    <col min="1032" max="1280" width="9.09765625" style="4"/>
    <col min="1281" max="1281" width="12.59765625" style="4" customWidth="1"/>
    <col min="1282" max="1282" width="17.3984375" style="4" customWidth="1"/>
    <col min="1283" max="1283" width="10.59765625" style="4" customWidth="1"/>
    <col min="1284" max="1285" width="17.3984375" style="4" customWidth="1"/>
    <col min="1286" max="1287" width="15.09765625" style="4" customWidth="1"/>
    <col min="1288" max="1536" width="9.09765625" style="4"/>
    <col min="1537" max="1537" width="12.59765625" style="4" customWidth="1"/>
    <col min="1538" max="1538" width="17.3984375" style="4" customWidth="1"/>
    <col min="1539" max="1539" width="10.59765625" style="4" customWidth="1"/>
    <col min="1540" max="1541" width="17.3984375" style="4" customWidth="1"/>
    <col min="1542" max="1543" width="15.09765625" style="4" customWidth="1"/>
    <col min="1544" max="1792" width="9.09765625" style="4"/>
    <col min="1793" max="1793" width="12.59765625" style="4" customWidth="1"/>
    <col min="1794" max="1794" width="17.3984375" style="4" customWidth="1"/>
    <col min="1795" max="1795" width="10.59765625" style="4" customWidth="1"/>
    <col min="1796" max="1797" width="17.3984375" style="4" customWidth="1"/>
    <col min="1798" max="1799" width="15.09765625" style="4" customWidth="1"/>
    <col min="1800" max="2048" width="9.09765625" style="4"/>
    <col min="2049" max="2049" width="12.59765625" style="4" customWidth="1"/>
    <col min="2050" max="2050" width="17.3984375" style="4" customWidth="1"/>
    <col min="2051" max="2051" width="10.59765625" style="4" customWidth="1"/>
    <col min="2052" max="2053" width="17.3984375" style="4" customWidth="1"/>
    <col min="2054" max="2055" width="15.09765625" style="4" customWidth="1"/>
    <col min="2056" max="2304" width="9.09765625" style="4"/>
    <col min="2305" max="2305" width="12.59765625" style="4" customWidth="1"/>
    <col min="2306" max="2306" width="17.3984375" style="4" customWidth="1"/>
    <col min="2307" max="2307" width="10.59765625" style="4" customWidth="1"/>
    <col min="2308" max="2309" width="17.3984375" style="4" customWidth="1"/>
    <col min="2310" max="2311" width="15.09765625" style="4" customWidth="1"/>
    <col min="2312" max="2560" width="9.09765625" style="4"/>
    <col min="2561" max="2561" width="12.59765625" style="4" customWidth="1"/>
    <col min="2562" max="2562" width="17.3984375" style="4" customWidth="1"/>
    <col min="2563" max="2563" width="10.59765625" style="4" customWidth="1"/>
    <col min="2564" max="2565" width="17.3984375" style="4" customWidth="1"/>
    <col min="2566" max="2567" width="15.09765625" style="4" customWidth="1"/>
    <col min="2568" max="2816" width="9.09765625" style="4"/>
    <col min="2817" max="2817" width="12.59765625" style="4" customWidth="1"/>
    <col min="2818" max="2818" width="17.3984375" style="4" customWidth="1"/>
    <col min="2819" max="2819" width="10.59765625" style="4" customWidth="1"/>
    <col min="2820" max="2821" width="17.3984375" style="4" customWidth="1"/>
    <col min="2822" max="2823" width="15.09765625" style="4" customWidth="1"/>
    <col min="2824" max="3072" width="9.09765625" style="4"/>
    <col min="3073" max="3073" width="12.59765625" style="4" customWidth="1"/>
    <col min="3074" max="3074" width="17.3984375" style="4" customWidth="1"/>
    <col min="3075" max="3075" width="10.59765625" style="4" customWidth="1"/>
    <col min="3076" max="3077" width="17.3984375" style="4" customWidth="1"/>
    <col min="3078" max="3079" width="15.09765625" style="4" customWidth="1"/>
    <col min="3080" max="3328" width="9.09765625" style="4"/>
    <col min="3329" max="3329" width="12.59765625" style="4" customWidth="1"/>
    <col min="3330" max="3330" width="17.3984375" style="4" customWidth="1"/>
    <col min="3331" max="3331" width="10.59765625" style="4" customWidth="1"/>
    <col min="3332" max="3333" width="17.3984375" style="4" customWidth="1"/>
    <col min="3334" max="3335" width="15.09765625" style="4" customWidth="1"/>
    <col min="3336" max="3584" width="9.09765625" style="4"/>
    <col min="3585" max="3585" width="12.59765625" style="4" customWidth="1"/>
    <col min="3586" max="3586" width="17.3984375" style="4" customWidth="1"/>
    <col min="3587" max="3587" width="10.59765625" style="4" customWidth="1"/>
    <col min="3588" max="3589" width="17.3984375" style="4" customWidth="1"/>
    <col min="3590" max="3591" width="15.09765625" style="4" customWidth="1"/>
    <col min="3592" max="3840" width="9.09765625" style="4"/>
    <col min="3841" max="3841" width="12.59765625" style="4" customWidth="1"/>
    <col min="3842" max="3842" width="17.3984375" style="4" customWidth="1"/>
    <col min="3843" max="3843" width="10.59765625" style="4" customWidth="1"/>
    <col min="3844" max="3845" width="17.3984375" style="4" customWidth="1"/>
    <col min="3846" max="3847" width="15.09765625" style="4" customWidth="1"/>
    <col min="3848" max="4096" width="9.09765625" style="4"/>
    <col min="4097" max="4097" width="12.59765625" style="4" customWidth="1"/>
    <col min="4098" max="4098" width="17.3984375" style="4" customWidth="1"/>
    <col min="4099" max="4099" width="10.59765625" style="4" customWidth="1"/>
    <col min="4100" max="4101" width="17.3984375" style="4" customWidth="1"/>
    <col min="4102" max="4103" width="15.09765625" style="4" customWidth="1"/>
    <col min="4104" max="4352" width="9.09765625" style="4"/>
    <col min="4353" max="4353" width="12.59765625" style="4" customWidth="1"/>
    <col min="4354" max="4354" width="17.3984375" style="4" customWidth="1"/>
    <col min="4355" max="4355" width="10.59765625" style="4" customWidth="1"/>
    <col min="4356" max="4357" width="17.3984375" style="4" customWidth="1"/>
    <col min="4358" max="4359" width="15.09765625" style="4" customWidth="1"/>
    <col min="4360" max="4608" width="9.09765625" style="4"/>
    <col min="4609" max="4609" width="12.59765625" style="4" customWidth="1"/>
    <col min="4610" max="4610" width="17.3984375" style="4" customWidth="1"/>
    <col min="4611" max="4611" width="10.59765625" style="4" customWidth="1"/>
    <col min="4612" max="4613" width="17.3984375" style="4" customWidth="1"/>
    <col min="4614" max="4615" width="15.09765625" style="4" customWidth="1"/>
    <col min="4616" max="4864" width="9.09765625" style="4"/>
    <col min="4865" max="4865" width="12.59765625" style="4" customWidth="1"/>
    <col min="4866" max="4866" width="17.3984375" style="4" customWidth="1"/>
    <col min="4867" max="4867" width="10.59765625" style="4" customWidth="1"/>
    <col min="4868" max="4869" width="17.3984375" style="4" customWidth="1"/>
    <col min="4870" max="4871" width="15.09765625" style="4" customWidth="1"/>
    <col min="4872" max="5120" width="9.09765625" style="4"/>
    <col min="5121" max="5121" width="12.59765625" style="4" customWidth="1"/>
    <col min="5122" max="5122" width="17.3984375" style="4" customWidth="1"/>
    <col min="5123" max="5123" width="10.59765625" style="4" customWidth="1"/>
    <col min="5124" max="5125" width="17.3984375" style="4" customWidth="1"/>
    <col min="5126" max="5127" width="15.09765625" style="4" customWidth="1"/>
    <col min="5128" max="5376" width="9.09765625" style="4"/>
    <col min="5377" max="5377" width="12.59765625" style="4" customWidth="1"/>
    <col min="5378" max="5378" width="17.3984375" style="4" customWidth="1"/>
    <col min="5379" max="5379" width="10.59765625" style="4" customWidth="1"/>
    <col min="5380" max="5381" width="17.3984375" style="4" customWidth="1"/>
    <col min="5382" max="5383" width="15.09765625" style="4" customWidth="1"/>
    <col min="5384" max="5632" width="9.09765625" style="4"/>
    <col min="5633" max="5633" width="12.59765625" style="4" customWidth="1"/>
    <col min="5634" max="5634" width="17.3984375" style="4" customWidth="1"/>
    <col min="5635" max="5635" width="10.59765625" style="4" customWidth="1"/>
    <col min="5636" max="5637" width="17.3984375" style="4" customWidth="1"/>
    <col min="5638" max="5639" width="15.09765625" style="4" customWidth="1"/>
    <col min="5640" max="5888" width="9.09765625" style="4"/>
    <col min="5889" max="5889" width="12.59765625" style="4" customWidth="1"/>
    <col min="5890" max="5890" width="17.3984375" style="4" customWidth="1"/>
    <col min="5891" max="5891" width="10.59765625" style="4" customWidth="1"/>
    <col min="5892" max="5893" width="17.3984375" style="4" customWidth="1"/>
    <col min="5894" max="5895" width="15.09765625" style="4" customWidth="1"/>
    <col min="5896" max="6144" width="9.09765625" style="4"/>
    <col min="6145" max="6145" width="12.59765625" style="4" customWidth="1"/>
    <col min="6146" max="6146" width="17.3984375" style="4" customWidth="1"/>
    <col min="6147" max="6147" width="10.59765625" style="4" customWidth="1"/>
    <col min="6148" max="6149" width="17.3984375" style="4" customWidth="1"/>
    <col min="6150" max="6151" width="15.09765625" style="4" customWidth="1"/>
    <col min="6152" max="6400" width="9.09765625" style="4"/>
    <col min="6401" max="6401" width="12.59765625" style="4" customWidth="1"/>
    <col min="6402" max="6402" width="17.3984375" style="4" customWidth="1"/>
    <col min="6403" max="6403" width="10.59765625" style="4" customWidth="1"/>
    <col min="6404" max="6405" width="17.3984375" style="4" customWidth="1"/>
    <col min="6406" max="6407" width="15.09765625" style="4" customWidth="1"/>
    <col min="6408" max="6656" width="9.09765625" style="4"/>
    <col min="6657" max="6657" width="12.59765625" style="4" customWidth="1"/>
    <col min="6658" max="6658" width="17.3984375" style="4" customWidth="1"/>
    <col min="6659" max="6659" width="10.59765625" style="4" customWidth="1"/>
    <col min="6660" max="6661" width="17.3984375" style="4" customWidth="1"/>
    <col min="6662" max="6663" width="15.09765625" style="4" customWidth="1"/>
    <col min="6664" max="6912" width="9.09765625" style="4"/>
    <col min="6913" max="6913" width="12.59765625" style="4" customWidth="1"/>
    <col min="6914" max="6914" width="17.3984375" style="4" customWidth="1"/>
    <col min="6915" max="6915" width="10.59765625" style="4" customWidth="1"/>
    <col min="6916" max="6917" width="17.3984375" style="4" customWidth="1"/>
    <col min="6918" max="6919" width="15.09765625" style="4" customWidth="1"/>
    <col min="6920" max="7168" width="9.09765625" style="4"/>
    <col min="7169" max="7169" width="12.59765625" style="4" customWidth="1"/>
    <col min="7170" max="7170" width="17.3984375" style="4" customWidth="1"/>
    <col min="7171" max="7171" width="10.59765625" style="4" customWidth="1"/>
    <col min="7172" max="7173" width="17.3984375" style="4" customWidth="1"/>
    <col min="7174" max="7175" width="15.09765625" style="4" customWidth="1"/>
    <col min="7176" max="7424" width="9.09765625" style="4"/>
    <col min="7425" max="7425" width="12.59765625" style="4" customWidth="1"/>
    <col min="7426" max="7426" width="17.3984375" style="4" customWidth="1"/>
    <col min="7427" max="7427" width="10.59765625" style="4" customWidth="1"/>
    <col min="7428" max="7429" width="17.3984375" style="4" customWidth="1"/>
    <col min="7430" max="7431" width="15.09765625" style="4" customWidth="1"/>
    <col min="7432" max="7680" width="9.09765625" style="4"/>
    <col min="7681" max="7681" width="12.59765625" style="4" customWidth="1"/>
    <col min="7682" max="7682" width="17.3984375" style="4" customWidth="1"/>
    <col min="7683" max="7683" width="10.59765625" style="4" customWidth="1"/>
    <col min="7684" max="7685" width="17.3984375" style="4" customWidth="1"/>
    <col min="7686" max="7687" width="15.09765625" style="4" customWidth="1"/>
    <col min="7688" max="7936" width="9.09765625" style="4"/>
    <col min="7937" max="7937" width="12.59765625" style="4" customWidth="1"/>
    <col min="7938" max="7938" width="17.3984375" style="4" customWidth="1"/>
    <col min="7939" max="7939" width="10.59765625" style="4" customWidth="1"/>
    <col min="7940" max="7941" width="17.3984375" style="4" customWidth="1"/>
    <col min="7942" max="7943" width="15.09765625" style="4" customWidth="1"/>
    <col min="7944" max="8192" width="9.09765625" style="4"/>
    <col min="8193" max="8193" width="12.59765625" style="4" customWidth="1"/>
    <col min="8194" max="8194" width="17.3984375" style="4" customWidth="1"/>
    <col min="8195" max="8195" width="10.59765625" style="4" customWidth="1"/>
    <col min="8196" max="8197" width="17.3984375" style="4" customWidth="1"/>
    <col min="8198" max="8199" width="15.09765625" style="4" customWidth="1"/>
    <col min="8200" max="8448" width="9.09765625" style="4"/>
    <col min="8449" max="8449" width="12.59765625" style="4" customWidth="1"/>
    <col min="8450" max="8450" width="17.3984375" style="4" customWidth="1"/>
    <col min="8451" max="8451" width="10.59765625" style="4" customWidth="1"/>
    <col min="8452" max="8453" width="17.3984375" style="4" customWidth="1"/>
    <col min="8454" max="8455" width="15.09765625" style="4" customWidth="1"/>
    <col min="8456" max="8704" width="9.09765625" style="4"/>
    <col min="8705" max="8705" width="12.59765625" style="4" customWidth="1"/>
    <col min="8706" max="8706" width="17.3984375" style="4" customWidth="1"/>
    <col min="8707" max="8707" width="10.59765625" style="4" customWidth="1"/>
    <col min="8708" max="8709" width="17.3984375" style="4" customWidth="1"/>
    <col min="8710" max="8711" width="15.09765625" style="4" customWidth="1"/>
    <col min="8712" max="8960" width="9.09765625" style="4"/>
    <col min="8961" max="8961" width="12.59765625" style="4" customWidth="1"/>
    <col min="8962" max="8962" width="17.3984375" style="4" customWidth="1"/>
    <col min="8963" max="8963" width="10.59765625" style="4" customWidth="1"/>
    <col min="8964" max="8965" width="17.3984375" style="4" customWidth="1"/>
    <col min="8966" max="8967" width="15.09765625" style="4" customWidth="1"/>
    <col min="8968" max="9216" width="9.09765625" style="4"/>
    <col min="9217" max="9217" width="12.59765625" style="4" customWidth="1"/>
    <col min="9218" max="9218" width="17.3984375" style="4" customWidth="1"/>
    <col min="9219" max="9219" width="10.59765625" style="4" customWidth="1"/>
    <col min="9220" max="9221" width="17.3984375" style="4" customWidth="1"/>
    <col min="9222" max="9223" width="15.09765625" style="4" customWidth="1"/>
    <col min="9224" max="9472" width="9.09765625" style="4"/>
    <col min="9473" max="9473" width="12.59765625" style="4" customWidth="1"/>
    <col min="9474" max="9474" width="17.3984375" style="4" customWidth="1"/>
    <col min="9475" max="9475" width="10.59765625" style="4" customWidth="1"/>
    <col min="9476" max="9477" width="17.3984375" style="4" customWidth="1"/>
    <col min="9478" max="9479" width="15.09765625" style="4" customWidth="1"/>
    <col min="9480" max="9728" width="9.09765625" style="4"/>
    <col min="9729" max="9729" width="12.59765625" style="4" customWidth="1"/>
    <col min="9730" max="9730" width="17.3984375" style="4" customWidth="1"/>
    <col min="9731" max="9731" width="10.59765625" style="4" customWidth="1"/>
    <col min="9732" max="9733" width="17.3984375" style="4" customWidth="1"/>
    <col min="9734" max="9735" width="15.09765625" style="4" customWidth="1"/>
    <col min="9736" max="9984" width="9.09765625" style="4"/>
    <col min="9985" max="9985" width="12.59765625" style="4" customWidth="1"/>
    <col min="9986" max="9986" width="17.3984375" style="4" customWidth="1"/>
    <col min="9987" max="9987" width="10.59765625" style="4" customWidth="1"/>
    <col min="9988" max="9989" width="17.3984375" style="4" customWidth="1"/>
    <col min="9990" max="9991" width="15.09765625" style="4" customWidth="1"/>
    <col min="9992" max="10240" width="9.09765625" style="4"/>
    <col min="10241" max="10241" width="12.59765625" style="4" customWidth="1"/>
    <col min="10242" max="10242" width="17.3984375" style="4" customWidth="1"/>
    <col min="10243" max="10243" width="10.59765625" style="4" customWidth="1"/>
    <col min="10244" max="10245" width="17.3984375" style="4" customWidth="1"/>
    <col min="10246" max="10247" width="15.09765625" style="4" customWidth="1"/>
    <col min="10248" max="10496" width="9.09765625" style="4"/>
    <col min="10497" max="10497" width="12.59765625" style="4" customWidth="1"/>
    <col min="10498" max="10498" width="17.3984375" style="4" customWidth="1"/>
    <col min="10499" max="10499" width="10.59765625" style="4" customWidth="1"/>
    <col min="10500" max="10501" width="17.3984375" style="4" customWidth="1"/>
    <col min="10502" max="10503" width="15.09765625" style="4" customWidth="1"/>
    <col min="10504" max="10752" width="9.09765625" style="4"/>
    <col min="10753" max="10753" width="12.59765625" style="4" customWidth="1"/>
    <col min="10754" max="10754" width="17.3984375" style="4" customWidth="1"/>
    <col min="10755" max="10755" width="10.59765625" style="4" customWidth="1"/>
    <col min="10756" max="10757" width="17.3984375" style="4" customWidth="1"/>
    <col min="10758" max="10759" width="15.09765625" style="4" customWidth="1"/>
    <col min="10760" max="11008" width="9.09765625" style="4"/>
    <col min="11009" max="11009" width="12.59765625" style="4" customWidth="1"/>
    <col min="11010" max="11010" width="17.3984375" style="4" customWidth="1"/>
    <col min="11011" max="11011" width="10.59765625" style="4" customWidth="1"/>
    <col min="11012" max="11013" width="17.3984375" style="4" customWidth="1"/>
    <col min="11014" max="11015" width="15.09765625" style="4" customWidth="1"/>
    <col min="11016" max="11264" width="9.09765625" style="4"/>
    <col min="11265" max="11265" width="12.59765625" style="4" customWidth="1"/>
    <col min="11266" max="11266" width="17.3984375" style="4" customWidth="1"/>
    <col min="11267" max="11267" width="10.59765625" style="4" customWidth="1"/>
    <col min="11268" max="11269" width="17.3984375" style="4" customWidth="1"/>
    <col min="11270" max="11271" width="15.09765625" style="4" customWidth="1"/>
    <col min="11272" max="11520" width="9.09765625" style="4"/>
    <col min="11521" max="11521" width="12.59765625" style="4" customWidth="1"/>
    <col min="11522" max="11522" width="17.3984375" style="4" customWidth="1"/>
    <col min="11523" max="11523" width="10.59765625" style="4" customWidth="1"/>
    <col min="11524" max="11525" width="17.3984375" style="4" customWidth="1"/>
    <col min="11526" max="11527" width="15.09765625" style="4" customWidth="1"/>
    <col min="11528" max="11776" width="9.09765625" style="4"/>
    <col min="11777" max="11777" width="12.59765625" style="4" customWidth="1"/>
    <col min="11778" max="11778" width="17.3984375" style="4" customWidth="1"/>
    <col min="11779" max="11779" width="10.59765625" style="4" customWidth="1"/>
    <col min="11780" max="11781" width="17.3984375" style="4" customWidth="1"/>
    <col min="11782" max="11783" width="15.09765625" style="4" customWidth="1"/>
    <col min="11784" max="12032" width="9.09765625" style="4"/>
    <col min="12033" max="12033" width="12.59765625" style="4" customWidth="1"/>
    <col min="12034" max="12034" width="17.3984375" style="4" customWidth="1"/>
    <col min="12035" max="12035" width="10.59765625" style="4" customWidth="1"/>
    <col min="12036" max="12037" width="17.3984375" style="4" customWidth="1"/>
    <col min="12038" max="12039" width="15.09765625" style="4" customWidth="1"/>
    <col min="12040" max="12288" width="9.09765625" style="4"/>
    <col min="12289" max="12289" width="12.59765625" style="4" customWidth="1"/>
    <col min="12290" max="12290" width="17.3984375" style="4" customWidth="1"/>
    <col min="12291" max="12291" width="10.59765625" style="4" customWidth="1"/>
    <col min="12292" max="12293" width="17.3984375" style="4" customWidth="1"/>
    <col min="12294" max="12295" width="15.09765625" style="4" customWidth="1"/>
    <col min="12296" max="12544" width="9.09765625" style="4"/>
    <col min="12545" max="12545" width="12.59765625" style="4" customWidth="1"/>
    <col min="12546" max="12546" width="17.3984375" style="4" customWidth="1"/>
    <col min="12547" max="12547" width="10.59765625" style="4" customWidth="1"/>
    <col min="12548" max="12549" width="17.3984375" style="4" customWidth="1"/>
    <col min="12550" max="12551" width="15.09765625" style="4" customWidth="1"/>
    <col min="12552" max="12800" width="9.09765625" style="4"/>
    <col min="12801" max="12801" width="12.59765625" style="4" customWidth="1"/>
    <col min="12802" max="12802" width="17.3984375" style="4" customWidth="1"/>
    <col min="12803" max="12803" width="10.59765625" style="4" customWidth="1"/>
    <col min="12804" max="12805" width="17.3984375" style="4" customWidth="1"/>
    <col min="12806" max="12807" width="15.09765625" style="4" customWidth="1"/>
    <col min="12808" max="13056" width="9.09765625" style="4"/>
    <col min="13057" max="13057" width="12.59765625" style="4" customWidth="1"/>
    <col min="13058" max="13058" width="17.3984375" style="4" customWidth="1"/>
    <col min="13059" max="13059" width="10.59765625" style="4" customWidth="1"/>
    <col min="13060" max="13061" width="17.3984375" style="4" customWidth="1"/>
    <col min="13062" max="13063" width="15.09765625" style="4" customWidth="1"/>
    <col min="13064" max="13312" width="9.09765625" style="4"/>
    <col min="13313" max="13313" width="12.59765625" style="4" customWidth="1"/>
    <col min="13314" max="13314" width="17.3984375" style="4" customWidth="1"/>
    <col min="13315" max="13315" width="10.59765625" style="4" customWidth="1"/>
    <col min="13316" max="13317" width="17.3984375" style="4" customWidth="1"/>
    <col min="13318" max="13319" width="15.09765625" style="4" customWidth="1"/>
    <col min="13320" max="13568" width="9.09765625" style="4"/>
    <col min="13569" max="13569" width="12.59765625" style="4" customWidth="1"/>
    <col min="13570" max="13570" width="17.3984375" style="4" customWidth="1"/>
    <col min="13571" max="13571" width="10.59765625" style="4" customWidth="1"/>
    <col min="13572" max="13573" width="17.3984375" style="4" customWidth="1"/>
    <col min="13574" max="13575" width="15.09765625" style="4" customWidth="1"/>
    <col min="13576" max="13824" width="9.09765625" style="4"/>
    <col min="13825" max="13825" width="12.59765625" style="4" customWidth="1"/>
    <col min="13826" max="13826" width="17.3984375" style="4" customWidth="1"/>
    <col min="13827" max="13827" width="10.59765625" style="4" customWidth="1"/>
    <col min="13828" max="13829" width="17.3984375" style="4" customWidth="1"/>
    <col min="13830" max="13831" width="15.09765625" style="4" customWidth="1"/>
    <col min="13832" max="14080" width="9.09765625" style="4"/>
    <col min="14081" max="14081" width="12.59765625" style="4" customWidth="1"/>
    <col min="14082" max="14082" width="17.3984375" style="4" customWidth="1"/>
    <col min="14083" max="14083" width="10.59765625" style="4" customWidth="1"/>
    <col min="14084" max="14085" width="17.3984375" style="4" customWidth="1"/>
    <col min="14086" max="14087" width="15.09765625" style="4" customWidth="1"/>
    <col min="14088" max="14336" width="9.09765625" style="4"/>
    <col min="14337" max="14337" width="12.59765625" style="4" customWidth="1"/>
    <col min="14338" max="14338" width="17.3984375" style="4" customWidth="1"/>
    <col min="14339" max="14339" width="10.59765625" style="4" customWidth="1"/>
    <col min="14340" max="14341" width="17.3984375" style="4" customWidth="1"/>
    <col min="14342" max="14343" width="15.09765625" style="4" customWidth="1"/>
    <col min="14344" max="14592" width="9.09765625" style="4"/>
    <col min="14593" max="14593" width="12.59765625" style="4" customWidth="1"/>
    <col min="14594" max="14594" width="17.3984375" style="4" customWidth="1"/>
    <col min="14595" max="14595" width="10.59765625" style="4" customWidth="1"/>
    <col min="14596" max="14597" width="17.3984375" style="4" customWidth="1"/>
    <col min="14598" max="14599" width="15.09765625" style="4" customWidth="1"/>
    <col min="14600" max="14848" width="9.09765625" style="4"/>
    <col min="14849" max="14849" width="12.59765625" style="4" customWidth="1"/>
    <col min="14850" max="14850" width="17.3984375" style="4" customWidth="1"/>
    <col min="14851" max="14851" width="10.59765625" style="4" customWidth="1"/>
    <col min="14852" max="14853" width="17.3984375" style="4" customWidth="1"/>
    <col min="14854" max="14855" width="15.09765625" style="4" customWidth="1"/>
    <col min="14856" max="15104" width="9.09765625" style="4"/>
    <col min="15105" max="15105" width="12.59765625" style="4" customWidth="1"/>
    <col min="15106" max="15106" width="17.3984375" style="4" customWidth="1"/>
    <col min="15107" max="15107" width="10.59765625" style="4" customWidth="1"/>
    <col min="15108" max="15109" width="17.3984375" style="4" customWidth="1"/>
    <col min="15110" max="15111" width="15.09765625" style="4" customWidth="1"/>
    <col min="15112" max="15360" width="9.09765625" style="4"/>
    <col min="15361" max="15361" width="12.59765625" style="4" customWidth="1"/>
    <col min="15362" max="15362" width="17.3984375" style="4" customWidth="1"/>
    <col min="15363" max="15363" width="10.59765625" style="4" customWidth="1"/>
    <col min="15364" max="15365" width="17.3984375" style="4" customWidth="1"/>
    <col min="15366" max="15367" width="15.09765625" style="4" customWidth="1"/>
    <col min="15368" max="15616" width="9.09765625" style="4"/>
    <col min="15617" max="15617" width="12.59765625" style="4" customWidth="1"/>
    <col min="15618" max="15618" width="17.3984375" style="4" customWidth="1"/>
    <col min="15619" max="15619" width="10.59765625" style="4" customWidth="1"/>
    <col min="15620" max="15621" width="17.3984375" style="4" customWidth="1"/>
    <col min="15622" max="15623" width="15.09765625" style="4" customWidth="1"/>
    <col min="15624" max="15872" width="9.09765625" style="4"/>
    <col min="15873" max="15873" width="12.59765625" style="4" customWidth="1"/>
    <col min="15874" max="15874" width="17.3984375" style="4" customWidth="1"/>
    <col min="15875" max="15875" width="10.59765625" style="4" customWidth="1"/>
    <col min="15876" max="15877" width="17.3984375" style="4" customWidth="1"/>
    <col min="15878" max="15879" width="15.09765625" style="4" customWidth="1"/>
    <col min="15880" max="16128" width="9.09765625" style="4"/>
    <col min="16129" max="16129" width="12.59765625" style="4" customWidth="1"/>
    <col min="16130" max="16130" width="17.3984375" style="4" customWidth="1"/>
    <col min="16131" max="16131" width="10.59765625" style="4" customWidth="1"/>
    <col min="16132" max="16133" width="17.3984375" style="4" customWidth="1"/>
    <col min="16134" max="16135" width="15.09765625" style="4" customWidth="1"/>
    <col min="16136" max="16384" width="9.09765625" style="4"/>
  </cols>
  <sheetData>
    <row r="1" spans="1:15" x14ac:dyDescent="0.25">
      <c r="A1" s="6"/>
      <c r="B1" s="6"/>
      <c r="C1" s="6"/>
      <c r="D1" s="6"/>
      <c r="E1" s="6"/>
      <c r="F1" s="6"/>
      <c r="G1" s="7"/>
    </row>
    <row r="2" spans="1:15" ht="13" x14ac:dyDescent="0.3">
      <c r="A2" s="8" t="s">
        <v>190</v>
      </c>
      <c r="B2" s="6"/>
      <c r="C2" s="6"/>
      <c r="D2" s="6"/>
      <c r="E2" s="6"/>
      <c r="F2" s="6"/>
      <c r="G2" s="7"/>
    </row>
    <row r="3" spans="1:15" x14ac:dyDescent="0.25">
      <c r="A3" s="9"/>
      <c r="B3" s="9"/>
      <c r="C3" s="9"/>
      <c r="D3" s="9"/>
      <c r="E3" s="9"/>
      <c r="F3" s="9"/>
      <c r="G3" s="10"/>
    </row>
    <row r="4" spans="1:15" x14ac:dyDescent="0.25">
      <c r="A4" s="11" t="s">
        <v>42</v>
      </c>
      <c r="B4" s="12" t="s">
        <v>43</v>
      </c>
      <c r="C4" s="12" t="s">
        <v>44</v>
      </c>
      <c r="D4" s="12" t="s">
        <v>44</v>
      </c>
      <c r="E4" s="12" t="s">
        <v>45</v>
      </c>
      <c r="F4" s="12" t="s">
        <v>46</v>
      </c>
      <c r="G4" s="13" t="s">
        <v>47</v>
      </c>
    </row>
    <row r="5" spans="1:15" x14ac:dyDescent="0.25">
      <c r="A5" s="14" t="s">
        <v>48</v>
      </c>
      <c r="B5" s="15" t="s">
        <v>49</v>
      </c>
      <c r="C5" s="15" t="s">
        <v>50</v>
      </c>
      <c r="D5" s="15" t="s">
        <v>51</v>
      </c>
      <c r="E5" s="15" t="s">
        <v>52</v>
      </c>
      <c r="F5" s="15" t="s">
        <v>53</v>
      </c>
      <c r="G5" s="16" t="s">
        <v>54</v>
      </c>
    </row>
    <row r="6" spans="1:15" x14ac:dyDescent="0.25">
      <c r="A6" s="17"/>
      <c r="B6" s="15" t="s">
        <v>55</v>
      </c>
      <c r="C6" s="15" t="s">
        <v>56</v>
      </c>
      <c r="D6" s="15" t="s">
        <v>55</v>
      </c>
      <c r="E6" s="15" t="s">
        <v>55</v>
      </c>
      <c r="F6" s="15" t="s">
        <v>57</v>
      </c>
      <c r="G6" s="16" t="s">
        <v>56</v>
      </c>
    </row>
    <row r="7" spans="1:15" x14ac:dyDescent="0.25">
      <c r="A7" s="18"/>
      <c r="B7" s="6"/>
      <c r="C7" s="15"/>
      <c r="D7" s="6"/>
      <c r="E7" s="6"/>
      <c r="F7" s="15"/>
      <c r="G7" s="16"/>
    </row>
    <row r="8" spans="1:15" ht="13.5" x14ac:dyDescent="0.35">
      <c r="A8" s="19"/>
      <c r="B8" s="20" t="s">
        <v>58</v>
      </c>
      <c r="C8" s="12" t="s">
        <v>59</v>
      </c>
      <c r="D8" s="12" t="s">
        <v>60</v>
      </c>
      <c r="E8" s="12" t="s">
        <v>61</v>
      </c>
      <c r="F8" s="20" t="s">
        <v>62</v>
      </c>
      <c r="G8" s="21" t="s">
        <v>63</v>
      </c>
    </row>
    <row r="9" spans="1:15" x14ac:dyDescent="0.25">
      <c r="A9" s="18"/>
      <c r="B9" s="22"/>
      <c r="C9" s="22"/>
      <c r="D9" s="22"/>
      <c r="E9" s="22"/>
      <c r="F9" s="22"/>
      <c r="G9" s="23"/>
    </row>
    <row r="10" spans="1:15" x14ac:dyDescent="0.25">
      <c r="A10" s="14" t="s">
        <v>64</v>
      </c>
      <c r="B10" s="24">
        <v>2.4399999999999999E-3</v>
      </c>
      <c r="C10" s="15">
        <v>100000</v>
      </c>
      <c r="D10" s="15">
        <v>244</v>
      </c>
      <c r="E10" s="15">
        <v>99797</v>
      </c>
      <c r="F10" s="15">
        <v>7945756</v>
      </c>
      <c r="G10" s="25">
        <v>79.5</v>
      </c>
      <c r="J10" s="43"/>
      <c r="K10" s="43"/>
      <c r="L10" s="43"/>
      <c r="M10" s="43"/>
      <c r="N10" s="43"/>
      <c r="O10" s="43"/>
    </row>
    <row r="11" spans="1:15" x14ac:dyDescent="0.25">
      <c r="A11" s="14" t="s">
        <v>65</v>
      </c>
      <c r="B11" s="24">
        <v>1.9000000000000001E-4</v>
      </c>
      <c r="C11" s="15">
        <v>99756</v>
      </c>
      <c r="D11" s="15">
        <v>19</v>
      </c>
      <c r="E11" s="15">
        <v>99747</v>
      </c>
      <c r="F11" s="15">
        <v>7845959</v>
      </c>
      <c r="G11" s="25">
        <v>78.7</v>
      </c>
      <c r="J11" s="43"/>
      <c r="K11" s="43"/>
      <c r="L11" s="43"/>
      <c r="M11" s="43"/>
      <c r="N11" s="43"/>
      <c r="O11" s="43"/>
    </row>
    <row r="12" spans="1:15" x14ac:dyDescent="0.25">
      <c r="A12" s="14" t="s">
        <v>66</v>
      </c>
      <c r="B12" s="24">
        <v>1.8000000000000001E-4</v>
      </c>
      <c r="C12" s="15">
        <v>99737</v>
      </c>
      <c r="D12" s="15">
        <v>18</v>
      </c>
      <c r="E12" s="15">
        <v>99728</v>
      </c>
      <c r="F12" s="15">
        <v>7746212</v>
      </c>
      <c r="G12" s="25">
        <v>77.7</v>
      </c>
      <c r="J12" s="43"/>
      <c r="K12" s="43"/>
      <c r="L12" s="43"/>
      <c r="M12" s="43"/>
      <c r="N12" s="43"/>
      <c r="O12" s="43"/>
    </row>
    <row r="13" spans="1:15" x14ac:dyDescent="0.25">
      <c r="A13" s="14" t="s">
        <v>67</v>
      </c>
      <c r="B13" s="24">
        <v>1.7000000000000001E-4</v>
      </c>
      <c r="C13" s="15">
        <v>99719</v>
      </c>
      <c r="D13" s="15">
        <v>17</v>
      </c>
      <c r="E13" s="15">
        <v>99711</v>
      </c>
      <c r="F13" s="15">
        <v>7646484</v>
      </c>
      <c r="G13" s="25">
        <v>76.7</v>
      </c>
      <c r="J13" s="43"/>
      <c r="K13" s="43"/>
      <c r="L13" s="43"/>
      <c r="M13" s="43"/>
      <c r="N13" s="43"/>
      <c r="O13" s="43"/>
    </row>
    <row r="14" spans="1:15" x14ac:dyDescent="0.25">
      <c r="A14" s="14" t="s">
        <v>68</v>
      </c>
      <c r="B14" s="24">
        <v>1.4999999999999999E-4</v>
      </c>
      <c r="C14" s="15">
        <v>99702</v>
      </c>
      <c r="D14" s="15">
        <v>15</v>
      </c>
      <c r="E14" s="15">
        <v>99695</v>
      </c>
      <c r="F14" s="15">
        <v>7546774</v>
      </c>
      <c r="G14" s="25">
        <v>75.7</v>
      </c>
      <c r="J14" s="43"/>
      <c r="K14" s="43"/>
      <c r="L14" s="43"/>
      <c r="M14" s="43"/>
      <c r="N14" s="43"/>
      <c r="O14" s="43"/>
    </row>
    <row r="15" spans="1:15" x14ac:dyDescent="0.25">
      <c r="A15" s="14" t="s">
        <v>69</v>
      </c>
      <c r="B15" s="24">
        <v>1.2999999999999999E-4</v>
      </c>
      <c r="C15" s="15">
        <v>99687</v>
      </c>
      <c r="D15" s="15">
        <v>13</v>
      </c>
      <c r="E15" s="15">
        <v>99681</v>
      </c>
      <c r="F15" s="15">
        <v>7447079</v>
      </c>
      <c r="G15" s="25">
        <v>74.7</v>
      </c>
      <c r="J15" s="43"/>
      <c r="K15" s="43"/>
      <c r="L15" s="43"/>
      <c r="M15" s="43"/>
      <c r="N15" s="43"/>
      <c r="O15" s="43"/>
    </row>
    <row r="16" spans="1:15" x14ac:dyDescent="0.25">
      <c r="A16" s="14" t="s">
        <v>70</v>
      </c>
      <c r="B16" s="24">
        <v>1.1E-4</v>
      </c>
      <c r="C16" s="15">
        <v>99674</v>
      </c>
      <c r="D16" s="15">
        <v>11</v>
      </c>
      <c r="E16" s="15">
        <v>99669</v>
      </c>
      <c r="F16" s="15">
        <v>7347399</v>
      </c>
      <c r="G16" s="25">
        <v>73.7</v>
      </c>
      <c r="J16" s="43"/>
      <c r="K16" s="43"/>
      <c r="L16" s="43"/>
      <c r="M16" s="43"/>
      <c r="N16" s="43"/>
      <c r="O16" s="43"/>
    </row>
    <row r="17" spans="1:15" x14ac:dyDescent="0.25">
      <c r="A17" s="14" t="s">
        <v>71</v>
      </c>
      <c r="B17" s="24">
        <v>1E-4</v>
      </c>
      <c r="C17" s="15">
        <v>99663</v>
      </c>
      <c r="D17" s="15">
        <v>10</v>
      </c>
      <c r="E17" s="15">
        <v>99658</v>
      </c>
      <c r="F17" s="15">
        <v>7247730</v>
      </c>
      <c r="G17" s="25">
        <v>72.7</v>
      </c>
      <c r="J17" s="43"/>
      <c r="K17" s="43"/>
      <c r="L17" s="43"/>
      <c r="M17" s="43"/>
      <c r="N17" s="43"/>
      <c r="O17" s="43"/>
    </row>
    <row r="18" spans="1:15" x14ac:dyDescent="0.25">
      <c r="A18" s="14" t="s">
        <v>72</v>
      </c>
      <c r="B18" s="24">
        <v>1E-4</v>
      </c>
      <c r="C18" s="15">
        <v>99653</v>
      </c>
      <c r="D18" s="15">
        <v>10</v>
      </c>
      <c r="E18" s="15">
        <v>99648</v>
      </c>
      <c r="F18" s="15">
        <v>7148072</v>
      </c>
      <c r="G18" s="25">
        <v>71.7</v>
      </c>
      <c r="J18" s="43"/>
      <c r="K18" s="43"/>
      <c r="L18" s="43"/>
      <c r="M18" s="43"/>
      <c r="N18" s="43"/>
      <c r="O18" s="43"/>
    </row>
    <row r="19" spans="1:15" x14ac:dyDescent="0.25">
      <c r="A19" s="14" t="s">
        <v>73</v>
      </c>
      <c r="B19" s="24">
        <v>1.1E-4</v>
      </c>
      <c r="C19" s="15">
        <v>99643</v>
      </c>
      <c r="D19" s="15">
        <v>11</v>
      </c>
      <c r="E19" s="15">
        <v>99638</v>
      </c>
      <c r="F19" s="15">
        <v>7048424</v>
      </c>
      <c r="G19" s="25">
        <v>70.7</v>
      </c>
      <c r="J19" s="43"/>
      <c r="K19" s="43"/>
      <c r="L19" s="43"/>
      <c r="M19" s="43"/>
      <c r="N19" s="43"/>
      <c r="O19" s="43"/>
    </row>
    <row r="20" spans="1:15" x14ac:dyDescent="0.25">
      <c r="A20" s="14" t="s">
        <v>74</v>
      </c>
      <c r="B20" s="24">
        <v>1.1E-4</v>
      </c>
      <c r="C20" s="15">
        <v>99632</v>
      </c>
      <c r="D20" s="15">
        <v>11</v>
      </c>
      <c r="E20" s="15">
        <v>99627</v>
      </c>
      <c r="F20" s="15">
        <v>6948787</v>
      </c>
      <c r="G20" s="25">
        <v>69.7</v>
      </c>
      <c r="J20" s="43"/>
      <c r="K20" s="43"/>
      <c r="L20" s="43"/>
      <c r="M20" s="43"/>
      <c r="N20" s="43"/>
      <c r="O20" s="43"/>
    </row>
    <row r="21" spans="1:15" x14ac:dyDescent="0.25">
      <c r="A21" s="14" t="s">
        <v>75</v>
      </c>
      <c r="B21" s="24">
        <v>1.2E-4</v>
      </c>
      <c r="C21" s="15">
        <v>99621</v>
      </c>
      <c r="D21" s="15">
        <v>12</v>
      </c>
      <c r="E21" s="15">
        <v>99615</v>
      </c>
      <c r="F21" s="15">
        <v>6849160</v>
      </c>
      <c r="G21" s="25">
        <v>68.8</v>
      </c>
      <c r="J21" s="43"/>
      <c r="K21" s="43"/>
      <c r="L21" s="43"/>
      <c r="M21" s="43"/>
      <c r="N21" s="43"/>
      <c r="O21" s="43"/>
    </row>
    <row r="22" spans="1:15" x14ac:dyDescent="0.25">
      <c r="A22" s="14" t="s">
        <v>76</v>
      </c>
      <c r="B22" s="24">
        <v>1.2999999999999999E-4</v>
      </c>
      <c r="C22" s="15">
        <v>99609</v>
      </c>
      <c r="D22" s="15">
        <v>13</v>
      </c>
      <c r="E22" s="15">
        <v>99603</v>
      </c>
      <c r="F22" s="15">
        <v>6749545</v>
      </c>
      <c r="G22" s="25">
        <v>67.8</v>
      </c>
      <c r="J22" s="43"/>
      <c r="K22" s="43"/>
      <c r="L22" s="43"/>
      <c r="M22" s="43"/>
      <c r="N22" s="43"/>
      <c r="O22" s="43"/>
    </row>
    <row r="23" spans="1:15" x14ac:dyDescent="0.25">
      <c r="A23" s="14" t="s">
        <v>77</v>
      </c>
      <c r="B23" s="24">
        <v>1.4999999999999999E-4</v>
      </c>
      <c r="C23" s="15">
        <v>99596</v>
      </c>
      <c r="D23" s="15">
        <v>15</v>
      </c>
      <c r="E23" s="15">
        <v>99589</v>
      </c>
      <c r="F23" s="15">
        <v>6649943</v>
      </c>
      <c r="G23" s="25">
        <v>66.8</v>
      </c>
      <c r="J23" s="43"/>
      <c r="K23" s="43"/>
      <c r="L23" s="43"/>
      <c r="M23" s="43"/>
      <c r="N23" s="43"/>
      <c r="O23" s="43"/>
    </row>
    <row r="24" spans="1:15" x14ac:dyDescent="0.25">
      <c r="A24" s="14" t="s">
        <v>78</v>
      </c>
      <c r="B24" s="24">
        <v>1.7000000000000001E-4</v>
      </c>
      <c r="C24" s="15">
        <v>99581</v>
      </c>
      <c r="D24" s="15">
        <v>16</v>
      </c>
      <c r="E24" s="15">
        <v>99573</v>
      </c>
      <c r="F24" s="15">
        <v>6550354</v>
      </c>
      <c r="G24" s="25">
        <v>65.8</v>
      </c>
      <c r="J24" s="43"/>
      <c r="K24" s="43"/>
      <c r="L24" s="43"/>
      <c r="M24" s="43"/>
      <c r="N24" s="43"/>
      <c r="O24" s="43"/>
    </row>
    <row r="25" spans="1:15" x14ac:dyDescent="0.25">
      <c r="A25" s="14" t="s">
        <v>79</v>
      </c>
      <c r="B25" s="24">
        <v>1.8000000000000001E-4</v>
      </c>
      <c r="C25" s="15">
        <v>99565</v>
      </c>
      <c r="D25" s="15">
        <v>18</v>
      </c>
      <c r="E25" s="15">
        <v>99556</v>
      </c>
      <c r="F25" s="15">
        <v>6450781</v>
      </c>
      <c r="G25" s="25">
        <v>64.8</v>
      </c>
      <c r="J25" s="43"/>
      <c r="K25" s="43"/>
      <c r="L25" s="43"/>
      <c r="M25" s="43"/>
      <c r="N25" s="43"/>
      <c r="O25" s="43"/>
    </row>
    <row r="26" spans="1:15" x14ac:dyDescent="0.25">
      <c r="A26" s="26" t="s">
        <v>80</v>
      </c>
      <c r="B26" s="24">
        <v>2.0000000000000001E-4</v>
      </c>
      <c r="C26" s="15">
        <v>99547</v>
      </c>
      <c r="D26" s="15">
        <v>20</v>
      </c>
      <c r="E26" s="15">
        <v>99537</v>
      </c>
      <c r="F26" s="15">
        <v>6351225</v>
      </c>
      <c r="G26" s="25">
        <v>63.8</v>
      </c>
      <c r="J26" s="43"/>
      <c r="K26" s="43"/>
      <c r="L26" s="43"/>
      <c r="M26" s="43"/>
      <c r="N26" s="43"/>
      <c r="O26" s="43"/>
    </row>
    <row r="27" spans="1:15" x14ac:dyDescent="0.25">
      <c r="A27" s="26" t="s">
        <v>81</v>
      </c>
      <c r="B27" s="24">
        <v>2.3000000000000001E-4</v>
      </c>
      <c r="C27" s="15">
        <v>99527</v>
      </c>
      <c r="D27" s="15">
        <v>23</v>
      </c>
      <c r="E27" s="15">
        <v>99516</v>
      </c>
      <c r="F27" s="15">
        <v>6251688</v>
      </c>
      <c r="G27" s="25">
        <v>62.8</v>
      </c>
      <c r="J27" s="43"/>
      <c r="K27" s="43"/>
      <c r="L27" s="43"/>
      <c r="M27" s="43"/>
      <c r="N27" s="43"/>
      <c r="O27" s="43"/>
    </row>
    <row r="28" spans="1:15" x14ac:dyDescent="0.25">
      <c r="A28" s="26" t="s">
        <v>82</v>
      </c>
      <c r="B28" s="24">
        <v>2.7E-4</v>
      </c>
      <c r="C28" s="15">
        <v>99504</v>
      </c>
      <c r="D28" s="15">
        <v>27</v>
      </c>
      <c r="E28" s="15">
        <v>99491</v>
      </c>
      <c r="F28" s="15">
        <v>6152173</v>
      </c>
      <c r="G28" s="25">
        <v>61.8</v>
      </c>
      <c r="J28" s="43"/>
      <c r="K28" s="43"/>
      <c r="L28" s="43"/>
      <c r="M28" s="43"/>
      <c r="N28" s="43"/>
      <c r="O28" s="43"/>
    </row>
    <row r="29" spans="1:15" x14ac:dyDescent="0.25">
      <c r="A29" s="26" t="s">
        <v>83</v>
      </c>
      <c r="B29" s="24">
        <v>3.2000000000000003E-4</v>
      </c>
      <c r="C29" s="15">
        <v>99477</v>
      </c>
      <c r="D29" s="15">
        <v>32</v>
      </c>
      <c r="E29" s="15">
        <v>99461</v>
      </c>
      <c r="F29" s="15">
        <v>6052682</v>
      </c>
      <c r="G29" s="25">
        <v>60.8</v>
      </c>
      <c r="J29" s="43"/>
      <c r="K29" s="43"/>
      <c r="L29" s="43"/>
      <c r="M29" s="43"/>
      <c r="N29" s="43"/>
      <c r="O29" s="43"/>
    </row>
    <row r="30" spans="1:15" x14ac:dyDescent="0.25">
      <c r="A30" s="26" t="s">
        <v>84</v>
      </c>
      <c r="B30" s="24">
        <v>3.8000000000000002E-4</v>
      </c>
      <c r="C30" s="15">
        <v>99445</v>
      </c>
      <c r="D30" s="15">
        <v>37</v>
      </c>
      <c r="E30" s="15">
        <v>99427</v>
      </c>
      <c r="F30" s="15">
        <v>5953221</v>
      </c>
      <c r="G30" s="25">
        <v>59.9</v>
      </c>
      <c r="J30" s="43"/>
      <c r="K30" s="43"/>
      <c r="L30" s="43"/>
      <c r="M30" s="43"/>
      <c r="N30" s="43"/>
      <c r="O30" s="43"/>
    </row>
    <row r="31" spans="1:15" x14ac:dyDescent="0.25">
      <c r="A31" s="26" t="s">
        <v>85</v>
      </c>
      <c r="B31" s="24">
        <v>4.2000000000000002E-4</v>
      </c>
      <c r="C31" s="15">
        <v>99408</v>
      </c>
      <c r="D31" s="15">
        <v>42</v>
      </c>
      <c r="E31" s="15">
        <v>99387</v>
      </c>
      <c r="F31" s="15">
        <v>5853795</v>
      </c>
      <c r="G31" s="25">
        <v>58.9</v>
      </c>
      <c r="J31" s="43"/>
      <c r="K31" s="43"/>
      <c r="L31" s="43"/>
      <c r="M31" s="43"/>
      <c r="N31" s="43"/>
      <c r="O31" s="43"/>
    </row>
    <row r="32" spans="1:15" x14ac:dyDescent="0.25">
      <c r="A32" s="26" t="s">
        <v>86</v>
      </c>
      <c r="B32" s="24">
        <v>4.6000000000000001E-4</v>
      </c>
      <c r="C32" s="15">
        <v>99366</v>
      </c>
      <c r="D32" s="15">
        <v>45</v>
      </c>
      <c r="E32" s="15">
        <v>99344</v>
      </c>
      <c r="F32" s="15">
        <v>5754408</v>
      </c>
      <c r="G32" s="25">
        <v>57.9</v>
      </c>
      <c r="J32" s="43"/>
      <c r="K32" s="43"/>
      <c r="L32" s="43"/>
      <c r="M32" s="43"/>
      <c r="N32" s="43"/>
      <c r="O32" s="43"/>
    </row>
    <row r="33" spans="1:15" x14ac:dyDescent="0.25">
      <c r="A33" s="26" t="s">
        <v>87</v>
      </c>
      <c r="B33" s="24">
        <v>4.6000000000000001E-4</v>
      </c>
      <c r="C33" s="15">
        <v>99321</v>
      </c>
      <c r="D33" s="15">
        <v>46</v>
      </c>
      <c r="E33" s="15">
        <v>99298</v>
      </c>
      <c r="F33" s="15">
        <v>5655064</v>
      </c>
      <c r="G33" s="25">
        <v>56.9</v>
      </c>
      <c r="J33" s="43"/>
      <c r="K33" s="43"/>
      <c r="L33" s="43"/>
      <c r="M33" s="43"/>
      <c r="N33" s="43"/>
      <c r="O33" s="43"/>
    </row>
    <row r="34" spans="1:15" x14ac:dyDescent="0.25">
      <c r="A34" s="26" t="s">
        <v>88</v>
      </c>
      <c r="B34" s="24">
        <v>4.4999999999999999E-4</v>
      </c>
      <c r="C34" s="15">
        <v>99275</v>
      </c>
      <c r="D34" s="15">
        <v>45</v>
      </c>
      <c r="E34" s="15">
        <v>99253</v>
      </c>
      <c r="F34" s="15">
        <v>5555766</v>
      </c>
      <c r="G34" s="25">
        <v>56</v>
      </c>
      <c r="J34" s="43"/>
      <c r="K34" s="43"/>
      <c r="L34" s="43"/>
      <c r="M34" s="43"/>
      <c r="N34" s="43"/>
      <c r="O34" s="43"/>
    </row>
    <row r="35" spans="1:15" x14ac:dyDescent="0.25">
      <c r="A35" s="26" t="s">
        <v>89</v>
      </c>
      <c r="B35" s="24">
        <v>4.2999999999999999E-4</v>
      </c>
      <c r="C35" s="15">
        <v>99230</v>
      </c>
      <c r="D35" s="15">
        <v>43</v>
      </c>
      <c r="E35" s="15">
        <v>99209</v>
      </c>
      <c r="F35" s="15">
        <v>5456514</v>
      </c>
      <c r="G35" s="25">
        <v>55</v>
      </c>
      <c r="J35" s="43"/>
      <c r="K35" s="43"/>
      <c r="L35" s="43"/>
      <c r="M35" s="43"/>
      <c r="N35" s="43"/>
      <c r="O35" s="43"/>
    </row>
    <row r="36" spans="1:15" x14ac:dyDescent="0.25">
      <c r="A36" s="26" t="s">
        <v>90</v>
      </c>
      <c r="B36" s="24">
        <v>4.2000000000000002E-4</v>
      </c>
      <c r="C36" s="15">
        <v>99187</v>
      </c>
      <c r="D36" s="15">
        <v>41</v>
      </c>
      <c r="E36" s="15">
        <v>99167</v>
      </c>
      <c r="F36" s="15">
        <v>5357305</v>
      </c>
      <c r="G36" s="25">
        <v>54</v>
      </c>
      <c r="J36" s="43"/>
      <c r="K36" s="43"/>
      <c r="L36" s="43"/>
      <c r="M36" s="43"/>
      <c r="N36" s="43"/>
      <c r="O36" s="43"/>
    </row>
    <row r="37" spans="1:15" x14ac:dyDescent="0.25">
      <c r="A37" s="26" t="s">
        <v>91</v>
      </c>
      <c r="B37" s="24">
        <v>4.0999999999999999E-4</v>
      </c>
      <c r="C37" s="15">
        <v>99146</v>
      </c>
      <c r="D37" s="15">
        <v>41</v>
      </c>
      <c r="E37" s="15">
        <v>99126</v>
      </c>
      <c r="F37" s="15">
        <v>5258139</v>
      </c>
      <c r="G37" s="25">
        <v>53</v>
      </c>
      <c r="J37" s="43"/>
      <c r="K37" s="43"/>
      <c r="L37" s="43"/>
      <c r="M37" s="43"/>
      <c r="N37" s="43"/>
      <c r="O37" s="43"/>
    </row>
    <row r="38" spans="1:15" x14ac:dyDescent="0.25">
      <c r="A38" s="26" t="s">
        <v>92</v>
      </c>
      <c r="B38" s="24">
        <v>4.0999999999999999E-4</v>
      </c>
      <c r="C38" s="15">
        <v>99105</v>
      </c>
      <c r="D38" s="15">
        <v>41</v>
      </c>
      <c r="E38" s="15">
        <v>99085</v>
      </c>
      <c r="F38" s="15">
        <v>5159013</v>
      </c>
      <c r="G38" s="25">
        <v>52.1</v>
      </c>
      <c r="J38" s="43"/>
      <c r="K38" s="43"/>
      <c r="L38" s="43"/>
      <c r="M38" s="43"/>
      <c r="N38" s="43"/>
      <c r="O38" s="43"/>
    </row>
    <row r="39" spans="1:15" x14ac:dyDescent="0.25">
      <c r="A39" s="26" t="s">
        <v>93</v>
      </c>
      <c r="B39" s="24">
        <v>4.2000000000000002E-4</v>
      </c>
      <c r="C39" s="15">
        <v>99064</v>
      </c>
      <c r="D39" s="15">
        <v>42</v>
      </c>
      <c r="E39" s="15">
        <v>99043</v>
      </c>
      <c r="F39" s="15">
        <v>5059929</v>
      </c>
      <c r="G39" s="25">
        <v>51.1</v>
      </c>
      <c r="J39" s="43"/>
      <c r="K39" s="43"/>
      <c r="L39" s="43"/>
      <c r="M39" s="43"/>
      <c r="N39" s="43"/>
      <c r="O39" s="43"/>
    </row>
    <row r="40" spans="1:15" x14ac:dyDescent="0.25">
      <c r="A40" s="26" t="s">
        <v>94</v>
      </c>
      <c r="B40" s="24">
        <v>4.2999999999999999E-4</v>
      </c>
      <c r="C40" s="15">
        <v>99022</v>
      </c>
      <c r="D40" s="15">
        <v>42</v>
      </c>
      <c r="E40" s="15">
        <v>99001</v>
      </c>
      <c r="F40" s="15">
        <v>4960886</v>
      </c>
      <c r="G40" s="25">
        <v>50.1</v>
      </c>
      <c r="J40" s="43"/>
      <c r="K40" s="43"/>
      <c r="L40" s="43"/>
      <c r="M40" s="43"/>
      <c r="N40" s="43"/>
      <c r="O40" s="43"/>
    </row>
    <row r="41" spans="1:15" x14ac:dyDescent="0.25">
      <c r="A41" s="26" t="s">
        <v>95</v>
      </c>
      <c r="B41" s="24">
        <v>4.4000000000000002E-4</v>
      </c>
      <c r="C41" s="15">
        <v>98980</v>
      </c>
      <c r="D41" s="15">
        <v>43</v>
      </c>
      <c r="E41" s="15">
        <v>98959</v>
      </c>
      <c r="F41" s="15">
        <v>4861885</v>
      </c>
      <c r="G41" s="25">
        <v>49.1</v>
      </c>
      <c r="J41" s="43"/>
      <c r="K41" s="43"/>
      <c r="L41" s="43"/>
      <c r="M41" s="43"/>
      <c r="N41" s="43"/>
      <c r="O41" s="43"/>
    </row>
    <row r="42" spans="1:15" x14ac:dyDescent="0.25">
      <c r="A42" s="26" t="s">
        <v>96</v>
      </c>
      <c r="B42" s="24">
        <v>4.6000000000000001E-4</v>
      </c>
      <c r="C42" s="15">
        <v>98937</v>
      </c>
      <c r="D42" s="15">
        <v>45</v>
      </c>
      <c r="E42" s="15">
        <v>98915</v>
      </c>
      <c r="F42" s="15">
        <v>4762926</v>
      </c>
      <c r="G42" s="25">
        <v>48.1</v>
      </c>
      <c r="J42" s="43"/>
      <c r="K42" s="43"/>
      <c r="L42" s="43"/>
      <c r="M42" s="43"/>
      <c r="N42" s="43"/>
      <c r="O42" s="43"/>
    </row>
    <row r="43" spans="1:15" x14ac:dyDescent="0.25">
      <c r="A43" s="26" t="s">
        <v>97</v>
      </c>
      <c r="B43" s="24">
        <v>4.8999999999999998E-4</v>
      </c>
      <c r="C43" s="15">
        <v>98892</v>
      </c>
      <c r="D43" s="15">
        <v>49</v>
      </c>
      <c r="E43" s="15">
        <v>98868</v>
      </c>
      <c r="F43" s="15">
        <v>4664012</v>
      </c>
      <c r="G43" s="25">
        <v>47.2</v>
      </c>
      <c r="J43" s="43"/>
      <c r="K43" s="43"/>
      <c r="L43" s="43"/>
      <c r="M43" s="43"/>
      <c r="N43" s="43"/>
      <c r="O43" s="43"/>
    </row>
    <row r="44" spans="1:15" x14ac:dyDescent="0.25">
      <c r="A44" s="26" t="s">
        <v>98</v>
      </c>
      <c r="B44" s="24">
        <v>5.4000000000000001E-4</v>
      </c>
      <c r="C44" s="15">
        <v>98843</v>
      </c>
      <c r="D44" s="15">
        <v>53</v>
      </c>
      <c r="E44" s="15">
        <v>98817</v>
      </c>
      <c r="F44" s="15">
        <v>4565144</v>
      </c>
      <c r="G44" s="25">
        <v>46.2</v>
      </c>
      <c r="J44" s="43"/>
      <c r="K44" s="43"/>
      <c r="L44" s="43"/>
      <c r="M44" s="43"/>
      <c r="N44" s="43"/>
      <c r="O44" s="43"/>
    </row>
    <row r="45" spans="1:15" x14ac:dyDescent="0.25">
      <c r="A45" s="26" t="s">
        <v>99</v>
      </c>
      <c r="B45" s="24">
        <v>5.9000000000000003E-4</v>
      </c>
      <c r="C45" s="15">
        <v>98790</v>
      </c>
      <c r="D45" s="15">
        <v>58</v>
      </c>
      <c r="E45" s="15">
        <v>98761</v>
      </c>
      <c r="F45" s="15">
        <v>4466328</v>
      </c>
      <c r="G45" s="25">
        <v>45.2</v>
      </c>
      <c r="J45" s="43"/>
      <c r="K45" s="43"/>
      <c r="L45" s="43"/>
      <c r="M45" s="43"/>
      <c r="N45" s="43"/>
      <c r="O45" s="43"/>
    </row>
    <row r="46" spans="1:15" x14ac:dyDescent="0.25">
      <c r="A46" s="26" t="s">
        <v>100</v>
      </c>
      <c r="B46" s="24">
        <v>6.4000000000000005E-4</v>
      </c>
      <c r="C46" s="15">
        <v>98732</v>
      </c>
      <c r="D46" s="15">
        <v>63</v>
      </c>
      <c r="E46" s="15">
        <v>98701</v>
      </c>
      <c r="F46" s="15">
        <v>4367567</v>
      </c>
      <c r="G46" s="25">
        <v>44.2</v>
      </c>
      <c r="J46" s="43"/>
      <c r="K46" s="43"/>
      <c r="L46" s="43"/>
      <c r="M46" s="43"/>
      <c r="N46" s="43"/>
      <c r="O46" s="43"/>
    </row>
    <row r="47" spans="1:15" x14ac:dyDescent="0.25">
      <c r="A47" s="26" t="s">
        <v>101</v>
      </c>
      <c r="B47" s="24">
        <v>6.9999999999999999E-4</v>
      </c>
      <c r="C47" s="15">
        <v>98669</v>
      </c>
      <c r="D47" s="15">
        <v>70</v>
      </c>
      <c r="E47" s="15">
        <v>98634</v>
      </c>
      <c r="F47" s="15">
        <v>4268866</v>
      </c>
      <c r="G47" s="25">
        <v>43.3</v>
      </c>
      <c r="J47" s="43"/>
      <c r="K47" s="43"/>
      <c r="L47" s="43"/>
      <c r="M47" s="43"/>
      <c r="N47" s="43"/>
      <c r="O47" s="43"/>
    </row>
    <row r="48" spans="1:15" x14ac:dyDescent="0.25">
      <c r="A48" s="26" t="s">
        <v>102</v>
      </c>
      <c r="B48" s="24">
        <v>7.9000000000000001E-4</v>
      </c>
      <c r="C48" s="15">
        <v>98599</v>
      </c>
      <c r="D48" s="15">
        <v>77</v>
      </c>
      <c r="E48" s="15">
        <v>98561</v>
      </c>
      <c r="F48" s="15">
        <v>4170232</v>
      </c>
      <c r="G48" s="25">
        <v>42.3</v>
      </c>
      <c r="J48" s="43"/>
      <c r="K48" s="43"/>
      <c r="L48" s="43"/>
      <c r="M48" s="43"/>
      <c r="N48" s="43"/>
      <c r="O48" s="43"/>
    </row>
    <row r="49" spans="1:15" x14ac:dyDescent="0.25">
      <c r="A49" s="26" t="s">
        <v>103</v>
      </c>
      <c r="B49" s="24">
        <v>8.8000000000000003E-4</v>
      </c>
      <c r="C49" s="15">
        <v>98522</v>
      </c>
      <c r="D49" s="15">
        <v>86</v>
      </c>
      <c r="E49" s="15">
        <v>98479</v>
      </c>
      <c r="F49" s="15">
        <v>4071672</v>
      </c>
      <c r="G49" s="25">
        <v>41.3</v>
      </c>
      <c r="J49" s="43"/>
      <c r="K49" s="43"/>
      <c r="L49" s="43"/>
      <c r="M49" s="43"/>
      <c r="N49" s="43"/>
      <c r="O49" s="43"/>
    </row>
    <row r="50" spans="1:15" x14ac:dyDescent="0.25">
      <c r="A50" s="26" t="s">
        <v>104</v>
      </c>
      <c r="B50" s="24">
        <v>9.7000000000000005E-4</v>
      </c>
      <c r="C50" s="15">
        <v>98436</v>
      </c>
      <c r="D50" s="15">
        <v>96</v>
      </c>
      <c r="E50" s="15">
        <v>98388</v>
      </c>
      <c r="F50" s="15">
        <v>3973193</v>
      </c>
      <c r="G50" s="25">
        <v>40.4</v>
      </c>
      <c r="J50" s="43"/>
      <c r="K50" s="43"/>
      <c r="L50" s="43"/>
      <c r="M50" s="43"/>
      <c r="N50" s="43"/>
      <c r="O50" s="43"/>
    </row>
    <row r="51" spans="1:15" x14ac:dyDescent="0.25">
      <c r="A51" s="26" t="s">
        <v>105</v>
      </c>
      <c r="B51" s="24">
        <v>1.07E-3</v>
      </c>
      <c r="C51" s="15">
        <v>98340</v>
      </c>
      <c r="D51" s="15">
        <v>105</v>
      </c>
      <c r="E51" s="15">
        <v>98288</v>
      </c>
      <c r="F51" s="15">
        <v>3874805</v>
      </c>
      <c r="G51" s="25">
        <v>39.4</v>
      </c>
      <c r="J51" s="43"/>
      <c r="K51" s="43"/>
      <c r="L51" s="43"/>
      <c r="M51" s="43"/>
      <c r="N51" s="43"/>
      <c r="O51" s="43"/>
    </row>
    <row r="52" spans="1:15" x14ac:dyDescent="0.25">
      <c r="A52" s="26" t="s">
        <v>106</v>
      </c>
      <c r="B52" s="24">
        <v>1.1900000000000001E-3</v>
      </c>
      <c r="C52" s="15">
        <v>98235</v>
      </c>
      <c r="D52" s="15">
        <v>117</v>
      </c>
      <c r="E52" s="15">
        <v>98177</v>
      </c>
      <c r="F52" s="15">
        <v>3776517</v>
      </c>
      <c r="G52" s="25">
        <v>38.4</v>
      </c>
      <c r="J52" s="43"/>
      <c r="K52" s="43"/>
      <c r="L52" s="43"/>
      <c r="M52" s="43"/>
      <c r="N52" s="43"/>
      <c r="O52" s="43"/>
    </row>
    <row r="53" spans="1:15" x14ac:dyDescent="0.25">
      <c r="A53" s="26" t="s">
        <v>107</v>
      </c>
      <c r="B53" s="24">
        <v>1.34E-3</v>
      </c>
      <c r="C53" s="15">
        <v>98118</v>
      </c>
      <c r="D53" s="15">
        <v>132</v>
      </c>
      <c r="E53" s="15">
        <v>98052</v>
      </c>
      <c r="F53" s="15">
        <v>3678341</v>
      </c>
      <c r="G53" s="25">
        <v>37.5</v>
      </c>
      <c r="J53" s="43"/>
      <c r="K53" s="43"/>
      <c r="L53" s="43"/>
      <c r="M53" s="43"/>
      <c r="N53" s="43"/>
      <c r="O53" s="43"/>
    </row>
    <row r="54" spans="1:15" x14ac:dyDescent="0.25">
      <c r="A54" s="26" t="s">
        <v>108</v>
      </c>
      <c r="B54" s="24">
        <v>1.5100000000000001E-3</v>
      </c>
      <c r="C54" s="15">
        <v>97986</v>
      </c>
      <c r="D54" s="15">
        <v>148</v>
      </c>
      <c r="E54" s="15">
        <v>97912</v>
      </c>
      <c r="F54" s="15">
        <v>3580289</v>
      </c>
      <c r="G54" s="25">
        <v>36.5</v>
      </c>
      <c r="J54" s="43"/>
      <c r="K54" s="43"/>
      <c r="L54" s="43"/>
      <c r="M54" s="43"/>
      <c r="N54" s="43"/>
      <c r="O54" s="43"/>
    </row>
    <row r="55" spans="1:15" x14ac:dyDescent="0.25">
      <c r="A55" s="26" t="s">
        <v>109</v>
      </c>
      <c r="B55" s="24">
        <v>1.6900000000000001E-3</v>
      </c>
      <c r="C55" s="15">
        <v>97838</v>
      </c>
      <c r="D55" s="15">
        <v>165</v>
      </c>
      <c r="E55" s="15">
        <v>97756</v>
      </c>
      <c r="F55" s="15">
        <v>3482377</v>
      </c>
      <c r="G55" s="25">
        <v>35.6</v>
      </c>
      <c r="J55" s="43"/>
      <c r="K55" s="43"/>
      <c r="L55" s="43"/>
      <c r="M55" s="43"/>
      <c r="N55" s="43"/>
      <c r="O55" s="43"/>
    </row>
    <row r="56" spans="1:15" x14ac:dyDescent="0.25">
      <c r="A56" s="26" t="s">
        <v>110</v>
      </c>
      <c r="B56" s="24">
        <v>1.8699999999999999E-3</v>
      </c>
      <c r="C56" s="15">
        <v>97673</v>
      </c>
      <c r="D56" s="15">
        <v>183</v>
      </c>
      <c r="E56" s="15">
        <v>97582</v>
      </c>
      <c r="F56" s="15">
        <v>3384621</v>
      </c>
      <c r="G56" s="25">
        <v>34.700000000000003</v>
      </c>
      <c r="J56" s="43"/>
      <c r="K56" s="43"/>
      <c r="L56" s="43"/>
      <c r="M56" s="43"/>
      <c r="N56" s="43"/>
      <c r="O56" s="43"/>
    </row>
    <row r="57" spans="1:15" x14ac:dyDescent="0.25">
      <c r="A57" s="26" t="s">
        <v>111</v>
      </c>
      <c r="B57" s="24">
        <v>2.0799999999999998E-3</v>
      </c>
      <c r="C57" s="15">
        <v>97490</v>
      </c>
      <c r="D57" s="15">
        <v>203</v>
      </c>
      <c r="E57" s="15">
        <v>97389</v>
      </c>
      <c r="F57" s="15">
        <v>3287040</v>
      </c>
      <c r="G57" s="25">
        <v>33.700000000000003</v>
      </c>
      <c r="J57" s="43"/>
      <c r="K57" s="43"/>
      <c r="L57" s="43"/>
      <c r="M57" s="43"/>
      <c r="N57" s="43"/>
      <c r="O57" s="43"/>
    </row>
    <row r="58" spans="1:15" x14ac:dyDescent="0.25">
      <c r="A58" s="26" t="s">
        <v>112</v>
      </c>
      <c r="B58" s="24">
        <v>2.3400000000000001E-3</v>
      </c>
      <c r="C58" s="15">
        <v>97287</v>
      </c>
      <c r="D58" s="15">
        <v>228</v>
      </c>
      <c r="E58" s="15">
        <v>97173</v>
      </c>
      <c r="F58" s="15">
        <v>3189651</v>
      </c>
      <c r="G58" s="25">
        <v>32.799999999999997</v>
      </c>
      <c r="J58" s="43"/>
      <c r="K58" s="43"/>
      <c r="L58" s="43"/>
      <c r="M58" s="43"/>
      <c r="N58" s="43"/>
      <c r="O58" s="43"/>
    </row>
    <row r="59" spans="1:15" x14ac:dyDescent="0.25">
      <c r="A59" s="26" t="s">
        <v>113</v>
      </c>
      <c r="B59" s="24">
        <v>2.6199999999999999E-3</v>
      </c>
      <c r="C59" s="15">
        <v>97059</v>
      </c>
      <c r="D59" s="15">
        <v>255</v>
      </c>
      <c r="E59" s="15">
        <v>96932</v>
      </c>
      <c r="F59" s="15">
        <v>3092478</v>
      </c>
      <c r="G59" s="25">
        <v>31.9</v>
      </c>
      <c r="J59" s="43"/>
      <c r="K59" s="43"/>
      <c r="L59" s="43"/>
      <c r="M59" s="43"/>
      <c r="N59" s="43"/>
      <c r="O59" s="43"/>
    </row>
    <row r="60" spans="1:15" x14ac:dyDescent="0.25">
      <c r="A60" s="27" t="s">
        <v>114</v>
      </c>
      <c r="B60" s="24">
        <v>2.9199999999999999E-3</v>
      </c>
      <c r="C60" s="15">
        <v>96804</v>
      </c>
      <c r="D60" s="15">
        <v>282</v>
      </c>
      <c r="E60" s="15">
        <v>96663</v>
      </c>
      <c r="F60" s="15">
        <v>2995547</v>
      </c>
      <c r="G60" s="25">
        <v>30.9</v>
      </c>
      <c r="J60" s="43"/>
      <c r="K60" s="43"/>
      <c r="L60" s="43"/>
      <c r="M60" s="43"/>
      <c r="N60" s="43"/>
      <c r="O60" s="43"/>
    </row>
    <row r="61" spans="1:15" x14ac:dyDescent="0.25">
      <c r="A61" s="27" t="s">
        <v>115</v>
      </c>
      <c r="B61" s="24">
        <v>3.2200000000000002E-3</v>
      </c>
      <c r="C61" s="15">
        <v>96522</v>
      </c>
      <c r="D61" s="15">
        <v>311</v>
      </c>
      <c r="E61" s="15">
        <v>96367</v>
      </c>
      <c r="F61" s="15">
        <v>2898884</v>
      </c>
      <c r="G61" s="25">
        <v>30</v>
      </c>
      <c r="J61" s="43"/>
      <c r="K61" s="43"/>
      <c r="L61" s="43"/>
      <c r="M61" s="43"/>
      <c r="N61" s="43"/>
      <c r="O61" s="43"/>
    </row>
    <row r="62" spans="1:15" x14ac:dyDescent="0.25">
      <c r="A62" s="27" t="s">
        <v>116</v>
      </c>
      <c r="B62" s="24">
        <v>3.5599999999999998E-3</v>
      </c>
      <c r="C62" s="15">
        <v>96211</v>
      </c>
      <c r="D62" s="15">
        <v>343</v>
      </c>
      <c r="E62" s="15">
        <v>96040</v>
      </c>
      <c r="F62" s="15">
        <v>2802517</v>
      </c>
      <c r="G62" s="25">
        <v>29.1</v>
      </c>
      <c r="J62" s="43"/>
      <c r="K62" s="43"/>
      <c r="L62" s="43"/>
      <c r="M62" s="43"/>
      <c r="N62" s="43"/>
      <c r="O62" s="43"/>
    </row>
    <row r="63" spans="1:15" x14ac:dyDescent="0.25">
      <c r="A63" s="26" t="s">
        <v>117</v>
      </c>
      <c r="B63" s="24">
        <v>3.96E-3</v>
      </c>
      <c r="C63" s="15">
        <v>95868</v>
      </c>
      <c r="D63" s="15">
        <v>380</v>
      </c>
      <c r="E63" s="15">
        <v>95678</v>
      </c>
      <c r="F63" s="15">
        <v>2706478</v>
      </c>
      <c r="G63" s="25">
        <v>28.2</v>
      </c>
      <c r="J63" s="43"/>
      <c r="K63" s="43"/>
      <c r="L63" s="43"/>
      <c r="M63" s="43"/>
      <c r="N63" s="43"/>
      <c r="O63" s="43"/>
    </row>
    <row r="64" spans="1:15" x14ac:dyDescent="0.25">
      <c r="A64" s="26" t="s">
        <v>118</v>
      </c>
      <c r="B64" s="24">
        <v>4.4000000000000003E-3</v>
      </c>
      <c r="C64" s="15">
        <v>95488</v>
      </c>
      <c r="D64" s="15">
        <v>420</v>
      </c>
      <c r="E64" s="15">
        <v>95278</v>
      </c>
      <c r="F64" s="15">
        <v>2610800</v>
      </c>
      <c r="G64" s="25">
        <v>27.3</v>
      </c>
      <c r="J64" s="43"/>
      <c r="K64" s="43"/>
      <c r="L64" s="43"/>
      <c r="M64" s="43"/>
      <c r="N64" s="43"/>
      <c r="O64" s="43"/>
    </row>
    <row r="65" spans="1:15" x14ac:dyDescent="0.25">
      <c r="A65" s="26" t="s">
        <v>119</v>
      </c>
      <c r="B65" s="24">
        <v>4.8500000000000001E-3</v>
      </c>
      <c r="C65" s="15">
        <v>95068</v>
      </c>
      <c r="D65" s="15">
        <v>461</v>
      </c>
      <c r="E65" s="15">
        <v>94838</v>
      </c>
      <c r="F65" s="15">
        <v>2515522</v>
      </c>
      <c r="G65" s="25">
        <v>26.5</v>
      </c>
      <c r="J65" s="43"/>
      <c r="K65" s="43"/>
      <c r="L65" s="43"/>
      <c r="M65" s="43"/>
      <c r="N65" s="43"/>
      <c r="O65" s="43"/>
    </row>
    <row r="66" spans="1:15" x14ac:dyDescent="0.25">
      <c r="A66" s="26" t="s">
        <v>120</v>
      </c>
      <c r="B66" s="24">
        <v>5.3099999999999996E-3</v>
      </c>
      <c r="C66" s="15">
        <v>94607</v>
      </c>
      <c r="D66" s="15">
        <v>503</v>
      </c>
      <c r="E66" s="15">
        <v>94356</v>
      </c>
      <c r="F66" s="15">
        <v>2420684</v>
      </c>
      <c r="G66" s="25">
        <v>25.6</v>
      </c>
      <c r="J66" s="43"/>
      <c r="K66" s="43"/>
      <c r="L66" s="43"/>
      <c r="M66" s="43"/>
      <c r="N66" s="43"/>
      <c r="O66" s="43"/>
    </row>
    <row r="67" spans="1:15" x14ac:dyDescent="0.25">
      <c r="A67" s="26" t="s">
        <v>121</v>
      </c>
      <c r="B67" s="24">
        <v>5.8399999999999997E-3</v>
      </c>
      <c r="C67" s="15">
        <v>94104</v>
      </c>
      <c r="D67" s="15">
        <v>549</v>
      </c>
      <c r="E67" s="15">
        <v>93830</v>
      </c>
      <c r="F67" s="15">
        <v>2326329</v>
      </c>
      <c r="G67" s="25">
        <v>24.7</v>
      </c>
      <c r="J67" s="43"/>
      <c r="K67" s="43"/>
      <c r="L67" s="43"/>
      <c r="M67" s="43"/>
      <c r="N67" s="43"/>
      <c r="O67" s="43"/>
    </row>
    <row r="68" spans="1:15" x14ac:dyDescent="0.25">
      <c r="A68" s="26" t="s">
        <v>122</v>
      </c>
      <c r="B68" s="24">
        <v>6.4400000000000004E-3</v>
      </c>
      <c r="C68" s="15">
        <v>93555</v>
      </c>
      <c r="D68" s="15">
        <v>603</v>
      </c>
      <c r="E68" s="15">
        <v>93254</v>
      </c>
      <c r="F68" s="15">
        <v>2232499</v>
      </c>
      <c r="G68" s="25">
        <v>23.9</v>
      </c>
      <c r="J68" s="43"/>
      <c r="K68" s="43"/>
      <c r="L68" s="43"/>
      <c r="M68" s="43"/>
      <c r="N68" s="43"/>
      <c r="O68" s="43"/>
    </row>
    <row r="69" spans="1:15" x14ac:dyDescent="0.25">
      <c r="A69" s="26" t="s">
        <v>123</v>
      </c>
      <c r="B69" s="24">
        <v>7.0800000000000004E-3</v>
      </c>
      <c r="C69" s="15">
        <v>92952</v>
      </c>
      <c r="D69" s="15">
        <v>658</v>
      </c>
      <c r="E69" s="15">
        <v>92623</v>
      </c>
      <c r="F69" s="15">
        <v>2139246</v>
      </c>
      <c r="G69" s="25">
        <v>23</v>
      </c>
      <c r="J69" s="43"/>
      <c r="K69" s="43"/>
      <c r="L69" s="43"/>
      <c r="M69" s="43"/>
      <c r="N69" s="43"/>
      <c r="O69" s="43"/>
    </row>
    <row r="70" spans="1:15" x14ac:dyDescent="0.25">
      <c r="A70" s="26" t="s">
        <v>124</v>
      </c>
      <c r="B70" s="24">
        <v>7.7200000000000003E-3</v>
      </c>
      <c r="C70" s="15">
        <v>92294</v>
      </c>
      <c r="D70" s="15">
        <v>713</v>
      </c>
      <c r="E70" s="15">
        <v>91938</v>
      </c>
      <c r="F70" s="15">
        <v>2046623</v>
      </c>
      <c r="G70" s="25">
        <v>22.2</v>
      </c>
      <c r="J70" s="43"/>
      <c r="K70" s="43"/>
      <c r="L70" s="43"/>
      <c r="M70" s="43"/>
      <c r="N70" s="43"/>
      <c r="O70" s="43"/>
    </row>
    <row r="71" spans="1:15" x14ac:dyDescent="0.25">
      <c r="A71" s="26" t="s">
        <v>125</v>
      </c>
      <c r="B71" s="24">
        <v>8.4200000000000004E-3</v>
      </c>
      <c r="C71" s="15">
        <v>91581</v>
      </c>
      <c r="D71" s="15">
        <v>772</v>
      </c>
      <c r="E71" s="15">
        <v>91195</v>
      </c>
      <c r="F71" s="15">
        <v>1954685</v>
      </c>
      <c r="G71" s="25">
        <v>21.3</v>
      </c>
      <c r="J71" s="43"/>
      <c r="K71" s="43"/>
      <c r="L71" s="43"/>
      <c r="M71" s="43"/>
      <c r="N71" s="43"/>
      <c r="O71" s="43"/>
    </row>
    <row r="72" spans="1:15" x14ac:dyDescent="0.25">
      <c r="A72" s="26" t="s">
        <v>126</v>
      </c>
      <c r="B72" s="24">
        <v>9.3399999999999993E-3</v>
      </c>
      <c r="C72" s="15">
        <v>90809</v>
      </c>
      <c r="D72" s="15">
        <v>848</v>
      </c>
      <c r="E72" s="15">
        <v>90385</v>
      </c>
      <c r="F72" s="15">
        <v>1863490</v>
      </c>
      <c r="G72" s="25">
        <v>20.5</v>
      </c>
      <c r="J72" s="43"/>
      <c r="K72" s="43"/>
      <c r="L72" s="43"/>
      <c r="M72" s="43"/>
      <c r="N72" s="43"/>
      <c r="O72" s="43"/>
    </row>
    <row r="73" spans="1:15" x14ac:dyDescent="0.25">
      <c r="A73" s="26" t="s">
        <v>127</v>
      </c>
      <c r="B73" s="24">
        <v>1.06E-2</v>
      </c>
      <c r="C73" s="15">
        <v>89961</v>
      </c>
      <c r="D73" s="15">
        <v>953</v>
      </c>
      <c r="E73" s="15">
        <v>89485</v>
      </c>
      <c r="F73" s="15">
        <v>1773105</v>
      </c>
      <c r="G73" s="25">
        <v>19.7</v>
      </c>
      <c r="J73" s="43"/>
      <c r="K73" s="43"/>
      <c r="L73" s="43"/>
      <c r="M73" s="43"/>
      <c r="N73" s="43"/>
      <c r="O73" s="43"/>
    </row>
    <row r="74" spans="1:15" x14ac:dyDescent="0.25">
      <c r="A74" s="26" t="s">
        <v>128</v>
      </c>
      <c r="B74" s="24">
        <v>1.206E-2</v>
      </c>
      <c r="C74" s="15">
        <v>89008</v>
      </c>
      <c r="D74" s="15">
        <v>1074</v>
      </c>
      <c r="E74" s="15">
        <v>88471</v>
      </c>
      <c r="F74" s="15">
        <v>1683621</v>
      </c>
      <c r="G74" s="25">
        <v>18.899999999999999</v>
      </c>
      <c r="J74" s="43"/>
      <c r="K74" s="43"/>
      <c r="L74" s="43"/>
      <c r="M74" s="43"/>
      <c r="N74" s="43"/>
      <c r="O74" s="43"/>
    </row>
    <row r="75" spans="1:15" x14ac:dyDescent="0.25">
      <c r="A75" s="26" t="s">
        <v>129</v>
      </c>
      <c r="B75" s="24">
        <v>1.359E-2</v>
      </c>
      <c r="C75" s="15">
        <v>87934</v>
      </c>
      <c r="D75" s="15">
        <v>1195</v>
      </c>
      <c r="E75" s="15">
        <v>87337</v>
      </c>
      <c r="F75" s="15">
        <v>1595150</v>
      </c>
      <c r="G75" s="25">
        <v>18.100000000000001</v>
      </c>
      <c r="J75" s="43"/>
      <c r="K75" s="43"/>
      <c r="L75" s="43"/>
      <c r="M75" s="43"/>
      <c r="N75" s="43"/>
      <c r="O75" s="43"/>
    </row>
    <row r="76" spans="1:15" x14ac:dyDescent="0.25">
      <c r="A76" s="26" t="s">
        <v>130</v>
      </c>
      <c r="B76" s="24">
        <v>1.5129999999999999E-2</v>
      </c>
      <c r="C76" s="15">
        <v>86739</v>
      </c>
      <c r="D76" s="15">
        <v>1313</v>
      </c>
      <c r="E76" s="15">
        <v>86083</v>
      </c>
      <c r="F76" s="15">
        <v>1507813</v>
      </c>
      <c r="G76" s="25">
        <v>17.399999999999999</v>
      </c>
      <c r="J76" s="43"/>
      <c r="K76" s="43"/>
      <c r="L76" s="43"/>
      <c r="M76" s="43"/>
      <c r="N76" s="43"/>
      <c r="O76" s="43"/>
    </row>
    <row r="77" spans="1:15" x14ac:dyDescent="0.25">
      <c r="A77" s="26" t="s">
        <v>131</v>
      </c>
      <c r="B77" s="24">
        <v>1.6750000000000001E-2</v>
      </c>
      <c r="C77" s="15">
        <v>85426</v>
      </c>
      <c r="D77" s="15">
        <v>1431</v>
      </c>
      <c r="E77" s="15">
        <v>84711</v>
      </c>
      <c r="F77" s="15">
        <v>1421731</v>
      </c>
      <c r="G77" s="25">
        <v>16.600000000000001</v>
      </c>
      <c r="J77" s="43"/>
      <c r="K77" s="43"/>
      <c r="L77" s="43"/>
      <c r="M77" s="43"/>
      <c r="N77" s="43"/>
      <c r="O77" s="43"/>
    </row>
    <row r="78" spans="1:15" x14ac:dyDescent="0.25">
      <c r="A78" s="26" t="s">
        <v>132</v>
      </c>
      <c r="B78" s="24">
        <v>1.8489999999999999E-2</v>
      </c>
      <c r="C78" s="15">
        <v>83995</v>
      </c>
      <c r="D78" s="15">
        <v>1553</v>
      </c>
      <c r="E78" s="15">
        <v>83219</v>
      </c>
      <c r="F78" s="15">
        <v>1337020</v>
      </c>
      <c r="G78" s="25">
        <v>15.9</v>
      </c>
      <c r="J78" s="43"/>
      <c r="K78" s="43"/>
      <c r="L78" s="43"/>
      <c r="M78" s="43"/>
      <c r="N78" s="43"/>
      <c r="O78" s="43"/>
    </row>
    <row r="79" spans="1:15" x14ac:dyDescent="0.25">
      <c r="A79" s="26" t="s">
        <v>133</v>
      </c>
      <c r="B79" s="24">
        <v>2.0279999999999999E-2</v>
      </c>
      <c r="C79" s="15">
        <v>82442</v>
      </c>
      <c r="D79" s="15">
        <v>1672</v>
      </c>
      <c r="E79" s="15">
        <v>81606</v>
      </c>
      <c r="F79" s="15">
        <v>1253802</v>
      </c>
      <c r="G79" s="25">
        <v>15.2</v>
      </c>
      <c r="J79" s="43"/>
      <c r="K79" s="43"/>
      <c r="L79" s="43"/>
      <c r="M79" s="43"/>
      <c r="N79" s="43"/>
      <c r="O79" s="43"/>
    </row>
    <row r="80" spans="1:15" x14ac:dyDescent="0.25">
      <c r="A80" s="26" t="s">
        <v>134</v>
      </c>
      <c r="B80" s="24">
        <v>2.206E-2</v>
      </c>
      <c r="C80" s="15">
        <v>80770</v>
      </c>
      <c r="D80" s="15">
        <v>1782</v>
      </c>
      <c r="E80" s="15">
        <v>79879</v>
      </c>
      <c r="F80" s="15">
        <v>1172196</v>
      </c>
      <c r="G80" s="25">
        <v>14.5</v>
      </c>
      <c r="J80" s="43"/>
      <c r="K80" s="43"/>
      <c r="L80" s="43"/>
      <c r="M80" s="43"/>
      <c r="N80" s="43"/>
      <c r="O80" s="43"/>
    </row>
    <row r="81" spans="1:15" x14ac:dyDescent="0.25">
      <c r="A81" s="26" t="s">
        <v>135</v>
      </c>
      <c r="B81" s="24">
        <v>2.3980000000000001E-2</v>
      </c>
      <c r="C81" s="15">
        <v>78988</v>
      </c>
      <c r="D81" s="15">
        <v>1894</v>
      </c>
      <c r="E81" s="15">
        <v>78041</v>
      </c>
      <c r="F81" s="15">
        <v>1092317</v>
      </c>
      <c r="G81" s="25">
        <v>13.8</v>
      </c>
      <c r="J81" s="43"/>
      <c r="K81" s="43"/>
      <c r="L81" s="43"/>
      <c r="M81" s="43"/>
      <c r="N81" s="43"/>
      <c r="O81" s="43"/>
    </row>
    <row r="82" spans="1:15" x14ac:dyDescent="0.25">
      <c r="A82" s="26" t="s">
        <v>136</v>
      </c>
      <c r="B82" s="24">
        <v>2.6360000000000001E-2</v>
      </c>
      <c r="C82" s="15">
        <v>77094</v>
      </c>
      <c r="D82" s="15">
        <v>2032</v>
      </c>
      <c r="E82" s="15">
        <v>76078</v>
      </c>
      <c r="F82" s="15">
        <v>1014276</v>
      </c>
      <c r="G82" s="25">
        <v>13.2</v>
      </c>
      <c r="J82" s="43"/>
      <c r="K82" s="43"/>
      <c r="L82" s="43"/>
      <c r="M82" s="43"/>
      <c r="N82" s="43"/>
      <c r="O82" s="43"/>
    </row>
    <row r="83" spans="1:15" x14ac:dyDescent="0.25">
      <c r="A83" s="26" t="s">
        <v>137</v>
      </c>
      <c r="B83" s="24">
        <v>2.9430000000000001E-2</v>
      </c>
      <c r="C83" s="15">
        <v>75062</v>
      </c>
      <c r="D83" s="15">
        <v>2209</v>
      </c>
      <c r="E83" s="15">
        <v>73958</v>
      </c>
      <c r="F83" s="15">
        <v>938198</v>
      </c>
      <c r="G83" s="25">
        <v>12.5</v>
      </c>
      <c r="J83" s="43"/>
      <c r="K83" s="43"/>
      <c r="L83" s="43"/>
      <c r="M83" s="43"/>
      <c r="N83" s="43"/>
      <c r="O83" s="43"/>
    </row>
    <row r="84" spans="1:15" x14ac:dyDescent="0.25">
      <c r="A84" s="26" t="s">
        <v>138</v>
      </c>
      <c r="B84" s="24">
        <v>3.2899999999999999E-2</v>
      </c>
      <c r="C84" s="15">
        <v>72853</v>
      </c>
      <c r="D84" s="15">
        <v>2397</v>
      </c>
      <c r="E84" s="15">
        <v>71655</v>
      </c>
      <c r="F84" s="15">
        <v>864240</v>
      </c>
      <c r="G84" s="25">
        <v>11.9</v>
      </c>
      <c r="J84" s="43"/>
      <c r="K84" s="43"/>
      <c r="L84" s="43"/>
      <c r="M84" s="43"/>
      <c r="N84" s="43"/>
      <c r="O84" s="43"/>
    </row>
    <row r="85" spans="1:15" x14ac:dyDescent="0.25">
      <c r="A85" s="26" t="s">
        <v>139</v>
      </c>
      <c r="B85" s="24">
        <v>3.6470000000000002E-2</v>
      </c>
      <c r="C85" s="15">
        <v>70456</v>
      </c>
      <c r="D85" s="15">
        <v>2570</v>
      </c>
      <c r="E85" s="15">
        <v>69171</v>
      </c>
      <c r="F85" s="15">
        <v>792586</v>
      </c>
      <c r="G85" s="25">
        <v>11.2</v>
      </c>
      <c r="J85" s="43"/>
      <c r="K85" s="43"/>
      <c r="L85" s="43"/>
      <c r="M85" s="43"/>
      <c r="N85" s="43"/>
      <c r="O85" s="43"/>
    </row>
    <row r="86" spans="1:15" x14ac:dyDescent="0.25">
      <c r="A86" s="26" t="s">
        <v>140</v>
      </c>
      <c r="B86" s="24">
        <v>4.0149999999999998E-2</v>
      </c>
      <c r="C86" s="15">
        <v>67886</v>
      </c>
      <c r="D86" s="15">
        <v>2725</v>
      </c>
      <c r="E86" s="15">
        <v>66524</v>
      </c>
      <c r="F86" s="15">
        <v>723415</v>
      </c>
      <c r="G86" s="25">
        <v>10.7</v>
      </c>
      <c r="J86" s="43"/>
      <c r="K86" s="43"/>
      <c r="L86" s="43"/>
      <c r="M86" s="43"/>
      <c r="N86" s="43"/>
      <c r="O86" s="43"/>
    </row>
    <row r="87" spans="1:15" x14ac:dyDescent="0.25">
      <c r="A87" s="26" t="s">
        <v>141</v>
      </c>
      <c r="B87" s="24">
        <v>4.4229999999999998E-2</v>
      </c>
      <c r="C87" s="15">
        <v>65161</v>
      </c>
      <c r="D87" s="15">
        <v>2882</v>
      </c>
      <c r="E87" s="15">
        <v>63720</v>
      </c>
      <c r="F87" s="15">
        <v>656891</v>
      </c>
      <c r="G87" s="25">
        <v>10.1</v>
      </c>
      <c r="J87" s="43"/>
      <c r="K87" s="43"/>
      <c r="L87" s="43"/>
      <c r="M87" s="43"/>
      <c r="N87" s="43"/>
      <c r="O87" s="43"/>
    </row>
    <row r="88" spans="1:15" x14ac:dyDescent="0.25">
      <c r="A88" s="26" t="s">
        <v>142</v>
      </c>
      <c r="B88" s="24">
        <v>4.8959999999999997E-2</v>
      </c>
      <c r="C88" s="15">
        <v>62279</v>
      </c>
      <c r="D88" s="15">
        <v>3049</v>
      </c>
      <c r="E88" s="15">
        <v>60755</v>
      </c>
      <c r="F88" s="15">
        <v>593171</v>
      </c>
      <c r="G88" s="25">
        <v>9.5</v>
      </c>
      <c r="J88" s="43"/>
      <c r="K88" s="43"/>
      <c r="L88" s="43"/>
      <c r="M88" s="43"/>
      <c r="N88" s="43"/>
      <c r="O88" s="43"/>
    </row>
    <row r="89" spans="1:15" x14ac:dyDescent="0.25">
      <c r="A89" s="26" t="s">
        <v>143</v>
      </c>
      <c r="B89" s="24">
        <v>5.4039999999999998E-2</v>
      </c>
      <c r="C89" s="15">
        <v>59230</v>
      </c>
      <c r="D89" s="15">
        <v>3201</v>
      </c>
      <c r="E89" s="15">
        <v>57630</v>
      </c>
      <c r="F89" s="15">
        <v>532417</v>
      </c>
      <c r="G89" s="25">
        <v>9</v>
      </c>
      <c r="J89" s="43"/>
      <c r="K89" s="43"/>
      <c r="L89" s="43"/>
      <c r="M89" s="43"/>
      <c r="N89" s="43"/>
      <c r="O89" s="43"/>
    </row>
    <row r="90" spans="1:15" x14ac:dyDescent="0.25">
      <c r="A90" s="26" t="s">
        <v>144</v>
      </c>
      <c r="B90" s="24">
        <v>5.9159999999999997E-2</v>
      </c>
      <c r="C90" s="15">
        <v>56029</v>
      </c>
      <c r="D90" s="15">
        <v>3315</v>
      </c>
      <c r="E90" s="15">
        <v>54372</v>
      </c>
      <c r="F90" s="15">
        <v>474787</v>
      </c>
      <c r="G90" s="25">
        <v>8.5</v>
      </c>
      <c r="J90" s="43"/>
      <c r="K90" s="43"/>
      <c r="L90" s="43"/>
      <c r="M90" s="43"/>
      <c r="N90" s="43"/>
      <c r="O90" s="43"/>
    </row>
    <row r="91" spans="1:15" x14ac:dyDescent="0.25">
      <c r="A91" s="26" t="s">
        <v>145</v>
      </c>
      <c r="B91" s="24">
        <v>6.4430000000000001E-2</v>
      </c>
      <c r="C91" s="15">
        <v>52714</v>
      </c>
      <c r="D91" s="15">
        <v>3396</v>
      </c>
      <c r="E91" s="15">
        <v>51016</v>
      </c>
      <c r="F91" s="15">
        <v>420416</v>
      </c>
      <c r="G91" s="25">
        <v>8</v>
      </c>
      <c r="J91" s="43"/>
      <c r="K91" s="43"/>
      <c r="L91" s="43"/>
      <c r="M91" s="43"/>
      <c r="N91" s="43"/>
      <c r="O91" s="43"/>
    </row>
    <row r="92" spans="1:15" x14ac:dyDescent="0.25">
      <c r="A92" s="26" t="s">
        <v>146</v>
      </c>
      <c r="B92" s="24">
        <v>7.0440000000000003E-2</v>
      </c>
      <c r="C92" s="15">
        <v>49318</v>
      </c>
      <c r="D92" s="15">
        <v>3474</v>
      </c>
      <c r="E92" s="15">
        <v>47581</v>
      </c>
      <c r="F92" s="15">
        <v>369400</v>
      </c>
      <c r="G92" s="25">
        <v>7.5</v>
      </c>
      <c r="J92" s="43"/>
      <c r="K92" s="43"/>
      <c r="L92" s="43"/>
      <c r="M92" s="43"/>
      <c r="N92" s="43"/>
      <c r="O92" s="43"/>
    </row>
    <row r="93" spans="1:15" x14ac:dyDescent="0.25">
      <c r="A93" s="26" t="s">
        <v>147</v>
      </c>
      <c r="B93" s="24">
        <v>7.7840000000000006E-2</v>
      </c>
      <c r="C93" s="15">
        <v>45844</v>
      </c>
      <c r="D93" s="15">
        <v>3568</v>
      </c>
      <c r="E93" s="15">
        <v>44060</v>
      </c>
      <c r="F93" s="15">
        <v>321819</v>
      </c>
      <c r="G93" s="25">
        <v>7</v>
      </c>
      <c r="J93" s="43"/>
      <c r="K93" s="43"/>
      <c r="L93" s="43"/>
      <c r="M93" s="43"/>
      <c r="N93" s="43"/>
      <c r="O93" s="43"/>
    </row>
    <row r="94" spans="1:15" x14ac:dyDescent="0.25">
      <c r="A94" s="26" t="s">
        <v>148</v>
      </c>
      <c r="B94" s="24">
        <v>8.6569999999999994E-2</v>
      </c>
      <c r="C94" s="15">
        <v>42276</v>
      </c>
      <c r="D94" s="15">
        <v>3660</v>
      </c>
      <c r="E94" s="15">
        <v>40446</v>
      </c>
      <c r="F94" s="15">
        <v>277759</v>
      </c>
      <c r="G94" s="25">
        <v>6.6</v>
      </c>
      <c r="J94" s="43"/>
      <c r="K94" s="43"/>
      <c r="L94" s="43"/>
      <c r="M94" s="43"/>
      <c r="N94" s="43"/>
      <c r="O94" s="43"/>
    </row>
    <row r="95" spans="1:15" x14ac:dyDescent="0.25">
      <c r="A95" s="26" t="s">
        <v>149</v>
      </c>
      <c r="B95" s="24">
        <v>9.5619999999999997E-2</v>
      </c>
      <c r="C95" s="15">
        <v>38616</v>
      </c>
      <c r="D95" s="15">
        <v>3693</v>
      </c>
      <c r="E95" s="15">
        <v>36770</v>
      </c>
      <c r="F95" s="15">
        <v>237313</v>
      </c>
      <c r="G95" s="25">
        <v>6.1</v>
      </c>
      <c r="J95" s="43"/>
      <c r="K95" s="43"/>
      <c r="L95" s="43"/>
      <c r="M95" s="43"/>
      <c r="N95" s="43"/>
      <c r="O95" s="43"/>
    </row>
    <row r="96" spans="1:15" x14ac:dyDescent="0.25">
      <c r="A96" s="26" t="s">
        <v>150</v>
      </c>
      <c r="B96" s="24">
        <v>0.10548</v>
      </c>
      <c r="C96" s="15">
        <v>34923</v>
      </c>
      <c r="D96" s="15">
        <v>3684</v>
      </c>
      <c r="E96" s="15">
        <v>33081</v>
      </c>
      <c r="F96" s="15">
        <v>200543</v>
      </c>
      <c r="G96" s="25">
        <v>5.7</v>
      </c>
      <c r="J96" s="43"/>
      <c r="K96" s="43"/>
      <c r="L96" s="43"/>
      <c r="M96" s="43"/>
      <c r="N96" s="43"/>
      <c r="O96" s="43"/>
    </row>
    <row r="97" spans="1:15" x14ac:dyDescent="0.25">
      <c r="A97" s="26" t="s">
        <v>151</v>
      </c>
      <c r="B97" s="24">
        <v>0.11618000000000001</v>
      </c>
      <c r="C97" s="15">
        <v>31239</v>
      </c>
      <c r="D97" s="15">
        <v>3629</v>
      </c>
      <c r="E97" s="15">
        <v>29425</v>
      </c>
      <c r="F97" s="15">
        <v>167462</v>
      </c>
      <c r="G97" s="25">
        <v>5.4</v>
      </c>
      <c r="J97" s="43"/>
      <c r="K97" s="43"/>
      <c r="L97" s="43"/>
      <c r="M97" s="43"/>
      <c r="N97" s="43"/>
      <c r="O97" s="43"/>
    </row>
    <row r="98" spans="1:15" x14ac:dyDescent="0.25">
      <c r="A98" s="26" t="s">
        <v>152</v>
      </c>
      <c r="B98" s="24">
        <v>0.12778999999999999</v>
      </c>
      <c r="C98" s="15">
        <v>27610</v>
      </c>
      <c r="D98" s="15">
        <v>3528</v>
      </c>
      <c r="E98" s="15">
        <v>25846</v>
      </c>
      <c r="F98" s="15">
        <v>138038</v>
      </c>
      <c r="G98" s="25">
        <v>5</v>
      </c>
      <c r="J98" s="43"/>
      <c r="K98" s="43"/>
      <c r="L98" s="43"/>
      <c r="M98" s="43"/>
      <c r="N98" s="43"/>
      <c r="O98" s="43"/>
    </row>
    <row r="99" spans="1:15" x14ac:dyDescent="0.25">
      <c r="A99" s="26" t="s">
        <v>153</v>
      </c>
      <c r="B99" s="24">
        <v>0.14033999999999999</v>
      </c>
      <c r="C99" s="15">
        <v>24082</v>
      </c>
      <c r="D99" s="15">
        <v>3380</v>
      </c>
      <c r="E99" s="15">
        <v>22392</v>
      </c>
      <c r="F99" s="15">
        <v>112192</v>
      </c>
      <c r="G99" s="25">
        <v>4.7</v>
      </c>
      <c r="J99" s="43"/>
      <c r="K99" s="43"/>
      <c r="L99" s="43"/>
      <c r="M99" s="43"/>
      <c r="N99" s="43"/>
      <c r="O99" s="43"/>
    </row>
    <row r="100" spans="1:15" x14ac:dyDescent="0.25">
      <c r="A100" s="26" t="s">
        <v>154</v>
      </c>
      <c r="B100" s="24">
        <v>0.15389</v>
      </c>
      <c r="C100" s="15">
        <v>20702</v>
      </c>
      <c r="D100" s="15">
        <v>3186</v>
      </c>
      <c r="E100" s="15">
        <v>19109</v>
      </c>
      <c r="F100" s="15">
        <v>89800</v>
      </c>
      <c r="G100" s="25">
        <v>4.3</v>
      </c>
      <c r="J100" s="43"/>
      <c r="K100" s="43"/>
      <c r="L100" s="43"/>
      <c r="M100" s="43"/>
      <c r="N100" s="43"/>
      <c r="O100" s="43"/>
    </row>
    <row r="101" spans="1:15" x14ac:dyDescent="0.25">
      <c r="A101" s="26" t="s">
        <v>155</v>
      </c>
      <c r="B101" s="24">
        <v>0.16847999999999999</v>
      </c>
      <c r="C101" s="15">
        <v>17516</v>
      </c>
      <c r="D101" s="15">
        <v>2951</v>
      </c>
      <c r="E101" s="15">
        <v>16041</v>
      </c>
      <c r="F101" s="15">
        <v>70691</v>
      </c>
      <c r="G101" s="25">
        <v>4</v>
      </c>
      <c r="J101" s="43"/>
      <c r="K101" s="43"/>
      <c r="L101" s="43"/>
      <c r="M101" s="43"/>
      <c r="N101" s="43"/>
      <c r="O101" s="43"/>
    </row>
    <row r="102" spans="1:15" x14ac:dyDescent="0.25">
      <c r="A102" s="26" t="s">
        <v>156</v>
      </c>
      <c r="B102" s="24">
        <v>0.18417</v>
      </c>
      <c r="C102" s="15">
        <v>14565</v>
      </c>
      <c r="D102" s="15">
        <v>2682</v>
      </c>
      <c r="E102" s="15">
        <v>13224</v>
      </c>
      <c r="F102" s="15">
        <v>54650</v>
      </c>
      <c r="G102" s="25">
        <v>3.8</v>
      </c>
      <c r="J102" s="43"/>
      <c r="K102" s="43"/>
      <c r="L102" s="43"/>
      <c r="M102" s="43"/>
      <c r="N102" s="43"/>
      <c r="O102" s="43"/>
    </row>
    <row r="103" spans="1:15" x14ac:dyDescent="0.25">
      <c r="A103" s="26" t="s">
        <v>157</v>
      </c>
      <c r="B103" s="24">
        <v>0.20097000000000001</v>
      </c>
      <c r="C103" s="15">
        <v>11883</v>
      </c>
      <c r="D103" s="15">
        <v>2388</v>
      </c>
      <c r="E103" s="15">
        <v>10689</v>
      </c>
      <c r="F103" s="15">
        <v>41426</v>
      </c>
      <c r="G103" s="25">
        <v>3.5</v>
      </c>
      <c r="J103" s="43"/>
      <c r="K103" s="43"/>
      <c r="L103" s="43"/>
      <c r="M103" s="43"/>
      <c r="N103" s="43"/>
      <c r="O103" s="43"/>
    </row>
    <row r="104" spans="1:15" x14ac:dyDescent="0.25">
      <c r="A104" s="26" t="s">
        <v>158</v>
      </c>
      <c r="B104" s="24">
        <v>0.21895000000000001</v>
      </c>
      <c r="C104" s="15">
        <v>9495</v>
      </c>
      <c r="D104" s="15">
        <v>2079</v>
      </c>
      <c r="E104" s="15">
        <v>8456</v>
      </c>
      <c r="F104" s="15">
        <v>30737</v>
      </c>
      <c r="G104" s="25">
        <v>3.2</v>
      </c>
      <c r="J104" s="43"/>
      <c r="K104" s="43"/>
      <c r="L104" s="43"/>
      <c r="M104" s="43"/>
      <c r="N104" s="43"/>
      <c r="O104" s="43"/>
    </row>
    <row r="105" spans="1:15" x14ac:dyDescent="0.25">
      <c r="A105" s="26" t="s">
        <v>159</v>
      </c>
      <c r="B105" s="24">
        <v>0.23812</v>
      </c>
      <c r="C105" s="15">
        <v>7416</v>
      </c>
      <c r="D105" s="15">
        <v>1766</v>
      </c>
      <c r="E105" s="15">
        <v>6533</v>
      </c>
      <c r="F105" s="15">
        <v>22282</v>
      </c>
      <c r="G105" s="25">
        <v>3</v>
      </c>
      <c r="J105" s="43"/>
      <c r="K105" s="43"/>
      <c r="L105" s="43"/>
      <c r="M105" s="43"/>
      <c r="N105" s="43"/>
      <c r="O105" s="43"/>
    </row>
    <row r="106" spans="1:15" x14ac:dyDescent="0.25">
      <c r="A106" s="26" t="s">
        <v>160</v>
      </c>
      <c r="B106" s="24">
        <v>0.25851000000000002</v>
      </c>
      <c r="C106" s="15">
        <v>5650</v>
      </c>
      <c r="D106" s="15">
        <v>1461</v>
      </c>
      <c r="E106" s="15">
        <v>4920</v>
      </c>
      <c r="F106" s="15">
        <v>15749</v>
      </c>
      <c r="G106" s="25">
        <v>2.8</v>
      </c>
      <c r="J106" s="43"/>
      <c r="K106" s="43"/>
      <c r="L106" s="43"/>
      <c r="M106" s="43"/>
      <c r="N106" s="43"/>
      <c r="O106" s="43"/>
    </row>
    <row r="107" spans="1:15" x14ac:dyDescent="0.25">
      <c r="A107" s="26" t="s">
        <v>161</v>
      </c>
      <c r="B107" s="24">
        <v>0.28014</v>
      </c>
      <c r="C107" s="15">
        <v>4189</v>
      </c>
      <c r="D107" s="15">
        <v>1174</v>
      </c>
      <c r="E107" s="15">
        <v>3602</v>
      </c>
      <c r="F107" s="15">
        <v>10829</v>
      </c>
      <c r="G107" s="25">
        <v>2.6</v>
      </c>
      <c r="J107" s="43"/>
      <c r="K107" s="43"/>
      <c r="L107" s="43"/>
      <c r="M107" s="43"/>
      <c r="N107" s="43"/>
      <c r="O107" s="43"/>
    </row>
    <row r="108" spans="1:15" x14ac:dyDescent="0.25">
      <c r="A108" s="26" t="s">
        <v>162</v>
      </c>
      <c r="B108" s="24">
        <v>0.30302000000000001</v>
      </c>
      <c r="C108" s="15">
        <v>3015</v>
      </c>
      <c r="D108" s="15">
        <v>914</v>
      </c>
      <c r="E108" s="15">
        <v>2558</v>
      </c>
      <c r="F108" s="15">
        <v>7227</v>
      </c>
      <c r="G108" s="25">
        <v>2.4</v>
      </c>
      <c r="J108" s="43"/>
      <c r="K108" s="43"/>
      <c r="L108" s="43"/>
      <c r="M108" s="43"/>
      <c r="N108" s="43"/>
      <c r="O108" s="43"/>
    </row>
    <row r="109" spans="1:15" x14ac:dyDescent="0.25">
      <c r="A109" s="26" t="s">
        <v>163</v>
      </c>
      <c r="B109" s="24">
        <v>0.32716000000000001</v>
      </c>
      <c r="C109" s="15">
        <v>2101</v>
      </c>
      <c r="D109" s="15">
        <v>687</v>
      </c>
      <c r="E109" s="15">
        <v>1758</v>
      </c>
      <c r="F109" s="15">
        <v>4669</v>
      </c>
      <c r="G109" s="25">
        <v>2.2000000000000002</v>
      </c>
      <c r="J109" s="43"/>
      <c r="K109" s="43"/>
      <c r="L109" s="43"/>
      <c r="M109" s="43"/>
      <c r="N109" s="43"/>
      <c r="O109" s="43"/>
    </row>
    <row r="110" spans="1:15" x14ac:dyDescent="0.25">
      <c r="A110" s="28" t="s">
        <v>164</v>
      </c>
      <c r="B110" s="29">
        <v>1</v>
      </c>
      <c r="C110" s="30">
        <v>1414</v>
      </c>
      <c r="D110" s="30">
        <v>1414</v>
      </c>
      <c r="E110" s="30">
        <v>2912</v>
      </c>
      <c r="F110" s="30">
        <v>2912</v>
      </c>
      <c r="G110" s="31">
        <v>2.1</v>
      </c>
      <c r="J110" s="43"/>
      <c r="K110" s="43"/>
      <c r="L110" s="43"/>
      <c r="M110" s="43"/>
      <c r="N110" s="43"/>
      <c r="O110" s="43"/>
    </row>
    <row r="111" spans="1:15" x14ac:dyDescent="0.25">
      <c r="A111" s="15"/>
      <c r="B111" s="24"/>
      <c r="C111" s="15"/>
      <c r="D111" s="15"/>
      <c r="E111" s="15"/>
      <c r="F111" s="15"/>
      <c r="G111" s="67"/>
      <c r="J111" s="43"/>
      <c r="K111" s="43"/>
      <c r="L111" s="43"/>
      <c r="M111" s="43"/>
      <c r="N111" s="43"/>
      <c r="O111" s="43"/>
    </row>
    <row r="113" spans="1:1" x14ac:dyDescent="0.25">
      <c r="A113" s="32" t="s">
        <v>284</v>
      </c>
    </row>
    <row r="114" spans="1:1" x14ac:dyDescent="0.25">
      <c r="A114" s="33" t="s">
        <v>165</v>
      </c>
    </row>
  </sheetData>
  <pageMargins left="0.75" right="0.75" top="1" bottom="1" header="0.5" footer="0.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A112"/>
  <sheetViews>
    <sheetView zoomScaleNormal="100" workbookViewId="0"/>
  </sheetViews>
  <sheetFormatPr defaultColWidth="9.09765625" defaultRowHeight="12.5" x14ac:dyDescent="0.25"/>
  <cols>
    <col min="1" max="16384" width="9.09765625" style="46"/>
  </cols>
  <sheetData>
    <row r="1" spans="1:1" ht="13" x14ac:dyDescent="0.3">
      <c r="A1" s="45" t="s">
        <v>204</v>
      </c>
    </row>
    <row r="2" spans="1:1" x14ac:dyDescent="0.25">
      <c r="A2" s="47" t="s">
        <v>205</v>
      </c>
    </row>
    <row r="3" spans="1:1" x14ac:dyDescent="0.25">
      <c r="A3" s="48" t="s">
        <v>223</v>
      </c>
    </row>
    <row r="4" spans="1:1" x14ac:dyDescent="0.25">
      <c r="A4" s="46" t="s">
        <v>280</v>
      </c>
    </row>
    <row r="5" spans="1:1" x14ac:dyDescent="0.25">
      <c r="A5" s="46" t="s">
        <v>268</v>
      </c>
    </row>
    <row r="112" spans="1:1" x14ac:dyDescent="0.25">
      <c r="A112" s="50"/>
    </row>
  </sheetData>
  <hyperlinks>
    <hyperlink ref="A3" r:id="rId1" xr:uid="{00000000-0004-0000-0200-000000000000}"/>
  </hyperlinks>
  <pageMargins left="0.7" right="0.7" top="0.75" bottom="0.75" header="0.3" footer="0.3"/>
  <pageSetup paperSize="9" orientation="portrait"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31"/>
  <dimension ref="A1:O114"/>
  <sheetViews>
    <sheetView zoomScaleNormal="100" workbookViewId="0"/>
  </sheetViews>
  <sheetFormatPr defaultRowHeight="12.5" x14ac:dyDescent="0.25"/>
  <cols>
    <col min="1" max="1" width="12.59765625" style="4" customWidth="1"/>
    <col min="2" max="2" width="17.3984375" style="4" customWidth="1"/>
    <col min="3" max="3" width="10.59765625" style="4" customWidth="1"/>
    <col min="4" max="5" width="17.3984375" style="4" customWidth="1"/>
    <col min="6" max="7" width="15.09765625" style="4" customWidth="1"/>
    <col min="8" max="8" width="11" style="4" customWidth="1"/>
    <col min="9" max="256" width="9.09765625" style="4"/>
    <col min="257" max="257" width="12.59765625" style="4" customWidth="1"/>
    <col min="258" max="258" width="17.3984375" style="4" customWidth="1"/>
    <col min="259" max="259" width="10.59765625" style="4" customWidth="1"/>
    <col min="260" max="261" width="17.3984375" style="4" customWidth="1"/>
    <col min="262" max="263" width="15.09765625" style="4" customWidth="1"/>
    <col min="264" max="264" width="11" style="4" customWidth="1"/>
    <col min="265" max="512" width="9.09765625" style="4"/>
    <col min="513" max="513" width="12.59765625" style="4" customWidth="1"/>
    <col min="514" max="514" width="17.3984375" style="4" customWidth="1"/>
    <col min="515" max="515" width="10.59765625" style="4" customWidth="1"/>
    <col min="516" max="517" width="17.3984375" style="4" customWidth="1"/>
    <col min="518" max="519" width="15.09765625" style="4" customWidth="1"/>
    <col min="520" max="520" width="11" style="4" customWidth="1"/>
    <col min="521" max="768" width="9.09765625" style="4"/>
    <col min="769" max="769" width="12.59765625" style="4" customWidth="1"/>
    <col min="770" max="770" width="17.3984375" style="4" customWidth="1"/>
    <col min="771" max="771" width="10.59765625" style="4" customWidth="1"/>
    <col min="772" max="773" width="17.3984375" style="4" customWidth="1"/>
    <col min="774" max="775" width="15.09765625" style="4" customWidth="1"/>
    <col min="776" max="776" width="11" style="4" customWidth="1"/>
    <col min="777" max="1024" width="9.09765625" style="4"/>
    <col min="1025" max="1025" width="12.59765625" style="4" customWidth="1"/>
    <col min="1026" max="1026" width="17.3984375" style="4" customWidth="1"/>
    <col min="1027" max="1027" width="10.59765625" style="4" customWidth="1"/>
    <col min="1028" max="1029" width="17.3984375" style="4" customWidth="1"/>
    <col min="1030" max="1031" width="15.09765625" style="4" customWidth="1"/>
    <col min="1032" max="1032" width="11" style="4" customWidth="1"/>
    <col min="1033" max="1280" width="9.09765625" style="4"/>
    <col min="1281" max="1281" width="12.59765625" style="4" customWidth="1"/>
    <col min="1282" max="1282" width="17.3984375" style="4" customWidth="1"/>
    <col min="1283" max="1283" width="10.59765625" style="4" customWidth="1"/>
    <col min="1284" max="1285" width="17.3984375" style="4" customWidth="1"/>
    <col min="1286" max="1287" width="15.09765625" style="4" customWidth="1"/>
    <col min="1288" max="1288" width="11" style="4" customWidth="1"/>
    <col min="1289" max="1536" width="9.09765625" style="4"/>
    <col min="1537" max="1537" width="12.59765625" style="4" customWidth="1"/>
    <col min="1538" max="1538" width="17.3984375" style="4" customWidth="1"/>
    <col min="1539" max="1539" width="10.59765625" style="4" customWidth="1"/>
    <col min="1540" max="1541" width="17.3984375" style="4" customWidth="1"/>
    <col min="1542" max="1543" width="15.09765625" style="4" customWidth="1"/>
    <col min="1544" max="1544" width="11" style="4" customWidth="1"/>
    <col min="1545" max="1792" width="9.09765625" style="4"/>
    <col min="1793" max="1793" width="12.59765625" style="4" customWidth="1"/>
    <col min="1794" max="1794" width="17.3984375" style="4" customWidth="1"/>
    <col min="1795" max="1795" width="10.59765625" style="4" customWidth="1"/>
    <col min="1796" max="1797" width="17.3984375" style="4" customWidth="1"/>
    <col min="1798" max="1799" width="15.09765625" style="4" customWidth="1"/>
    <col min="1800" max="1800" width="11" style="4" customWidth="1"/>
    <col min="1801" max="2048" width="9.09765625" style="4"/>
    <col min="2049" max="2049" width="12.59765625" style="4" customWidth="1"/>
    <col min="2050" max="2050" width="17.3984375" style="4" customWidth="1"/>
    <col min="2051" max="2051" width="10.59765625" style="4" customWidth="1"/>
    <col min="2052" max="2053" width="17.3984375" style="4" customWidth="1"/>
    <col min="2054" max="2055" width="15.09765625" style="4" customWidth="1"/>
    <col min="2056" max="2056" width="11" style="4" customWidth="1"/>
    <col min="2057" max="2304" width="9.09765625" style="4"/>
    <col min="2305" max="2305" width="12.59765625" style="4" customWidth="1"/>
    <col min="2306" max="2306" width="17.3984375" style="4" customWidth="1"/>
    <col min="2307" max="2307" width="10.59765625" style="4" customWidth="1"/>
    <col min="2308" max="2309" width="17.3984375" style="4" customWidth="1"/>
    <col min="2310" max="2311" width="15.09765625" style="4" customWidth="1"/>
    <col min="2312" max="2312" width="11" style="4" customWidth="1"/>
    <col min="2313" max="2560" width="9.09765625" style="4"/>
    <col min="2561" max="2561" width="12.59765625" style="4" customWidth="1"/>
    <col min="2562" max="2562" width="17.3984375" style="4" customWidth="1"/>
    <col min="2563" max="2563" width="10.59765625" style="4" customWidth="1"/>
    <col min="2564" max="2565" width="17.3984375" style="4" customWidth="1"/>
    <col min="2566" max="2567" width="15.09765625" style="4" customWidth="1"/>
    <col min="2568" max="2568" width="11" style="4" customWidth="1"/>
    <col min="2569" max="2816" width="9.09765625" style="4"/>
    <col min="2817" max="2817" width="12.59765625" style="4" customWidth="1"/>
    <col min="2818" max="2818" width="17.3984375" style="4" customWidth="1"/>
    <col min="2819" max="2819" width="10.59765625" style="4" customWidth="1"/>
    <col min="2820" max="2821" width="17.3984375" style="4" customWidth="1"/>
    <col min="2822" max="2823" width="15.09765625" style="4" customWidth="1"/>
    <col min="2824" max="2824" width="11" style="4" customWidth="1"/>
    <col min="2825" max="3072" width="9.09765625" style="4"/>
    <col min="3073" max="3073" width="12.59765625" style="4" customWidth="1"/>
    <col min="3074" max="3074" width="17.3984375" style="4" customWidth="1"/>
    <col min="3075" max="3075" width="10.59765625" style="4" customWidth="1"/>
    <col min="3076" max="3077" width="17.3984375" style="4" customWidth="1"/>
    <col min="3078" max="3079" width="15.09765625" style="4" customWidth="1"/>
    <col min="3080" max="3080" width="11" style="4" customWidth="1"/>
    <col min="3081" max="3328" width="9.09765625" style="4"/>
    <col min="3329" max="3329" width="12.59765625" style="4" customWidth="1"/>
    <col min="3330" max="3330" width="17.3984375" style="4" customWidth="1"/>
    <col min="3331" max="3331" width="10.59765625" style="4" customWidth="1"/>
    <col min="3332" max="3333" width="17.3984375" style="4" customWidth="1"/>
    <col min="3334" max="3335" width="15.09765625" style="4" customWidth="1"/>
    <col min="3336" max="3336" width="11" style="4" customWidth="1"/>
    <col min="3337" max="3584" width="9.09765625" style="4"/>
    <col min="3585" max="3585" width="12.59765625" style="4" customWidth="1"/>
    <col min="3586" max="3586" width="17.3984375" style="4" customWidth="1"/>
    <col min="3587" max="3587" width="10.59765625" style="4" customWidth="1"/>
    <col min="3588" max="3589" width="17.3984375" style="4" customWidth="1"/>
    <col min="3590" max="3591" width="15.09765625" style="4" customWidth="1"/>
    <col min="3592" max="3592" width="11" style="4" customWidth="1"/>
    <col min="3593" max="3840" width="9.09765625" style="4"/>
    <col min="3841" max="3841" width="12.59765625" style="4" customWidth="1"/>
    <col min="3842" max="3842" width="17.3984375" style="4" customWidth="1"/>
    <col min="3843" max="3843" width="10.59765625" style="4" customWidth="1"/>
    <col min="3844" max="3845" width="17.3984375" style="4" customWidth="1"/>
    <col min="3846" max="3847" width="15.09765625" style="4" customWidth="1"/>
    <col min="3848" max="3848" width="11" style="4" customWidth="1"/>
    <col min="3849" max="4096" width="9.09765625" style="4"/>
    <col min="4097" max="4097" width="12.59765625" style="4" customWidth="1"/>
    <col min="4098" max="4098" width="17.3984375" style="4" customWidth="1"/>
    <col min="4099" max="4099" width="10.59765625" style="4" customWidth="1"/>
    <col min="4100" max="4101" width="17.3984375" style="4" customWidth="1"/>
    <col min="4102" max="4103" width="15.09765625" style="4" customWidth="1"/>
    <col min="4104" max="4104" width="11" style="4" customWidth="1"/>
    <col min="4105" max="4352" width="9.09765625" style="4"/>
    <col min="4353" max="4353" width="12.59765625" style="4" customWidth="1"/>
    <col min="4354" max="4354" width="17.3984375" style="4" customWidth="1"/>
    <col min="4355" max="4355" width="10.59765625" style="4" customWidth="1"/>
    <col min="4356" max="4357" width="17.3984375" style="4" customWidth="1"/>
    <col min="4358" max="4359" width="15.09765625" style="4" customWidth="1"/>
    <col min="4360" max="4360" width="11" style="4" customWidth="1"/>
    <col min="4361" max="4608" width="9.09765625" style="4"/>
    <col min="4609" max="4609" width="12.59765625" style="4" customWidth="1"/>
    <col min="4610" max="4610" width="17.3984375" style="4" customWidth="1"/>
    <col min="4611" max="4611" width="10.59765625" style="4" customWidth="1"/>
    <col min="4612" max="4613" width="17.3984375" style="4" customWidth="1"/>
    <col min="4614" max="4615" width="15.09765625" style="4" customWidth="1"/>
    <col min="4616" max="4616" width="11" style="4" customWidth="1"/>
    <col min="4617" max="4864" width="9.09765625" style="4"/>
    <col min="4865" max="4865" width="12.59765625" style="4" customWidth="1"/>
    <col min="4866" max="4866" width="17.3984375" style="4" customWidth="1"/>
    <col min="4867" max="4867" width="10.59765625" style="4" customWidth="1"/>
    <col min="4868" max="4869" width="17.3984375" style="4" customWidth="1"/>
    <col min="4870" max="4871" width="15.09765625" style="4" customWidth="1"/>
    <col min="4872" max="4872" width="11" style="4" customWidth="1"/>
    <col min="4873" max="5120" width="9.09765625" style="4"/>
    <col min="5121" max="5121" width="12.59765625" style="4" customWidth="1"/>
    <col min="5122" max="5122" width="17.3984375" style="4" customWidth="1"/>
    <col min="5123" max="5123" width="10.59765625" style="4" customWidth="1"/>
    <col min="5124" max="5125" width="17.3984375" style="4" customWidth="1"/>
    <col min="5126" max="5127" width="15.09765625" style="4" customWidth="1"/>
    <col min="5128" max="5128" width="11" style="4" customWidth="1"/>
    <col min="5129" max="5376" width="9.09765625" style="4"/>
    <col min="5377" max="5377" width="12.59765625" style="4" customWidth="1"/>
    <col min="5378" max="5378" width="17.3984375" style="4" customWidth="1"/>
    <col min="5379" max="5379" width="10.59765625" style="4" customWidth="1"/>
    <col min="5380" max="5381" width="17.3984375" style="4" customWidth="1"/>
    <col min="5382" max="5383" width="15.09765625" style="4" customWidth="1"/>
    <col min="5384" max="5384" width="11" style="4" customWidth="1"/>
    <col min="5385" max="5632" width="9.09765625" style="4"/>
    <col min="5633" max="5633" width="12.59765625" style="4" customWidth="1"/>
    <col min="5634" max="5634" width="17.3984375" style="4" customWidth="1"/>
    <col min="5635" max="5635" width="10.59765625" style="4" customWidth="1"/>
    <col min="5636" max="5637" width="17.3984375" style="4" customWidth="1"/>
    <col min="5638" max="5639" width="15.09765625" style="4" customWidth="1"/>
    <col min="5640" max="5640" width="11" style="4" customWidth="1"/>
    <col min="5641" max="5888" width="9.09765625" style="4"/>
    <col min="5889" max="5889" width="12.59765625" style="4" customWidth="1"/>
    <col min="5890" max="5890" width="17.3984375" style="4" customWidth="1"/>
    <col min="5891" max="5891" width="10.59765625" style="4" customWidth="1"/>
    <col min="5892" max="5893" width="17.3984375" style="4" customWidth="1"/>
    <col min="5894" max="5895" width="15.09765625" style="4" customWidth="1"/>
    <col min="5896" max="5896" width="11" style="4" customWidth="1"/>
    <col min="5897" max="6144" width="9.09765625" style="4"/>
    <col min="6145" max="6145" width="12.59765625" style="4" customWidth="1"/>
    <col min="6146" max="6146" width="17.3984375" style="4" customWidth="1"/>
    <col min="6147" max="6147" width="10.59765625" style="4" customWidth="1"/>
    <col min="6148" max="6149" width="17.3984375" style="4" customWidth="1"/>
    <col min="6150" max="6151" width="15.09765625" style="4" customWidth="1"/>
    <col min="6152" max="6152" width="11" style="4" customWidth="1"/>
    <col min="6153" max="6400" width="9.09765625" style="4"/>
    <col min="6401" max="6401" width="12.59765625" style="4" customWidth="1"/>
    <col min="6402" max="6402" width="17.3984375" style="4" customWidth="1"/>
    <col min="6403" max="6403" width="10.59765625" style="4" customWidth="1"/>
    <col min="6404" max="6405" width="17.3984375" style="4" customWidth="1"/>
    <col min="6406" max="6407" width="15.09765625" style="4" customWidth="1"/>
    <col min="6408" max="6408" width="11" style="4" customWidth="1"/>
    <col min="6409" max="6656" width="9.09765625" style="4"/>
    <col min="6657" max="6657" width="12.59765625" style="4" customWidth="1"/>
    <col min="6658" max="6658" width="17.3984375" style="4" customWidth="1"/>
    <col min="6659" max="6659" width="10.59765625" style="4" customWidth="1"/>
    <col min="6660" max="6661" width="17.3984375" style="4" customWidth="1"/>
    <col min="6662" max="6663" width="15.09765625" style="4" customWidth="1"/>
    <col min="6664" max="6664" width="11" style="4" customWidth="1"/>
    <col min="6665" max="6912" width="9.09765625" style="4"/>
    <col min="6913" max="6913" width="12.59765625" style="4" customWidth="1"/>
    <col min="6914" max="6914" width="17.3984375" style="4" customWidth="1"/>
    <col min="6915" max="6915" width="10.59765625" style="4" customWidth="1"/>
    <col min="6916" max="6917" width="17.3984375" style="4" customWidth="1"/>
    <col min="6918" max="6919" width="15.09765625" style="4" customWidth="1"/>
    <col min="6920" max="6920" width="11" style="4" customWidth="1"/>
    <col min="6921" max="7168" width="9.09765625" style="4"/>
    <col min="7169" max="7169" width="12.59765625" style="4" customWidth="1"/>
    <col min="7170" max="7170" width="17.3984375" style="4" customWidth="1"/>
    <col min="7171" max="7171" width="10.59765625" style="4" customWidth="1"/>
    <col min="7172" max="7173" width="17.3984375" style="4" customWidth="1"/>
    <col min="7174" max="7175" width="15.09765625" style="4" customWidth="1"/>
    <col min="7176" max="7176" width="11" style="4" customWidth="1"/>
    <col min="7177" max="7424" width="9.09765625" style="4"/>
    <col min="7425" max="7425" width="12.59765625" style="4" customWidth="1"/>
    <col min="7426" max="7426" width="17.3984375" style="4" customWidth="1"/>
    <col min="7427" max="7427" width="10.59765625" style="4" customWidth="1"/>
    <col min="7428" max="7429" width="17.3984375" style="4" customWidth="1"/>
    <col min="7430" max="7431" width="15.09765625" style="4" customWidth="1"/>
    <col min="7432" max="7432" width="11" style="4" customWidth="1"/>
    <col min="7433" max="7680" width="9.09765625" style="4"/>
    <col min="7681" max="7681" width="12.59765625" style="4" customWidth="1"/>
    <col min="7682" max="7682" width="17.3984375" style="4" customWidth="1"/>
    <col min="7683" max="7683" width="10.59765625" style="4" customWidth="1"/>
    <col min="7684" max="7685" width="17.3984375" style="4" customWidth="1"/>
    <col min="7686" max="7687" width="15.09765625" style="4" customWidth="1"/>
    <col min="7688" max="7688" width="11" style="4" customWidth="1"/>
    <col min="7689" max="7936" width="9.09765625" style="4"/>
    <col min="7937" max="7937" width="12.59765625" style="4" customWidth="1"/>
    <col min="7938" max="7938" width="17.3984375" style="4" customWidth="1"/>
    <col min="7939" max="7939" width="10.59765625" style="4" customWidth="1"/>
    <col min="7940" max="7941" width="17.3984375" style="4" customWidth="1"/>
    <col min="7942" max="7943" width="15.09765625" style="4" customWidth="1"/>
    <col min="7944" max="7944" width="11" style="4" customWidth="1"/>
    <col min="7945" max="8192" width="9.09765625" style="4"/>
    <col min="8193" max="8193" width="12.59765625" style="4" customWidth="1"/>
    <col min="8194" max="8194" width="17.3984375" style="4" customWidth="1"/>
    <col min="8195" max="8195" width="10.59765625" style="4" customWidth="1"/>
    <col min="8196" max="8197" width="17.3984375" style="4" customWidth="1"/>
    <col min="8198" max="8199" width="15.09765625" style="4" customWidth="1"/>
    <col min="8200" max="8200" width="11" style="4" customWidth="1"/>
    <col min="8201" max="8448" width="9.09765625" style="4"/>
    <col min="8449" max="8449" width="12.59765625" style="4" customWidth="1"/>
    <col min="8450" max="8450" width="17.3984375" style="4" customWidth="1"/>
    <col min="8451" max="8451" width="10.59765625" style="4" customWidth="1"/>
    <col min="8452" max="8453" width="17.3984375" style="4" customWidth="1"/>
    <col min="8454" max="8455" width="15.09765625" style="4" customWidth="1"/>
    <col min="8456" max="8456" width="11" style="4" customWidth="1"/>
    <col min="8457" max="8704" width="9.09765625" style="4"/>
    <col min="8705" max="8705" width="12.59765625" style="4" customWidth="1"/>
    <col min="8706" max="8706" width="17.3984375" style="4" customWidth="1"/>
    <col min="8707" max="8707" width="10.59765625" style="4" customWidth="1"/>
    <col min="8708" max="8709" width="17.3984375" style="4" customWidth="1"/>
    <col min="8710" max="8711" width="15.09765625" style="4" customWidth="1"/>
    <col min="8712" max="8712" width="11" style="4" customWidth="1"/>
    <col min="8713" max="8960" width="9.09765625" style="4"/>
    <col min="8961" max="8961" width="12.59765625" style="4" customWidth="1"/>
    <col min="8962" max="8962" width="17.3984375" style="4" customWidth="1"/>
    <col min="8963" max="8963" width="10.59765625" style="4" customWidth="1"/>
    <col min="8964" max="8965" width="17.3984375" style="4" customWidth="1"/>
    <col min="8966" max="8967" width="15.09765625" style="4" customWidth="1"/>
    <col min="8968" max="8968" width="11" style="4" customWidth="1"/>
    <col min="8969" max="9216" width="9.09765625" style="4"/>
    <col min="9217" max="9217" width="12.59765625" style="4" customWidth="1"/>
    <col min="9218" max="9218" width="17.3984375" style="4" customWidth="1"/>
    <col min="9219" max="9219" width="10.59765625" style="4" customWidth="1"/>
    <col min="9220" max="9221" width="17.3984375" style="4" customWidth="1"/>
    <col min="9222" max="9223" width="15.09765625" style="4" customWidth="1"/>
    <col min="9224" max="9224" width="11" style="4" customWidth="1"/>
    <col min="9225" max="9472" width="9.09765625" style="4"/>
    <col min="9473" max="9473" width="12.59765625" style="4" customWidth="1"/>
    <col min="9474" max="9474" width="17.3984375" style="4" customWidth="1"/>
    <col min="9475" max="9475" width="10.59765625" style="4" customWidth="1"/>
    <col min="9476" max="9477" width="17.3984375" style="4" customWidth="1"/>
    <col min="9478" max="9479" width="15.09765625" style="4" customWidth="1"/>
    <col min="9480" max="9480" width="11" style="4" customWidth="1"/>
    <col min="9481" max="9728" width="9.09765625" style="4"/>
    <col min="9729" max="9729" width="12.59765625" style="4" customWidth="1"/>
    <col min="9730" max="9730" width="17.3984375" style="4" customWidth="1"/>
    <col min="9731" max="9731" width="10.59765625" style="4" customWidth="1"/>
    <col min="9732" max="9733" width="17.3984375" style="4" customWidth="1"/>
    <col min="9734" max="9735" width="15.09765625" style="4" customWidth="1"/>
    <col min="9736" max="9736" width="11" style="4" customWidth="1"/>
    <col min="9737" max="9984" width="9.09765625" style="4"/>
    <col min="9985" max="9985" width="12.59765625" style="4" customWidth="1"/>
    <col min="9986" max="9986" width="17.3984375" style="4" customWidth="1"/>
    <col min="9987" max="9987" width="10.59765625" style="4" customWidth="1"/>
    <col min="9988" max="9989" width="17.3984375" style="4" customWidth="1"/>
    <col min="9990" max="9991" width="15.09765625" style="4" customWidth="1"/>
    <col min="9992" max="9992" width="11" style="4" customWidth="1"/>
    <col min="9993" max="10240" width="9.09765625" style="4"/>
    <col min="10241" max="10241" width="12.59765625" style="4" customWidth="1"/>
    <col min="10242" max="10242" width="17.3984375" style="4" customWidth="1"/>
    <col min="10243" max="10243" width="10.59765625" style="4" customWidth="1"/>
    <col min="10244" max="10245" width="17.3984375" style="4" customWidth="1"/>
    <col min="10246" max="10247" width="15.09765625" style="4" customWidth="1"/>
    <col min="10248" max="10248" width="11" style="4" customWidth="1"/>
    <col min="10249" max="10496" width="9.09765625" style="4"/>
    <col min="10497" max="10497" width="12.59765625" style="4" customWidth="1"/>
    <col min="10498" max="10498" width="17.3984375" style="4" customWidth="1"/>
    <col min="10499" max="10499" width="10.59765625" style="4" customWidth="1"/>
    <col min="10500" max="10501" width="17.3984375" style="4" customWidth="1"/>
    <col min="10502" max="10503" width="15.09765625" style="4" customWidth="1"/>
    <col min="10504" max="10504" width="11" style="4" customWidth="1"/>
    <col min="10505" max="10752" width="9.09765625" style="4"/>
    <col min="10753" max="10753" width="12.59765625" style="4" customWidth="1"/>
    <col min="10754" max="10754" width="17.3984375" style="4" customWidth="1"/>
    <col min="10755" max="10755" width="10.59765625" style="4" customWidth="1"/>
    <col min="10756" max="10757" width="17.3984375" style="4" customWidth="1"/>
    <col min="10758" max="10759" width="15.09765625" style="4" customWidth="1"/>
    <col min="10760" max="10760" width="11" style="4" customWidth="1"/>
    <col min="10761" max="11008" width="9.09765625" style="4"/>
    <col min="11009" max="11009" width="12.59765625" style="4" customWidth="1"/>
    <col min="11010" max="11010" width="17.3984375" style="4" customWidth="1"/>
    <col min="11011" max="11011" width="10.59765625" style="4" customWidth="1"/>
    <col min="11012" max="11013" width="17.3984375" style="4" customWidth="1"/>
    <col min="11014" max="11015" width="15.09765625" style="4" customWidth="1"/>
    <col min="11016" max="11016" width="11" style="4" customWidth="1"/>
    <col min="11017" max="11264" width="9.09765625" style="4"/>
    <col min="11265" max="11265" width="12.59765625" style="4" customWidth="1"/>
    <col min="11266" max="11266" width="17.3984375" style="4" customWidth="1"/>
    <col min="11267" max="11267" width="10.59765625" style="4" customWidth="1"/>
    <col min="11268" max="11269" width="17.3984375" style="4" customWidth="1"/>
    <col min="11270" max="11271" width="15.09765625" style="4" customWidth="1"/>
    <col min="11272" max="11272" width="11" style="4" customWidth="1"/>
    <col min="11273" max="11520" width="9.09765625" style="4"/>
    <col min="11521" max="11521" width="12.59765625" style="4" customWidth="1"/>
    <col min="11522" max="11522" width="17.3984375" style="4" customWidth="1"/>
    <col min="11523" max="11523" width="10.59765625" style="4" customWidth="1"/>
    <col min="11524" max="11525" width="17.3984375" style="4" customWidth="1"/>
    <col min="11526" max="11527" width="15.09765625" style="4" customWidth="1"/>
    <col min="11528" max="11528" width="11" style="4" customWidth="1"/>
    <col min="11529" max="11776" width="9.09765625" style="4"/>
    <col min="11777" max="11777" width="12.59765625" style="4" customWidth="1"/>
    <col min="11778" max="11778" width="17.3984375" style="4" customWidth="1"/>
    <col min="11779" max="11779" width="10.59765625" style="4" customWidth="1"/>
    <col min="11780" max="11781" width="17.3984375" style="4" customWidth="1"/>
    <col min="11782" max="11783" width="15.09765625" style="4" customWidth="1"/>
    <col min="11784" max="11784" width="11" style="4" customWidth="1"/>
    <col min="11785" max="12032" width="9.09765625" style="4"/>
    <col min="12033" max="12033" width="12.59765625" style="4" customWidth="1"/>
    <col min="12034" max="12034" width="17.3984375" style="4" customWidth="1"/>
    <col min="12035" max="12035" width="10.59765625" style="4" customWidth="1"/>
    <col min="12036" max="12037" width="17.3984375" style="4" customWidth="1"/>
    <col min="12038" max="12039" width="15.09765625" style="4" customWidth="1"/>
    <col min="12040" max="12040" width="11" style="4" customWidth="1"/>
    <col min="12041" max="12288" width="9.09765625" style="4"/>
    <col min="12289" max="12289" width="12.59765625" style="4" customWidth="1"/>
    <col min="12290" max="12290" width="17.3984375" style="4" customWidth="1"/>
    <col min="12291" max="12291" width="10.59765625" style="4" customWidth="1"/>
    <col min="12292" max="12293" width="17.3984375" style="4" customWidth="1"/>
    <col min="12294" max="12295" width="15.09765625" style="4" customWidth="1"/>
    <col min="12296" max="12296" width="11" style="4" customWidth="1"/>
    <col min="12297" max="12544" width="9.09765625" style="4"/>
    <col min="12545" max="12545" width="12.59765625" style="4" customWidth="1"/>
    <col min="12546" max="12546" width="17.3984375" style="4" customWidth="1"/>
    <col min="12547" max="12547" width="10.59765625" style="4" customWidth="1"/>
    <col min="12548" max="12549" width="17.3984375" style="4" customWidth="1"/>
    <col min="12550" max="12551" width="15.09765625" style="4" customWidth="1"/>
    <col min="12552" max="12552" width="11" style="4" customWidth="1"/>
    <col min="12553" max="12800" width="9.09765625" style="4"/>
    <col min="12801" max="12801" width="12.59765625" style="4" customWidth="1"/>
    <col min="12802" max="12802" width="17.3984375" style="4" customWidth="1"/>
    <col min="12803" max="12803" width="10.59765625" style="4" customWidth="1"/>
    <col min="12804" max="12805" width="17.3984375" style="4" customWidth="1"/>
    <col min="12806" max="12807" width="15.09765625" style="4" customWidth="1"/>
    <col min="12808" max="12808" width="11" style="4" customWidth="1"/>
    <col min="12809" max="13056" width="9.09765625" style="4"/>
    <col min="13057" max="13057" width="12.59765625" style="4" customWidth="1"/>
    <col min="13058" max="13058" width="17.3984375" style="4" customWidth="1"/>
    <col min="13059" max="13059" width="10.59765625" style="4" customWidth="1"/>
    <col min="13060" max="13061" width="17.3984375" style="4" customWidth="1"/>
    <col min="13062" max="13063" width="15.09765625" style="4" customWidth="1"/>
    <col min="13064" max="13064" width="11" style="4" customWidth="1"/>
    <col min="13065" max="13312" width="9.09765625" style="4"/>
    <col min="13313" max="13313" width="12.59765625" style="4" customWidth="1"/>
    <col min="13314" max="13314" width="17.3984375" style="4" customWidth="1"/>
    <col min="13315" max="13315" width="10.59765625" style="4" customWidth="1"/>
    <col min="13316" max="13317" width="17.3984375" style="4" customWidth="1"/>
    <col min="13318" max="13319" width="15.09765625" style="4" customWidth="1"/>
    <col min="13320" max="13320" width="11" style="4" customWidth="1"/>
    <col min="13321" max="13568" width="9.09765625" style="4"/>
    <col min="13569" max="13569" width="12.59765625" style="4" customWidth="1"/>
    <col min="13570" max="13570" width="17.3984375" style="4" customWidth="1"/>
    <col min="13571" max="13571" width="10.59765625" style="4" customWidth="1"/>
    <col min="13572" max="13573" width="17.3984375" style="4" customWidth="1"/>
    <col min="13574" max="13575" width="15.09765625" style="4" customWidth="1"/>
    <col min="13576" max="13576" width="11" style="4" customWidth="1"/>
    <col min="13577" max="13824" width="9.09765625" style="4"/>
    <col min="13825" max="13825" width="12.59765625" style="4" customWidth="1"/>
    <col min="13826" max="13826" width="17.3984375" style="4" customWidth="1"/>
    <col min="13827" max="13827" width="10.59765625" style="4" customWidth="1"/>
    <col min="13828" max="13829" width="17.3984375" style="4" customWidth="1"/>
    <col min="13830" max="13831" width="15.09765625" style="4" customWidth="1"/>
    <col min="13832" max="13832" width="11" style="4" customWidth="1"/>
    <col min="13833" max="14080" width="9.09765625" style="4"/>
    <col min="14081" max="14081" width="12.59765625" style="4" customWidth="1"/>
    <col min="14082" max="14082" width="17.3984375" style="4" customWidth="1"/>
    <col min="14083" max="14083" width="10.59765625" style="4" customWidth="1"/>
    <col min="14084" max="14085" width="17.3984375" style="4" customWidth="1"/>
    <col min="14086" max="14087" width="15.09765625" style="4" customWidth="1"/>
    <col min="14088" max="14088" width="11" style="4" customWidth="1"/>
    <col min="14089" max="14336" width="9.09765625" style="4"/>
    <col min="14337" max="14337" width="12.59765625" style="4" customWidth="1"/>
    <col min="14338" max="14338" width="17.3984375" style="4" customWidth="1"/>
    <col min="14339" max="14339" width="10.59765625" style="4" customWidth="1"/>
    <col min="14340" max="14341" width="17.3984375" style="4" customWidth="1"/>
    <col min="14342" max="14343" width="15.09765625" style="4" customWidth="1"/>
    <col min="14344" max="14344" width="11" style="4" customWidth="1"/>
    <col min="14345" max="14592" width="9.09765625" style="4"/>
    <col min="14593" max="14593" width="12.59765625" style="4" customWidth="1"/>
    <col min="14594" max="14594" width="17.3984375" style="4" customWidth="1"/>
    <col min="14595" max="14595" width="10.59765625" style="4" customWidth="1"/>
    <col min="14596" max="14597" width="17.3984375" style="4" customWidth="1"/>
    <col min="14598" max="14599" width="15.09765625" style="4" customWidth="1"/>
    <col min="14600" max="14600" width="11" style="4" customWidth="1"/>
    <col min="14601" max="14848" width="9.09765625" style="4"/>
    <col min="14849" max="14849" width="12.59765625" style="4" customWidth="1"/>
    <col min="14850" max="14850" width="17.3984375" style="4" customWidth="1"/>
    <col min="14851" max="14851" width="10.59765625" style="4" customWidth="1"/>
    <col min="14852" max="14853" width="17.3984375" style="4" customWidth="1"/>
    <col min="14854" max="14855" width="15.09765625" style="4" customWidth="1"/>
    <col min="14856" max="14856" width="11" style="4" customWidth="1"/>
    <col min="14857" max="15104" width="9.09765625" style="4"/>
    <col min="15105" max="15105" width="12.59765625" style="4" customWidth="1"/>
    <col min="15106" max="15106" width="17.3984375" style="4" customWidth="1"/>
    <col min="15107" max="15107" width="10.59765625" style="4" customWidth="1"/>
    <col min="15108" max="15109" width="17.3984375" style="4" customWidth="1"/>
    <col min="15110" max="15111" width="15.09765625" style="4" customWidth="1"/>
    <col min="15112" max="15112" width="11" style="4" customWidth="1"/>
    <col min="15113" max="15360" width="9.09765625" style="4"/>
    <col min="15361" max="15361" width="12.59765625" style="4" customWidth="1"/>
    <col min="15362" max="15362" width="17.3984375" style="4" customWidth="1"/>
    <col min="15363" max="15363" width="10.59765625" style="4" customWidth="1"/>
    <col min="15364" max="15365" width="17.3984375" style="4" customWidth="1"/>
    <col min="15366" max="15367" width="15.09765625" style="4" customWidth="1"/>
    <col min="15368" max="15368" width="11" style="4" customWidth="1"/>
    <col min="15369" max="15616" width="9.09765625" style="4"/>
    <col min="15617" max="15617" width="12.59765625" style="4" customWidth="1"/>
    <col min="15618" max="15618" width="17.3984375" style="4" customWidth="1"/>
    <col min="15619" max="15619" width="10.59765625" style="4" customWidth="1"/>
    <col min="15620" max="15621" width="17.3984375" style="4" customWidth="1"/>
    <col min="15622" max="15623" width="15.09765625" style="4" customWidth="1"/>
    <col min="15624" max="15624" width="11" style="4" customWidth="1"/>
    <col min="15625" max="15872" width="9.09765625" style="4"/>
    <col min="15873" max="15873" width="12.59765625" style="4" customWidth="1"/>
    <col min="15874" max="15874" width="17.3984375" style="4" customWidth="1"/>
    <col min="15875" max="15875" width="10.59765625" style="4" customWidth="1"/>
    <col min="15876" max="15877" width="17.3984375" style="4" customWidth="1"/>
    <col min="15878" max="15879" width="15.09765625" style="4" customWidth="1"/>
    <col min="15880" max="15880" width="11" style="4" customWidth="1"/>
    <col min="15881" max="16128" width="9.09765625" style="4"/>
    <col min="16129" max="16129" width="12.59765625" style="4" customWidth="1"/>
    <col min="16130" max="16130" width="17.3984375" style="4" customWidth="1"/>
    <col min="16131" max="16131" width="10.59765625" style="4" customWidth="1"/>
    <col min="16132" max="16133" width="17.3984375" style="4" customWidth="1"/>
    <col min="16134" max="16135" width="15.09765625" style="4" customWidth="1"/>
    <col min="16136" max="16136" width="11" style="4" customWidth="1"/>
    <col min="16137" max="16384" width="9.09765625" style="4"/>
  </cols>
  <sheetData>
    <row r="1" spans="1:15" x14ac:dyDescent="0.25">
      <c r="A1" s="6"/>
      <c r="B1" s="6"/>
      <c r="C1" s="6"/>
      <c r="D1" s="6"/>
      <c r="E1" s="6"/>
      <c r="F1" s="6"/>
      <c r="G1" s="7"/>
    </row>
    <row r="2" spans="1:15" ht="13" x14ac:dyDescent="0.3">
      <c r="A2" s="8" t="s">
        <v>191</v>
      </c>
      <c r="B2" s="6"/>
      <c r="C2" s="6"/>
      <c r="D2" s="6"/>
      <c r="E2" s="6"/>
      <c r="F2" s="6"/>
      <c r="G2" s="7"/>
    </row>
    <row r="3" spans="1:15" x14ac:dyDescent="0.25">
      <c r="A3" s="9"/>
      <c r="B3" s="9"/>
      <c r="C3" s="9"/>
      <c r="D3" s="9"/>
      <c r="E3" s="9"/>
      <c r="F3" s="9"/>
      <c r="G3" s="10"/>
    </row>
    <row r="4" spans="1:15" x14ac:dyDescent="0.25">
      <c r="A4" s="11" t="s">
        <v>42</v>
      </c>
      <c r="B4" s="12" t="s">
        <v>43</v>
      </c>
      <c r="C4" s="12" t="s">
        <v>44</v>
      </c>
      <c r="D4" s="12" t="s">
        <v>44</v>
      </c>
      <c r="E4" s="12" t="s">
        <v>45</v>
      </c>
      <c r="F4" s="12" t="s">
        <v>46</v>
      </c>
      <c r="G4" s="13" t="s">
        <v>47</v>
      </c>
    </row>
    <row r="5" spans="1:15" x14ac:dyDescent="0.25">
      <c r="A5" s="14" t="s">
        <v>48</v>
      </c>
      <c r="B5" s="15" t="s">
        <v>49</v>
      </c>
      <c r="C5" s="15" t="s">
        <v>50</v>
      </c>
      <c r="D5" s="15" t="s">
        <v>51</v>
      </c>
      <c r="E5" s="15" t="s">
        <v>52</v>
      </c>
      <c r="F5" s="15" t="s">
        <v>53</v>
      </c>
      <c r="G5" s="16" t="s">
        <v>54</v>
      </c>
    </row>
    <row r="6" spans="1:15" x14ac:dyDescent="0.25">
      <c r="A6" s="17"/>
      <c r="B6" s="15" t="s">
        <v>55</v>
      </c>
      <c r="C6" s="15" t="s">
        <v>56</v>
      </c>
      <c r="D6" s="15" t="s">
        <v>55</v>
      </c>
      <c r="E6" s="15" t="s">
        <v>55</v>
      </c>
      <c r="F6" s="15" t="s">
        <v>57</v>
      </c>
      <c r="G6" s="16" t="s">
        <v>56</v>
      </c>
    </row>
    <row r="7" spans="1:15" x14ac:dyDescent="0.25">
      <c r="A7" s="18"/>
      <c r="B7" s="6"/>
      <c r="C7" s="15"/>
      <c r="D7" s="6"/>
      <c r="E7" s="6"/>
      <c r="F7" s="15"/>
      <c r="G7" s="16"/>
    </row>
    <row r="8" spans="1:15" ht="13.5" x14ac:dyDescent="0.35">
      <c r="A8" s="19"/>
      <c r="B8" s="20" t="s">
        <v>58</v>
      </c>
      <c r="C8" s="12" t="s">
        <v>59</v>
      </c>
      <c r="D8" s="12" t="s">
        <v>60</v>
      </c>
      <c r="E8" s="12" t="s">
        <v>61</v>
      </c>
      <c r="F8" s="20" t="s">
        <v>62</v>
      </c>
      <c r="G8" s="21" t="s">
        <v>63</v>
      </c>
    </row>
    <row r="9" spans="1:15" x14ac:dyDescent="0.25">
      <c r="A9" s="18"/>
      <c r="B9" s="22"/>
      <c r="C9" s="22"/>
      <c r="D9" s="22"/>
      <c r="E9" s="22"/>
      <c r="F9" s="22"/>
      <c r="G9" s="23"/>
    </row>
    <row r="10" spans="1:15" x14ac:dyDescent="0.25">
      <c r="A10" s="14" t="s">
        <v>64</v>
      </c>
      <c r="B10" s="24">
        <v>2.1199999999999999E-3</v>
      </c>
      <c r="C10" s="15">
        <v>100000</v>
      </c>
      <c r="D10" s="15">
        <v>212</v>
      </c>
      <c r="E10" s="15">
        <v>99824</v>
      </c>
      <c r="F10" s="15">
        <v>8410832</v>
      </c>
      <c r="G10" s="25">
        <v>84.1</v>
      </c>
      <c r="H10" s="39"/>
      <c r="J10" s="43"/>
      <c r="K10" s="43"/>
      <c r="L10" s="43"/>
      <c r="M10" s="43"/>
      <c r="N10" s="43"/>
      <c r="O10" s="43"/>
    </row>
    <row r="11" spans="1:15" x14ac:dyDescent="0.25">
      <c r="A11" s="14" t="s">
        <v>65</v>
      </c>
      <c r="B11" s="24">
        <v>1.2999999999999999E-4</v>
      </c>
      <c r="C11" s="15">
        <v>99788</v>
      </c>
      <c r="D11" s="15">
        <v>13</v>
      </c>
      <c r="E11" s="15">
        <v>99782</v>
      </c>
      <c r="F11" s="15">
        <v>8311008</v>
      </c>
      <c r="G11" s="25">
        <v>83.3</v>
      </c>
      <c r="H11" s="39"/>
      <c r="J11" s="43"/>
      <c r="K11" s="43"/>
      <c r="L11" s="43"/>
      <c r="M11" s="43"/>
      <c r="N11" s="43"/>
      <c r="O11" s="43"/>
    </row>
    <row r="12" spans="1:15" x14ac:dyDescent="0.25">
      <c r="A12" s="14" t="s">
        <v>66</v>
      </c>
      <c r="B12" s="24">
        <v>1.2999999999999999E-4</v>
      </c>
      <c r="C12" s="15">
        <v>99775</v>
      </c>
      <c r="D12" s="15">
        <v>13</v>
      </c>
      <c r="E12" s="15">
        <v>99769</v>
      </c>
      <c r="F12" s="15">
        <v>8211226</v>
      </c>
      <c r="G12" s="25">
        <v>82.3</v>
      </c>
      <c r="H12" s="39"/>
      <c r="J12" s="43"/>
      <c r="K12" s="43"/>
      <c r="L12" s="43"/>
      <c r="M12" s="43"/>
      <c r="N12" s="43"/>
      <c r="O12" s="43"/>
    </row>
    <row r="13" spans="1:15" x14ac:dyDescent="0.25">
      <c r="A13" s="14" t="s">
        <v>67</v>
      </c>
      <c r="B13" s="24">
        <v>1.2E-4</v>
      </c>
      <c r="C13" s="15">
        <v>99762</v>
      </c>
      <c r="D13" s="15">
        <v>12</v>
      </c>
      <c r="E13" s="15">
        <v>99756</v>
      </c>
      <c r="F13" s="15">
        <v>8111458</v>
      </c>
      <c r="G13" s="25">
        <v>81.3</v>
      </c>
      <c r="H13" s="39"/>
      <c r="J13" s="43"/>
      <c r="K13" s="43"/>
      <c r="L13" s="43"/>
      <c r="M13" s="43"/>
      <c r="N13" s="43"/>
      <c r="O13" s="43"/>
    </row>
    <row r="14" spans="1:15" x14ac:dyDescent="0.25">
      <c r="A14" s="14" t="s">
        <v>68</v>
      </c>
      <c r="B14" s="24">
        <v>1.2E-4</v>
      </c>
      <c r="C14" s="15">
        <v>99750</v>
      </c>
      <c r="D14" s="15">
        <v>12</v>
      </c>
      <c r="E14" s="15">
        <v>99744</v>
      </c>
      <c r="F14" s="15">
        <v>8011702</v>
      </c>
      <c r="G14" s="25">
        <v>80.3</v>
      </c>
      <c r="H14" s="39"/>
      <c r="J14" s="43"/>
      <c r="K14" s="43"/>
      <c r="L14" s="43"/>
      <c r="M14" s="43"/>
      <c r="N14" s="43"/>
      <c r="O14" s="43"/>
    </row>
    <row r="15" spans="1:15" x14ac:dyDescent="0.25">
      <c r="A15" s="14" t="s">
        <v>69</v>
      </c>
      <c r="B15" s="24">
        <v>1.1E-4</v>
      </c>
      <c r="C15" s="15">
        <v>99738</v>
      </c>
      <c r="D15" s="15">
        <v>11</v>
      </c>
      <c r="E15" s="15">
        <v>99733</v>
      </c>
      <c r="F15" s="15">
        <v>7911958</v>
      </c>
      <c r="G15" s="25">
        <v>79.3</v>
      </c>
      <c r="H15" s="39"/>
      <c r="J15" s="43"/>
      <c r="K15" s="43"/>
      <c r="L15" s="43"/>
      <c r="M15" s="43"/>
      <c r="N15" s="43"/>
      <c r="O15" s="43"/>
    </row>
    <row r="16" spans="1:15" x14ac:dyDescent="0.25">
      <c r="A16" s="14" t="s">
        <v>70</v>
      </c>
      <c r="B16" s="24">
        <v>1.1E-4</v>
      </c>
      <c r="C16" s="15">
        <v>99727</v>
      </c>
      <c r="D16" s="15">
        <v>11</v>
      </c>
      <c r="E16" s="15">
        <v>99722</v>
      </c>
      <c r="F16" s="15">
        <v>7812225</v>
      </c>
      <c r="G16" s="25">
        <v>78.3</v>
      </c>
      <c r="H16" s="39"/>
      <c r="J16" s="43"/>
      <c r="K16" s="43"/>
      <c r="L16" s="43"/>
      <c r="M16" s="43"/>
      <c r="N16" s="43"/>
      <c r="O16" s="43"/>
    </row>
    <row r="17" spans="1:15" x14ac:dyDescent="0.25">
      <c r="A17" s="14" t="s">
        <v>71</v>
      </c>
      <c r="B17" s="24">
        <v>1E-4</v>
      </c>
      <c r="C17" s="15">
        <v>99716</v>
      </c>
      <c r="D17" s="15">
        <v>10</v>
      </c>
      <c r="E17" s="15">
        <v>99711</v>
      </c>
      <c r="F17" s="15">
        <v>7712504</v>
      </c>
      <c r="G17" s="25">
        <v>77.3</v>
      </c>
      <c r="H17" s="39"/>
      <c r="J17" s="43"/>
      <c r="K17" s="43"/>
      <c r="L17" s="43"/>
      <c r="M17" s="43"/>
      <c r="N17" s="43"/>
      <c r="O17" s="43"/>
    </row>
    <row r="18" spans="1:15" x14ac:dyDescent="0.25">
      <c r="A18" s="14" t="s">
        <v>72</v>
      </c>
      <c r="B18" s="24">
        <v>1E-4</v>
      </c>
      <c r="C18" s="15">
        <v>99706</v>
      </c>
      <c r="D18" s="15">
        <v>10</v>
      </c>
      <c r="E18" s="15">
        <v>99701</v>
      </c>
      <c r="F18" s="15">
        <v>7612793</v>
      </c>
      <c r="G18" s="25">
        <v>76.400000000000006</v>
      </c>
      <c r="H18" s="39"/>
      <c r="J18" s="43"/>
      <c r="K18" s="43"/>
      <c r="L18" s="43"/>
      <c r="M18" s="43"/>
      <c r="N18" s="43"/>
      <c r="O18" s="43"/>
    </row>
    <row r="19" spans="1:15" x14ac:dyDescent="0.25">
      <c r="A19" s="14" t="s">
        <v>73</v>
      </c>
      <c r="B19" s="24">
        <v>9.0000000000000006E-5</v>
      </c>
      <c r="C19" s="15">
        <v>99696</v>
      </c>
      <c r="D19" s="15">
        <v>9</v>
      </c>
      <c r="E19" s="15">
        <v>99692</v>
      </c>
      <c r="F19" s="15">
        <v>7513092</v>
      </c>
      <c r="G19" s="25">
        <v>75.400000000000006</v>
      </c>
      <c r="H19" s="39"/>
      <c r="J19" s="43"/>
      <c r="K19" s="43"/>
      <c r="L19" s="43"/>
      <c r="M19" s="43"/>
      <c r="N19" s="43"/>
      <c r="O19" s="43"/>
    </row>
    <row r="20" spans="1:15" x14ac:dyDescent="0.25">
      <c r="A20" s="14" t="s">
        <v>74</v>
      </c>
      <c r="B20" s="24">
        <v>9.0000000000000006E-5</v>
      </c>
      <c r="C20" s="15">
        <v>99687</v>
      </c>
      <c r="D20" s="15">
        <v>9</v>
      </c>
      <c r="E20" s="15">
        <v>99683</v>
      </c>
      <c r="F20" s="15">
        <v>7413400</v>
      </c>
      <c r="G20" s="25">
        <v>74.400000000000006</v>
      </c>
      <c r="H20" s="39"/>
      <c r="J20" s="43"/>
      <c r="K20" s="43"/>
      <c r="L20" s="43"/>
      <c r="M20" s="43"/>
      <c r="N20" s="43"/>
      <c r="O20" s="43"/>
    </row>
    <row r="21" spans="1:15" x14ac:dyDescent="0.25">
      <c r="A21" s="14" t="s">
        <v>75</v>
      </c>
      <c r="B21" s="24">
        <v>9.0000000000000006E-5</v>
      </c>
      <c r="C21" s="15">
        <v>99678</v>
      </c>
      <c r="D21" s="15">
        <v>9</v>
      </c>
      <c r="E21" s="15">
        <v>99674</v>
      </c>
      <c r="F21" s="15">
        <v>7313718</v>
      </c>
      <c r="G21" s="25">
        <v>73.400000000000006</v>
      </c>
      <c r="H21" s="39"/>
      <c r="J21" s="43"/>
      <c r="K21" s="43"/>
      <c r="L21" s="43"/>
      <c r="M21" s="43"/>
      <c r="N21" s="43"/>
      <c r="O21" s="43"/>
    </row>
    <row r="22" spans="1:15" x14ac:dyDescent="0.25">
      <c r="A22" s="14" t="s">
        <v>76</v>
      </c>
      <c r="B22" s="24">
        <v>9.0000000000000006E-5</v>
      </c>
      <c r="C22" s="15">
        <v>99669</v>
      </c>
      <c r="D22" s="15">
        <v>9</v>
      </c>
      <c r="E22" s="15">
        <v>99665</v>
      </c>
      <c r="F22" s="15">
        <v>7214044</v>
      </c>
      <c r="G22" s="25">
        <v>72.400000000000006</v>
      </c>
      <c r="H22" s="39"/>
      <c r="J22" s="43"/>
      <c r="K22" s="43"/>
      <c r="L22" s="43"/>
      <c r="M22" s="43"/>
      <c r="N22" s="43"/>
      <c r="O22" s="43"/>
    </row>
    <row r="23" spans="1:15" x14ac:dyDescent="0.25">
      <c r="A23" s="14" t="s">
        <v>77</v>
      </c>
      <c r="B23" s="24">
        <v>9.0000000000000006E-5</v>
      </c>
      <c r="C23" s="15">
        <v>99660</v>
      </c>
      <c r="D23" s="15">
        <v>9</v>
      </c>
      <c r="E23" s="15">
        <v>99656</v>
      </c>
      <c r="F23" s="15">
        <v>7114380</v>
      </c>
      <c r="G23" s="25">
        <v>71.400000000000006</v>
      </c>
      <c r="H23" s="39"/>
      <c r="J23" s="43"/>
      <c r="K23" s="43"/>
      <c r="L23" s="43"/>
      <c r="M23" s="43"/>
      <c r="N23" s="43"/>
      <c r="O23" s="43"/>
    </row>
    <row r="24" spans="1:15" x14ac:dyDescent="0.25">
      <c r="A24" s="14" t="s">
        <v>78</v>
      </c>
      <c r="B24" s="24">
        <v>1.1E-4</v>
      </c>
      <c r="C24" s="15">
        <v>99651</v>
      </c>
      <c r="D24" s="15">
        <v>11</v>
      </c>
      <c r="E24" s="15">
        <v>99646</v>
      </c>
      <c r="F24" s="15">
        <v>7014724</v>
      </c>
      <c r="G24" s="25">
        <v>70.400000000000006</v>
      </c>
      <c r="H24" s="39"/>
      <c r="J24" s="43"/>
      <c r="K24" s="43"/>
      <c r="L24" s="43"/>
      <c r="M24" s="43"/>
      <c r="N24" s="43"/>
      <c r="O24" s="43"/>
    </row>
    <row r="25" spans="1:15" x14ac:dyDescent="0.25">
      <c r="A25" s="14" t="s">
        <v>79</v>
      </c>
      <c r="B25" s="24">
        <v>1.2E-4</v>
      </c>
      <c r="C25" s="15">
        <v>99640</v>
      </c>
      <c r="D25" s="15">
        <v>12</v>
      </c>
      <c r="E25" s="15">
        <v>99634</v>
      </c>
      <c r="F25" s="15">
        <v>6915079</v>
      </c>
      <c r="G25" s="25">
        <v>69.400000000000006</v>
      </c>
      <c r="H25" s="39"/>
      <c r="J25" s="43"/>
      <c r="K25" s="43"/>
      <c r="L25" s="43"/>
      <c r="M25" s="43"/>
      <c r="N25" s="43"/>
      <c r="O25" s="43"/>
    </row>
    <row r="26" spans="1:15" x14ac:dyDescent="0.25">
      <c r="A26" s="26" t="s">
        <v>80</v>
      </c>
      <c r="B26" s="24">
        <v>1.2999999999999999E-4</v>
      </c>
      <c r="C26" s="15">
        <v>99628</v>
      </c>
      <c r="D26" s="15">
        <v>13</v>
      </c>
      <c r="E26" s="15">
        <v>99622</v>
      </c>
      <c r="F26" s="15">
        <v>6815445</v>
      </c>
      <c r="G26" s="25">
        <v>68.400000000000006</v>
      </c>
      <c r="H26" s="39"/>
      <c r="J26" s="43"/>
      <c r="K26" s="43"/>
      <c r="L26" s="43"/>
      <c r="M26" s="43"/>
      <c r="N26" s="43"/>
      <c r="O26" s="43"/>
    </row>
    <row r="27" spans="1:15" x14ac:dyDescent="0.25">
      <c r="A27" s="26" t="s">
        <v>81</v>
      </c>
      <c r="B27" s="24">
        <v>1.4999999999999999E-4</v>
      </c>
      <c r="C27" s="15">
        <v>99615</v>
      </c>
      <c r="D27" s="15">
        <v>14</v>
      </c>
      <c r="E27" s="15">
        <v>99608</v>
      </c>
      <c r="F27" s="15">
        <v>6715823</v>
      </c>
      <c r="G27" s="25">
        <v>67.400000000000006</v>
      </c>
      <c r="H27" s="39"/>
      <c r="J27" s="43"/>
      <c r="K27" s="43"/>
      <c r="L27" s="43"/>
      <c r="M27" s="43"/>
      <c r="N27" s="43"/>
      <c r="O27" s="43"/>
    </row>
    <row r="28" spans="1:15" x14ac:dyDescent="0.25">
      <c r="A28" s="26" t="s">
        <v>82</v>
      </c>
      <c r="B28" s="24">
        <v>1.6000000000000001E-4</v>
      </c>
      <c r="C28" s="15">
        <v>99601</v>
      </c>
      <c r="D28" s="15">
        <v>16</v>
      </c>
      <c r="E28" s="15">
        <v>99593</v>
      </c>
      <c r="F28" s="15">
        <v>6616215</v>
      </c>
      <c r="G28" s="25">
        <v>66.400000000000006</v>
      </c>
      <c r="H28" s="39"/>
      <c r="J28" s="43"/>
      <c r="K28" s="43"/>
      <c r="L28" s="43"/>
      <c r="M28" s="43"/>
      <c r="N28" s="43"/>
      <c r="O28" s="43"/>
    </row>
    <row r="29" spans="1:15" x14ac:dyDescent="0.25">
      <c r="A29" s="26" t="s">
        <v>83</v>
      </c>
      <c r="B29" s="24">
        <v>1.7000000000000001E-4</v>
      </c>
      <c r="C29" s="15">
        <v>99585</v>
      </c>
      <c r="D29" s="15">
        <v>17</v>
      </c>
      <c r="E29" s="15">
        <v>99577</v>
      </c>
      <c r="F29" s="15">
        <v>6516622</v>
      </c>
      <c r="G29" s="25">
        <v>65.400000000000006</v>
      </c>
      <c r="H29" s="39"/>
      <c r="J29" s="43"/>
      <c r="K29" s="43"/>
      <c r="L29" s="43"/>
      <c r="M29" s="43"/>
      <c r="N29" s="43"/>
      <c r="O29" s="43"/>
    </row>
    <row r="30" spans="1:15" x14ac:dyDescent="0.25">
      <c r="A30" s="26" t="s">
        <v>84</v>
      </c>
      <c r="B30" s="24">
        <v>1.8000000000000001E-4</v>
      </c>
      <c r="C30" s="15">
        <v>99568</v>
      </c>
      <c r="D30" s="15">
        <v>18</v>
      </c>
      <c r="E30" s="15">
        <v>99559</v>
      </c>
      <c r="F30" s="15">
        <v>6417046</v>
      </c>
      <c r="G30" s="25">
        <v>64.400000000000006</v>
      </c>
      <c r="H30" s="39"/>
      <c r="J30" s="43"/>
      <c r="K30" s="43"/>
      <c r="L30" s="43"/>
      <c r="M30" s="43"/>
      <c r="N30" s="43"/>
      <c r="O30" s="43"/>
    </row>
    <row r="31" spans="1:15" x14ac:dyDescent="0.25">
      <c r="A31" s="26" t="s">
        <v>85</v>
      </c>
      <c r="B31" s="24">
        <v>1.9000000000000001E-4</v>
      </c>
      <c r="C31" s="15">
        <v>99550</v>
      </c>
      <c r="D31" s="15">
        <v>19</v>
      </c>
      <c r="E31" s="15">
        <v>99541</v>
      </c>
      <c r="F31" s="15">
        <v>6317487</v>
      </c>
      <c r="G31" s="25">
        <v>63.5</v>
      </c>
      <c r="H31" s="39"/>
      <c r="J31" s="43"/>
      <c r="K31" s="43"/>
      <c r="L31" s="43"/>
      <c r="M31" s="43"/>
      <c r="N31" s="43"/>
      <c r="O31" s="43"/>
    </row>
    <row r="32" spans="1:15" x14ac:dyDescent="0.25">
      <c r="A32" s="26" t="s">
        <v>86</v>
      </c>
      <c r="B32" s="24">
        <v>2.0000000000000001E-4</v>
      </c>
      <c r="C32" s="15">
        <v>99531</v>
      </c>
      <c r="D32" s="15">
        <v>20</v>
      </c>
      <c r="E32" s="15">
        <v>99521</v>
      </c>
      <c r="F32" s="15">
        <v>6217946</v>
      </c>
      <c r="G32" s="25">
        <v>62.5</v>
      </c>
      <c r="H32" s="39"/>
      <c r="J32" s="43"/>
      <c r="K32" s="43"/>
      <c r="L32" s="43"/>
      <c r="M32" s="43"/>
      <c r="N32" s="43"/>
      <c r="O32" s="43"/>
    </row>
    <row r="33" spans="1:15" x14ac:dyDescent="0.25">
      <c r="A33" s="26" t="s">
        <v>87</v>
      </c>
      <c r="B33" s="24">
        <v>2.1000000000000001E-4</v>
      </c>
      <c r="C33" s="15">
        <v>99511</v>
      </c>
      <c r="D33" s="15">
        <v>21</v>
      </c>
      <c r="E33" s="15">
        <v>99501</v>
      </c>
      <c r="F33" s="15">
        <v>6118425</v>
      </c>
      <c r="G33" s="25">
        <v>61.5</v>
      </c>
      <c r="H33" s="39"/>
      <c r="J33" s="43"/>
      <c r="K33" s="43"/>
      <c r="L33" s="43"/>
      <c r="M33" s="43"/>
      <c r="N33" s="43"/>
      <c r="O33" s="43"/>
    </row>
    <row r="34" spans="1:15" x14ac:dyDescent="0.25">
      <c r="A34" s="26" t="s">
        <v>88</v>
      </c>
      <c r="B34" s="24">
        <v>2.1000000000000001E-4</v>
      </c>
      <c r="C34" s="15">
        <v>99490</v>
      </c>
      <c r="D34" s="15">
        <v>21</v>
      </c>
      <c r="E34" s="15">
        <v>99480</v>
      </c>
      <c r="F34" s="15">
        <v>6018925</v>
      </c>
      <c r="G34" s="25">
        <v>60.5</v>
      </c>
      <c r="H34" s="39"/>
      <c r="J34" s="43"/>
      <c r="K34" s="43"/>
      <c r="L34" s="43"/>
      <c r="M34" s="43"/>
      <c r="N34" s="43"/>
      <c r="O34" s="43"/>
    </row>
    <row r="35" spans="1:15" x14ac:dyDescent="0.25">
      <c r="A35" s="26" t="s">
        <v>89</v>
      </c>
      <c r="B35" s="24">
        <v>2.1000000000000001E-4</v>
      </c>
      <c r="C35" s="15">
        <v>99469</v>
      </c>
      <c r="D35" s="15">
        <v>21</v>
      </c>
      <c r="E35" s="15">
        <v>99459</v>
      </c>
      <c r="F35" s="15">
        <v>5919445</v>
      </c>
      <c r="G35" s="25">
        <v>59.5</v>
      </c>
      <c r="H35" s="39"/>
      <c r="J35" s="43"/>
      <c r="K35" s="43"/>
      <c r="L35" s="43"/>
      <c r="M35" s="43"/>
      <c r="N35" s="43"/>
      <c r="O35" s="43"/>
    </row>
    <row r="36" spans="1:15" x14ac:dyDescent="0.25">
      <c r="A36" s="26" t="s">
        <v>90</v>
      </c>
      <c r="B36" s="24">
        <v>2.1000000000000001E-4</v>
      </c>
      <c r="C36" s="15">
        <v>99448</v>
      </c>
      <c r="D36" s="15">
        <v>21</v>
      </c>
      <c r="E36" s="15">
        <v>99438</v>
      </c>
      <c r="F36" s="15">
        <v>5819987</v>
      </c>
      <c r="G36" s="25">
        <v>58.5</v>
      </c>
      <c r="H36" s="39"/>
      <c r="J36" s="43"/>
      <c r="K36" s="43"/>
      <c r="L36" s="43"/>
      <c r="M36" s="43"/>
      <c r="N36" s="43"/>
      <c r="O36" s="43"/>
    </row>
    <row r="37" spans="1:15" x14ac:dyDescent="0.25">
      <c r="A37" s="26" t="s">
        <v>91</v>
      </c>
      <c r="B37" s="24">
        <v>2.2000000000000001E-4</v>
      </c>
      <c r="C37" s="15">
        <v>99427</v>
      </c>
      <c r="D37" s="15">
        <v>22</v>
      </c>
      <c r="E37" s="15">
        <v>99416</v>
      </c>
      <c r="F37" s="15">
        <v>5720549</v>
      </c>
      <c r="G37" s="25">
        <v>57.5</v>
      </c>
      <c r="H37" s="39"/>
      <c r="J37" s="43"/>
      <c r="K37" s="43"/>
      <c r="L37" s="43"/>
      <c r="M37" s="43"/>
      <c r="N37" s="43"/>
      <c r="O37" s="43"/>
    </row>
    <row r="38" spans="1:15" x14ac:dyDescent="0.25">
      <c r="A38" s="26" t="s">
        <v>92</v>
      </c>
      <c r="B38" s="24">
        <v>2.3000000000000001E-4</v>
      </c>
      <c r="C38" s="15">
        <v>99405</v>
      </c>
      <c r="D38" s="15">
        <v>23</v>
      </c>
      <c r="E38" s="15">
        <v>99394</v>
      </c>
      <c r="F38" s="15">
        <v>5621133</v>
      </c>
      <c r="G38" s="25">
        <v>56.5</v>
      </c>
      <c r="H38" s="39"/>
      <c r="J38" s="43"/>
      <c r="K38" s="43"/>
      <c r="L38" s="43"/>
      <c r="M38" s="43"/>
      <c r="N38" s="43"/>
      <c r="O38" s="43"/>
    </row>
    <row r="39" spans="1:15" x14ac:dyDescent="0.25">
      <c r="A39" s="26" t="s">
        <v>93</v>
      </c>
      <c r="B39" s="24">
        <v>2.5000000000000001E-4</v>
      </c>
      <c r="C39" s="15">
        <v>99382</v>
      </c>
      <c r="D39" s="15">
        <v>25</v>
      </c>
      <c r="E39" s="15">
        <v>99370</v>
      </c>
      <c r="F39" s="15">
        <v>5521740</v>
      </c>
      <c r="G39" s="25">
        <v>55.6</v>
      </c>
      <c r="H39" s="39"/>
      <c r="J39" s="43"/>
      <c r="K39" s="43"/>
      <c r="L39" s="43"/>
      <c r="M39" s="43"/>
      <c r="N39" s="43"/>
      <c r="O39" s="43"/>
    </row>
    <row r="40" spans="1:15" x14ac:dyDescent="0.25">
      <c r="A40" s="26" t="s">
        <v>94</v>
      </c>
      <c r="B40" s="24">
        <v>2.7E-4</v>
      </c>
      <c r="C40" s="15">
        <v>99357</v>
      </c>
      <c r="D40" s="15">
        <v>27</v>
      </c>
      <c r="E40" s="15">
        <v>99344</v>
      </c>
      <c r="F40" s="15">
        <v>5422370</v>
      </c>
      <c r="G40" s="25">
        <v>54.6</v>
      </c>
      <c r="H40" s="39"/>
      <c r="J40" s="43"/>
      <c r="K40" s="43"/>
      <c r="L40" s="43"/>
      <c r="M40" s="43"/>
      <c r="N40" s="43"/>
      <c r="O40" s="43"/>
    </row>
    <row r="41" spans="1:15" x14ac:dyDescent="0.25">
      <c r="A41" s="26" t="s">
        <v>95</v>
      </c>
      <c r="B41" s="24">
        <v>2.9E-4</v>
      </c>
      <c r="C41" s="15">
        <v>99330</v>
      </c>
      <c r="D41" s="15">
        <v>29</v>
      </c>
      <c r="E41" s="15">
        <v>99316</v>
      </c>
      <c r="F41" s="15">
        <v>5323027</v>
      </c>
      <c r="G41" s="25">
        <v>53.6</v>
      </c>
      <c r="H41" s="39"/>
      <c r="J41" s="43"/>
      <c r="K41" s="43"/>
      <c r="L41" s="43"/>
      <c r="M41" s="43"/>
      <c r="N41" s="43"/>
      <c r="O41" s="43"/>
    </row>
    <row r="42" spans="1:15" x14ac:dyDescent="0.25">
      <c r="A42" s="26" t="s">
        <v>96</v>
      </c>
      <c r="B42" s="24">
        <v>3.1E-4</v>
      </c>
      <c r="C42" s="15">
        <v>99301</v>
      </c>
      <c r="D42" s="15">
        <v>31</v>
      </c>
      <c r="E42" s="15">
        <v>99286</v>
      </c>
      <c r="F42" s="15">
        <v>5223711</v>
      </c>
      <c r="G42" s="25">
        <v>52.6</v>
      </c>
      <c r="H42" s="39"/>
      <c r="J42" s="43"/>
      <c r="K42" s="43"/>
      <c r="L42" s="43"/>
      <c r="M42" s="43"/>
      <c r="N42" s="43"/>
      <c r="O42" s="43"/>
    </row>
    <row r="43" spans="1:15" x14ac:dyDescent="0.25">
      <c r="A43" s="26" t="s">
        <v>97</v>
      </c>
      <c r="B43" s="24">
        <v>3.4000000000000002E-4</v>
      </c>
      <c r="C43" s="15">
        <v>99270</v>
      </c>
      <c r="D43" s="15">
        <v>34</v>
      </c>
      <c r="E43" s="15">
        <v>99253</v>
      </c>
      <c r="F43" s="15">
        <v>5124426</v>
      </c>
      <c r="G43" s="25">
        <v>51.6</v>
      </c>
      <c r="H43" s="39"/>
      <c r="J43" s="43"/>
      <c r="K43" s="43"/>
      <c r="L43" s="43"/>
      <c r="M43" s="43"/>
      <c r="N43" s="43"/>
      <c r="O43" s="43"/>
    </row>
    <row r="44" spans="1:15" x14ac:dyDescent="0.25">
      <c r="A44" s="26" t="s">
        <v>98</v>
      </c>
      <c r="B44" s="24">
        <v>3.6999999999999999E-4</v>
      </c>
      <c r="C44" s="15">
        <v>99236</v>
      </c>
      <c r="D44" s="15">
        <v>37</v>
      </c>
      <c r="E44" s="15">
        <v>99218</v>
      </c>
      <c r="F44" s="15">
        <v>5025173</v>
      </c>
      <c r="G44" s="25">
        <v>50.6</v>
      </c>
      <c r="H44" s="39"/>
      <c r="J44" s="43"/>
      <c r="K44" s="43"/>
      <c r="L44" s="43"/>
      <c r="M44" s="43"/>
      <c r="N44" s="43"/>
      <c r="O44" s="43"/>
    </row>
    <row r="45" spans="1:15" x14ac:dyDescent="0.25">
      <c r="A45" s="26" t="s">
        <v>99</v>
      </c>
      <c r="B45" s="24">
        <v>4.0999999999999999E-4</v>
      </c>
      <c r="C45" s="15">
        <v>99199</v>
      </c>
      <c r="D45" s="15">
        <v>40</v>
      </c>
      <c r="E45" s="15">
        <v>99179</v>
      </c>
      <c r="F45" s="15">
        <v>4925955</v>
      </c>
      <c r="G45" s="25">
        <v>49.7</v>
      </c>
      <c r="H45" s="39"/>
      <c r="J45" s="43"/>
      <c r="K45" s="43"/>
      <c r="L45" s="43"/>
      <c r="M45" s="43"/>
      <c r="N45" s="43"/>
      <c r="O45" s="43"/>
    </row>
    <row r="46" spans="1:15" x14ac:dyDescent="0.25">
      <c r="A46" s="26" t="s">
        <v>100</v>
      </c>
      <c r="B46" s="24">
        <v>4.4000000000000002E-4</v>
      </c>
      <c r="C46" s="15">
        <v>99159</v>
      </c>
      <c r="D46" s="15">
        <v>44</v>
      </c>
      <c r="E46" s="15">
        <v>99137</v>
      </c>
      <c r="F46" s="15">
        <v>4826776</v>
      </c>
      <c r="G46" s="25">
        <v>48.7</v>
      </c>
      <c r="H46" s="39"/>
      <c r="J46" s="43"/>
      <c r="K46" s="43"/>
      <c r="L46" s="43"/>
      <c r="M46" s="43"/>
      <c r="N46" s="43"/>
      <c r="O46" s="43"/>
    </row>
    <row r="47" spans="1:15" x14ac:dyDescent="0.25">
      <c r="A47" s="26" t="s">
        <v>101</v>
      </c>
      <c r="B47" s="24">
        <v>4.8000000000000001E-4</v>
      </c>
      <c r="C47" s="15">
        <v>99115</v>
      </c>
      <c r="D47" s="15">
        <v>47</v>
      </c>
      <c r="E47" s="15">
        <v>99092</v>
      </c>
      <c r="F47" s="15">
        <v>4727639</v>
      </c>
      <c r="G47" s="25">
        <v>47.7</v>
      </c>
      <c r="H47" s="39"/>
      <c r="J47" s="43"/>
      <c r="K47" s="43"/>
      <c r="L47" s="43"/>
      <c r="M47" s="43"/>
      <c r="N47" s="43"/>
      <c r="O47" s="43"/>
    </row>
    <row r="48" spans="1:15" x14ac:dyDescent="0.25">
      <c r="A48" s="26" t="s">
        <v>102</v>
      </c>
      <c r="B48" s="24">
        <v>5.1999999999999995E-4</v>
      </c>
      <c r="C48" s="15">
        <v>99068</v>
      </c>
      <c r="D48" s="15">
        <v>52</v>
      </c>
      <c r="E48" s="15">
        <v>99042</v>
      </c>
      <c r="F48" s="15">
        <v>4628548</v>
      </c>
      <c r="G48" s="25">
        <v>46.7</v>
      </c>
      <c r="H48" s="39"/>
      <c r="J48" s="43"/>
      <c r="K48" s="43"/>
      <c r="L48" s="43"/>
      <c r="M48" s="43"/>
      <c r="N48" s="43"/>
      <c r="O48" s="43"/>
    </row>
    <row r="49" spans="1:15" x14ac:dyDescent="0.25">
      <c r="A49" s="26" t="s">
        <v>103</v>
      </c>
      <c r="B49" s="24">
        <v>5.6999999999999998E-4</v>
      </c>
      <c r="C49" s="15">
        <v>99016</v>
      </c>
      <c r="D49" s="15">
        <v>56</v>
      </c>
      <c r="E49" s="15">
        <v>98988</v>
      </c>
      <c r="F49" s="15">
        <v>4529506</v>
      </c>
      <c r="G49" s="25">
        <v>45.7</v>
      </c>
      <c r="H49" s="39"/>
      <c r="J49" s="43"/>
      <c r="K49" s="43"/>
      <c r="L49" s="43"/>
      <c r="M49" s="43"/>
      <c r="N49" s="43"/>
      <c r="O49" s="43"/>
    </row>
    <row r="50" spans="1:15" x14ac:dyDescent="0.25">
      <c r="A50" s="26" t="s">
        <v>104</v>
      </c>
      <c r="B50" s="24">
        <v>6.0999999999999997E-4</v>
      </c>
      <c r="C50" s="15">
        <v>98960</v>
      </c>
      <c r="D50" s="15">
        <v>61</v>
      </c>
      <c r="E50" s="15">
        <v>98930</v>
      </c>
      <c r="F50" s="15">
        <v>4430518</v>
      </c>
      <c r="G50" s="25">
        <v>44.8</v>
      </c>
      <c r="H50" s="39"/>
      <c r="J50" s="43"/>
      <c r="K50" s="43"/>
      <c r="L50" s="43"/>
      <c r="M50" s="43"/>
      <c r="N50" s="43"/>
      <c r="O50" s="43"/>
    </row>
    <row r="51" spans="1:15" x14ac:dyDescent="0.25">
      <c r="A51" s="26" t="s">
        <v>105</v>
      </c>
      <c r="B51" s="24">
        <v>6.6E-4</v>
      </c>
      <c r="C51" s="15">
        <v>98899</v>
      </c>
      <c r="D51" s="15">
        <v>65</v>
      </c>
      <c r="E51" s="15">
        <v>98867</v>
      </c>
      <c r="F51" s="15">
        <v>4331588</v>
      </c>
      <c r="G51" s="25">
        <v>43.8</v>
      </c>
      <c r="H51" s="39"/>
      <c r="J51" s="43"/>
      <c r="K51" s="43"/>
      <c r="L51" s="43"/>
      <c r="M51" s="43"/>
      <c r="N51" s="43"/>
      <c r="O51" s="43"/>
    </row>
    <row r="52" spans="1:15" x14ac:dyDescent="0.25">
      <c r="A52" s="26" t="s">
        <v>106</v>
      </c>
      <c r="B52" s="24">
        <v>7.2999999999999996E-4</v>
      </c>
      <c r="C52" s="15">
        <v>98834</v>
      </c>
      <c r="D52" s="15">
        <v>72</v>
      </c>
      <c r="E52" s="15">
        <v>98798</v>
      </c>
      <c r="F52" s="15">
        <v>4232722</v>
      </c>
      <c r="G52" s="25">
        <v>42.8</v>
      </c>
      <c r="H52" s="39"/>
      <c r="J52" s="43"/>
      <c r="K52" s="43"/>
      <c r="L52" s="43"/>
      <c r="M52" s="43"/>
      <c r="N52" s="43"/>
      <c r="O52" s="43"/>
    </row>
    <row r="53" spans="1:15" x14ac:dyDescent="0.25">
      <c r="A53" s="26" t="s">
        <v>107</v>
      </c>
      <c r="B53" s="24">
        <v>8.1999999999999998E-4</v>
      </c>
      <c r="C53" s="15">
        <v>98762</v>
      </c>
      <c r="D53" s="15">
        <v>81</v>
      </c>
      <c r="E53" s="15">
        <v>98722</v>
      </c>
      <c r="F53" s="15">
        <v>4133924</v>
      </c>
      <c r="G53" s="25">
        <v>41.9</v>
      </c>
      <c r="H53" s="39"/>
      <c r="J53" s="43"/>
      <c r="K53" s="43"/>
      <c r="L53" s="43"/>
      <c r="M53" s="43"/>
      <c r="N53" s="43"/>
      <c r="O53" s="43"/>
    </row>
    <row r="54" spans="1:15" x14ac:dyDescent="0.25">
      <c r="A54" s="26" t="s">
        <v>108</v>
      </c>
      <c r="B54" s="24">
        <v>9.2000000000000003E-4</v>
      </c>
      <c r="C54" s="15">
        <v>98681</v>
      </c>
      <c r="D54" s="15">
        <v>91</v>
      </c>
      <c r="E54" s="15">
        <v>98636</v>
      </c>
      <c r="F54" s="15">
        <v>4035202</v>
      </c>
      <c r="G54" s="25">
        <v>40.9</v>
      </c>
      <c r="H54" s="39"/>
      <c r="J54" s="43"/>
      <c r="K54" s="43"/>
      <c r="L54" s="43"/>
      <c r="M54" s="43"/>
      <c r="N54" s="43"/>
      <c r="O54" s="43"/>
    </row>
    <row r="55" spans="1:15" x14ac:dyDescent="0.25">
      <c r="A55" s="26" t="s">
        <v>109</v>
      </c>
      <c r="B55" s="24">
        <v>1.0300000000000001E-3</v>
      </c>
      <c r="C55" s="15">
        <v>98590</v>
      </c>
      <c r="D55" s="15">
        <v>102</v>
      </c>
      <c r="E55" s="15">
        <v>98539</v>
      </c>
      <c r="F55" s="15">
        <v>3936567</v>
      </c>
      <c r="G55" s="25">
        <v>39.9</v>
      </c>
      <c r="H55" s="39"/>
      <c r="J55" s="43"/>
      <c r="K55" s="43"/>
      <c r="L55" s="43"/>
      <c r="M55" s="43"/>
      <c r="N55" s="43"/>
      <c r="O55" s="43"/>
    </row>
    <row r="56" spans="1:15" x14ac:dyDescent="0.25">
      <c r="A56" s="26" t="s">
        <v>110</v>
      </c>
      <c r="B56" s="24">
        <v>1.15E-3</v>
      </c>
      <c r="C56" s="15">
        <v>98488</v>
      </c>
      <c r="D56" s="15">
        <v>113</v>
      </c>
      <c r="E56" s="15">
        <v>98432</v>
      </c>
      <c r="F56" s="15">
        <v>3838028</v>
      </c>
      <c r="G56" s="25">
        <v>39</v>
      </c>
      <c r="H56" s="39"/>
      <c r="J56" s="43"/>
      <c r="K56" s="43"/>
      <c r="L56" s="43"/>
      <c r="M56" s="43"/>
      <c r="N56" s="43"/>
      <c r="O56" s="43"/>
    </row>
    <row r="57" spans="1:15" x14ac:dyDescent="0.25">
      <c r="A57" s="26" t="s">
        <v>111</v>
      </c>
      <c r="B57" s="24">
        <v>1.2700000000000001E-3</v>
      </c>
      <c r="C57" s="15">
        <v>98375</v>
      </c>
      <c r="D57" s="15">
        <v>125</v>
      </c>
      <c r="E57" s="15">
        <v>98313</v>
      </c>
      <c r="F57" s="15">
        <v>3739596</v>
      </c>
      <c r="G57" s="25">
        <v>38</v>
      </c>
      <c r="H57" s="39"/>
      <c r="J57" s="43"/>
      <c r="K57" s="43"/>
      <c r="L57" s="43"/>
      <c r="M57" s="43"/>
      <c r="N57" s="43"/>
      <c r="O57" s="43"/>
    </row>
    <row r="58" spans="1:15" x14ac:dyDescent="0.25">
      <c r="A58" s="26" t="s">
        <v>112</v>
      </c>
      <c r="B58" s="24">
        <v>1.4E-3</v>
      </c>
      <c r="C58" s="15">
        <v>98250</v>
      </c>
      <c r="D58" s="15">
        <v>138</v>
      </c>
      <c r="E58" s="15">
        <v>98181</v>
      </c>
      <c r="F58" s="15">
        <v>3641284</v>
      </c>
      <c r="G58" s="25">
        <v>37.1</v>
      </c>
      <c r="H58" s="39"/>
      <c r="J58" s="43"/>
      <c r="K58" s="43"/>
      <c r="L58" s="43"/>
      <c r="M58" s="43"/>
      <c r="N58" s="43"/>
      <c r="O58" s="43"/>
    </row>
    <row r="59" spans="1:15" x14ac:dyDescent="0.25">
      <c r="A59" s="26" t="s">
        <v>113</v>
      </c>
      <c r="B59" s="24">
        <v>1.5499999999999999E-3</v>
      </c>
      <c r="C59" s="15">
        <v>98112</v>
      </c>
      <c r="D59" s="15">
        <v>152</v>
      </c>
      <c r="E59" s="15">
        <v>98036</v>
      </c>
      <c r="F59" s="15">
        <v>3543103</v>
      </c>
      <c r="G59" s="25">
        <v>36.1</v>
      </c>
      <c r="H59" s="39"/>
      <c r="J59" s="43"/>
      <c r="K59" s="43"/>
      <c r="L59" s="43"/>
      <c r="M59" s="43"/>
      <c r="N59" s="43"/>
      <c r="O59" s="43"/>
    </row>
    <row r="60" spans="1:15" x14ac:dyDescent="0.25">
      <c r="A60" s="27" t="s">
        <v>114</v>
      </c>
      <c r="B60" s="24">
        <v>1.6900000000000001E-3</v>
      </c>
      <c r="C60" s="15">
        <v>97960</v>
      </c>
      <c r="D60" s="15">
        <v>166</v>
      </c>
      <c r="E60" s="15">
        <v>97877</v>
      </c>
      <c r="F60" s="15">
        <v>3445067</v>
      </c>
      <c r="G60" s="25">
        <v>35.200000000000003</v>
      </c>
      <c r="H60" s="39"/>
      <c r="J60" s="43"/>
      <c r="K60" s="43"/>
      <c r="L60" s="43"/>
      <c r="M60" s="43"/>
      <c r="N60" s="43"/>
      <c r="O60" s="43"/>
    </row>
    <row r="61" spans="1:15" x14ac:dyDescent="0.25">
      <c r="A61" s="27" t="s">
        <v>115</v>
      </c>
      <c r="B61" s="24">
        <v>1.8400000000000001E-3</v>
      </c>
      <c r="C61" s="15">
        <v>97794</v>
      </c>
      <c r="D61" s="15">
        <v>180</v>
      </c>
      <c r="E61" s="15">
        <v>97704</v>
      </c>
      <c r="F61" s="15">
        <v>3347190</v>
      </c>
      <c r="G61" s="25">
        <v>34.200000000000003</v>
      </c>
      <c r="H61" s="39"/>
      <c r="J61" s="43"/>
      <c r="K61" s="43"/>
      <c r="L61" s="43"/>
      <c r="M61" s="43"/>
      <c r="N61" s="43"/>
      <c r="O61" s="43"/>
    </row>
    <row r="62" spans="1:15" x14ac:dyDescent="0.25">
      <c r="A62" s="26" t="s">
        <v>116</v>
      </c>
      <c r="B62" s="24">
        <v>2.0200000000000001E-3</v>
      </c>
      <c r="C62" s="15">
        <v>97614</v>
      </c>
      <c r="D62" s="15">
        <v>197</v>
      </c>
      <c r="E62" s="15">
        <v>97516</v>
      </c>
      <c r="F62" s="15">
        <v>3249486</v>
      </c>
      <c r="G62" s="25">
        <v>33.299999999999997</v>
      </c>
      <c r="H62" s="39"/>
      <c r="J62" s="43"/>
      <c r="K62" s="43"/>
      <c r="L62" s="43"/>
      <c r="M62" s="43"/>
      <c r="N62" s="43"/>
      <c r="O62" s="43"/>
    </row>
    <row r="63" spans="1:15" x14ac:dyDescent="0.25">
      <c r="A63" s="26" t="s">
        <v>117</v>
      </c>
      <c r="B63" s="24">
        <v>2.2200000000000002E-3</v>
      </c>
      <c r="C63" s="15">
        <v>97417</v>
      </c>
      <c r="D63" s="15">
        <v>216</v>
      </c>
      <c r="E63" s="15">
        <v>97309</v>
      </c>
      <c r="F63" s="15">
        <v>3151970</v>
      </c>
      <c r="G63" s="25">
        <v>32.4</v>
      </c>
      <c r="H63" s="39"/>
      <c r="J63" s="43"/>
      <c r="K63" s="43"/>
      <c r="L63" s="43"/>
      <c r="M63" s="43"/>
      <c r="N63" s="43"/>
      <c r="O63" s="43"/>
    </row>
    <row r="64" spans="1:15" x14ac:dyDescent="0.25">
      <c r="A64" s="26" t="s">
        <v>118</v>
      </c>
      <c r="B64" s="24">
        <v>2.4399999999999999E-3</v>
      </c>
      <c r="C64" s="15">
        <v>97201</v>
      </c>
      <c r="D64" s="15">
        <v>238</v>
      </c>
      <c r="E64" s="15">
        <v>97082</v>
      </c>
      <c r="F64" s="15">
        <v>3054661</v>
      </c>
      <c r="G64" s="25">
        <v>31.4</v>
      </c>
      <c r="H64" s="39"/>
      <c r="J64" s="43"/>
      <c r="K64" s="43"/>
      <c r="L64" s="43"/>
      <c r="M64" s="43"/>
      <c r="N64" s="43"/>
      <c r="O64" s="43"/>
    </row>
    <row r="65" spans="1:15" x14ac:dyDescent="0.25">
      <c r="A65" s="26" t="s">
        <v>119</v>
      </c>
      <c r="B65" s="24">
        <v>2.6700000000000001E-3</v>
      </c>
      <c r="C65" s="15">
        <v>96963</v>
      </c>
      <c r="D65" s="15">
        <v>259</v>
      </c>
      <c r="E65" s="15">
        <v>96834</v>
      </c>
      <c r="F65" s="15">
        <v>2957579</v>
      </c>
      <c r="G65" s="25">
        <v>30.5</v>
      </c>
      <c r="H65" s="39"/>
      <c r="J65" s="43"/>
      <c r="K65" s="43"/>
      <c r="L65" s="43"/>
      <c r="M65" s="43"/>
      <c r="N65" s="43"/>
      <c r="O65" s="43"/>
    </row>
    <row r="66" spans="1:15" x14ac:dyDescent="0.25">
      <c r="A66" s="26" t="s">
        <v>120</v>
      </c>
      <c r="B66" s="24">
        <v>2.9099999999999998E-3</v>
      </c>
      <c r="C66" s="15">
        <v>96704</v>
      </c>
      <c r="D66" s="15">
        <v>282</v>
      </c>
      <c r="E66" s="15">
        <v>96563</v>
      </c>
      <c r="F66" s="15">
        <v>2860746</v>
      </c>
      <c r="G66" s="25">
        <v>29.6</v>
      </c>
      <c r="H66" s="39"/>
      <c r="J66" s="43"/>
      <c r="K66" s="43"/>
      <c r="L66" s="43"/>
      <c r="M66" s="43"/>
      <c r="N66" s="43"/>
      <c r="O66" s="43"/>
    </row>
    <row r="67" spans="1:15" x14ac:dyDescent="0.25">
      <c r="A67" s="26" t="s">
        <v>121</v>
      </c>
      <c r="B67" s="24">
        <v>3.1900000000000001E-3</v>
      </c>
      <c r="C67" s="15">
        <v>96422</v>
      </c>
      <c r="D67" s="15">
        <v>308</v>
      </c>
      <c r="E67" s="15">
        <v>96268</v>
      </c>
      <c r="F67" s="15">
        <v>2764183</v>
      </c>
      <c r="G67" s="25">
        <v>28.7</v>
      </c>
      <c r="H67" s="39"/>
      <c r="J67" s="43"/>
      <c r="K67" s="43"/>
      <c r="L67" s="43"/>
      <c r="M67" s="43"/>
      <c r="N67" s="43"/>
      <c r="O67" s="43"/>
    </row>
    <row r="68" spans="1:15" x14ac:dyDescent="0.25">
      <c r="A68" s="26" t="s">
        <v>122</v>
      </c>
      <c r="B68" s="24">
        <v>3.5300000000000002E-3</v>
      </c>
      <c r="C68" s="15">
        <v>96114</v>
      </c>
      <c r="D68" s="15">
        <v>340</v>
      </c>
      <c r="E68" s="15">
        <v>95944</v>
      </c>
      <c r="F68" s="15">
        <v>2667915</v>
      </c>
      <c r="G68" s="25">
        <v>27.8</v>
      </c>
      <c r="H68" s="39"/>
      <c r="J68" s="43"/>
      <c r="K68" s="43"/>
      <c r="L68" s="43"/>
      <c r="M68" s="43"/>
      <c r="N68" s="43"/>
      <c r="O68" s="43"/>
    </row>
    <row r="69" spans="1:15" x14ac:dyDescent="0.25">
      <c r="A69" s="26" t="s">
        <v>123</v>
      </c>
      <c r="B69" s="24">
        <v>3.8999999999999998E-3</v>
      </c>
      <c r="C69" s="15">
        <v>95774</v>
      </c>
      <c r="D69" s="15">
        <v>374</v>
      </c>
      <c r="E69" s="15">
        <v>95587</v>
      </c>
      <c r="F69" s="15">
        <v>2571971</v>
      </c>
      <c r="G69" s="25">
        <v>26.9</v>
      </c>
      <c r="H69" s="39"/>
      <c r="J69" s="43"/>
      <c r="K69" s="43"/>
      <c r="L69" s="43"/>
      <c r="M69" s="43"/>
      <c r="N69" s="43"/>
      <c r="O69" s="43"/>
    </row>
    <row r="70" spans="1:15" x14ac:dyDescent="0.25">
      <c r="A70" s="26" t="s">
        <v>124</v>
      </c>
      <c r="B70" s="24">
        <v>4.2700000000000004E-3</v>
      </c>
      <c r="C70" s="15">
        <v>95400</v>
      </c>
      <c r="D70" s="15">
        <v>408</v>
      </c>
      <c r="E70" s="15">
        <v>95196</v>
      </c>
      <c r="F70" s="15">
        <v>2476384</v>
      </c>
      <c r="G70" s="25">
        <v>26</v>
      </c>
      <c r="H70" s="39"/>
      <c r="J70" s="43"/>
      <c r="K70" s="43"/>
      <c r="L70" s="43"/>
      <c r="M70" s="43"/>
      <c r="N70" s="43"/>
      <c r="O70" s="43"/>
    </row>
    <row r="71" spans="1:15" x14ac:dyDescent="0.25">
      <c r="A71" s="26" t="s">
        <v>125</v>
      </c>
      <c r="B71" s="24">
        <v>4.6800000000000001E-3</v>
      </c>
      <c r="C71" s="15">
        <v>94992</v>
      </c>
      <c r="D71" s="15">
        <v>444</v>
      </c>
      <c r="E71" s="15">
        <v>94770</v>
      </c>
      <c r="F71" s="15">
        <v>2381188</v>
      </c>
      <c r="G71" s="25">
        <v>25.1</v>
      </c>
      <c r="H71" s="39"/>
      <c r="J71" s="43"/>
      <c r="K71" s="43"/>
      <c r="L71" s="43"/>
      <c r="M71" s="43"/>
      <c r="N71" s="43"/>
      <c r="O71" s="43"/>
    </row>
    <row r="72" spans="1:15" x14ac:dyDescent="0.25">
      <c r="A72" s="26" t="s">
        <v>126</v>
      </c>
      <c r="B72" s="24">
        <v>5.1999999999999998E-3</v>
      </c>
      <c r="C72" s="15">
        <v>94548</v>
      </c>
      <c r="D72" s="15">
        <v>491</v>
      </c>
      <c r="E72" s="15">
        <v>94303</v>
      </c>
      <c r="F72" s="15">
        <v>2286418</v>
      </c>
      <c r="G72" s="25">
        <v>24.2</v>
      </c>
      <c r="H72" s="39"/>
      <c r="J72" s="43"/>
      <c r="K72" s="43"/>
      <c r="L72" s="43"/>
      <c r="M72" s="43"/>
      <c r="N72" s="43"/>
      <c r="O72" s="43"/>
    </row>
    <row r="73" spans="1:15" x14ac:dyDescent="0.25">
      <c r="A73" s="26" t="s">
        <v>127</v>
      </c>
      <c r="B73" s="24">
        <v>5.8900000000000003E-3</v>
      </c>
      <c r="C73" s="15">
        <v>94057</v>
      </c>
      <c r="D73" s="15">
        <v>554</v>
      </c>
      <c r="E73" s="15">
        <v>93780</v>
      </c>
      <c r="F73" s="15">
        <v>2192115</v>
      </c>
      <c r="G73" s="25">
        <v>23.3</v>
      </c>
      <c r="H73" s="39"/>
      <c r="J73" s="43"/>
      <c r="K73" s="43"/>
      <c r="L73" s="43"/>
      <c r="M73" s="43"/>
      <c r="N73" s="43"/>
      <c r="O73" s="43"/>
    </row>
    <row r="74" spans="1:15" x14ac:dyDescent="0.25">
      <c r="A74" s="26" t="s">
        <v>128</v>
      </c>
      <c r="B74" s="24">
        <v>6.6899999999999998E-3</v>
      </c>
      <c r="C74" s="15">
        <v>93503</v>
      </c>
      <c r="D74" s="15">
        <v>626</v>
      </c>
      <c r="E74" s="15">
        <v>93190</v>
      </c>
      <c r="F74" s="15">
        <v>2098335</v>
      </c>
      <c r="G74" s="25">
        <v>22.4</v>
      </c>
      <c r="H74" s="39"/>
      <c r="J74" s="43"/>
      <c r="K74" s="43"/>
      <c r="L74" s="43"/>
      <c r="M74" s="43"/>
      <c r="N74" s="43"/>
      <c r="O74" s="43"/>
    </row>
    <row r="75" spans="1:15" x14ac:dyDescent="0.25">
      <c r="A75" s="26" t="s">
        <v>129</v>
      </c>
      <c r="B75" s="24">
        <v>7.5300000000000002E-3</v>
      </c>
      <c r="C75" s="15">
        <v>92877</v>
      </c>
      <c r="D75" s="15">
        <v>699</v>
      </c>
      <c r="E75" s="15">
        <v>92528</v>
      </c>
      <c r="F75" s="15">
        <v>2005145</v>
      </c>
      <c r="G75" s="25">
        <v>21.6</v>
      </c>
      <c r="H75" s="39"/>
      <c r="J75" s="43"/>
      <c r="K75" s="43"/>
      <c r="L75" s="43"/>
      <c r="M75" s="43"/>
      <c r="N75" s="43"/>
      <c r="O75" s="43"/>
    </row>
    <row r="76" spans="1:15" x14ac:dyDescent="0.25">
      <c r="A76" s="26" t="s">
        <v>130</v>
      </c>
      <c r="B76" s="24">
        <v>8.3800000000000003E-3</v>
      </c>
      <c r="C76" s="15">
        <v>92178</v>
      </c>
      <c r="D76" s="15">
        <v>773</v>
      </c>
      <c r="E76" s="15">
        <v>91792</v>
      </c>
      <c r="F76" s="15">
        <v>1912618</v>
      </c>
      <c r="G76" s="25">
        <v>20.7</v>
      </c>
      <c r="H76" s="39"/>
      <c r="J76" s="43"/>
      <c r="K76" s="43"/>
      <c r="L76" s="43"/>
      <c r="M76" s="43"/>
      <c r="N76" s="43"/>
      <c r="O76" s="43"/>
    </row>
    <row r="77" spans="1:15" x14ac:dyDescent="0.25">
      <c r="A77" s="26" t="s">
        <v>131</v>
      </c>
      <c r="B77" s="24">
        <v>9.2899999999999996E-3</v>
      </c>
      <c r="C77" s="15">
        <v>91405</v>
      </c>
      <c r="D77" s="15">
        <v>849</v>
      </c>
      <c r="E77" s="15">
        <v>90981</v>
      </c>
      <c r="F77" s="15">
        <v>1820826</v>
      </c>
      <c r="G77" s="25">
        <v>19.899999999999999</v>
      </c>
      <c r="H77" s="39"/>
      <c r="J77" s="43"/>
      <c r="K77" s="43"/>
      <c r="L77" s="43"/>
      <c r="M77" s="43"/>
      <c r="N77" s="43"/>
      <c r="O77" s="43"/>
    </row>
    <row r="78" spans="1:15" x14ac:dyDescent="0.25">
      <c r="A78" s="26" t="s">
        <v>132</v>
      </c>
      <c r="B78" s="24">
        <v>1.0279999999999999E-2</v>
      </c>
      <c r="C78" s="15">
        <v>90556</v>
      </c>
      <c r="D78" s="15">
        <v>931</v>
      </c>
      <c r="E78" s="15">
        <v>90091</v>
      </c>
      <c r="F78" s="15">
        <v>1729846</v>
      </c>
      <c r="G78" s="25">
        <v>19.100000000000001</v>
      </c>
      <c r="H78" s="39"/>
      <c r="J78" s="43"/>
      <c r="K78" s="43"/>
      <c r="L78" s="43"/>
      <c r="M78" s="43"/>
      <c r="N78" s="43"/>
      <c r="O78" s="43"/>
    </row>
    <row r="79" spans="1:15" x14ac:dyDescent="0.25">
      <c r="A79" s="26" t="s">
        <v>133</v>
      </c>
      <c r="B79" s="24">
        <v>1.129E-2</v>
      </c>
      <c r="C79" s="15">
        <v>89625</v>
      </c>
      <c r="D79" s="15">
        <v>1011</v>
      </c>
      <c r="E79" s="15">
        <v>89120</v>
      </c>
      <c r="F79" s="15">
        <v>1639755</v>
      </c>
      <c r="G79" s="25">
        <v>18.3</v>
      </c>
      <c r="H79" s="39"/>
      <c r="J79" s="43"/>
      <c r="K79" s="43"/>
      <c r="L79" s="43"/>
      <c r="M79" s="43"/>
      <c r="N79" s="43"/>
      <c r="O79" s="43"/>
    </row>
    <row r="80" spans="1:15" x14ac:dyDescent="0.25">
      <c r="A80" s="26" t="s">
        <v>134</v>
      </c>
      <c r="B80" s="24">
        <v>1.2290000000000001E-2</v>
      </c>
      <c r="C80" s="15">
        <v>88614</v>
      </c>
      <c r="D80" s="15">
        <v>1089</v>
      </c>
      <c r="E80" s="15">
        <v>88070</v>
      </c>
      <c r="F80" s="15">
        <v>1550636</v>
      </c>
      <c r="G80" s="25">
        <v>17.5</v>
      </c>
      <c r="H80" s="39"/>
      <c r="J80" s="43"/>
      <c r="K80" s="43"/>
      <c r="L80" s="43"/>
      <c r="M80" s="43"/>
      <c r="N80" s="43"/>
      <c r="O80" s="43"/>
    </row>
    <row r="81" spans="1:15" x14ac:dyDescent="0.25">
      <c r="A81" s="26" t="s">
        <v>135</v>
      </c>
      <c r="B81" s="24">
        <v>1.341E-2</v>
      </c>
      <c r="C81" s="15">
        <v>87525</v>
      </c>
      <c r="D81" s="15">
        <v>1174</v>
      </c>
      <c r="E81" s="15">
        <v>86938</v>
      </c>
      <c r="F81" s="15">
        <v>1462566</v>
      </c>
      <c r="G81" s="25">
        <v>16.7</v>
      </c>
      <c r="H81" s="39"/>
      <c r="J81" s="43"/>
      <c r="K81" s="43"/>
      <c r="L81" s="43"/>
      <c r="M81" s="43"/>
      <c r="N81" s="43"/>
      <c r="O81" s="43"/>
    </row>
    <row r="82" spans="1:15" x14ac:dyDescent="0.25">
      <c r="A82" s="26" t="s">
        <v>136</v>
      </c>
      <c r="B82" s="24">
        <v>1.491E-2</v>
      </c>
      <c r="C82" s="15">
        <v>86351</v>
      </c>
      <c r="D82" s="15">
        <v>1287</v>
      </c>
      <c r="E82" s="15">
        <v>85708</v>
      </c>
      <c r="F82" s="15">
        <v>1375628</v>
      </c>
      <c r="G82" s="25">
        <v>15.9</v>
      </c>
      <c r="H82" s="39"/>
      <c r="J82" s="43"/>
      <c r="K82" s="43"/>
      <c r="L82" s="43"/>
      <c r="M82" s="43"/>
      <c r="N82" s="43"/>
      <c r="O82" s="43"/>
    </row>
    <row r="83" spans="1:15" x14ac:dyDescent="0.25">
      <c r="A83" s="26" t="s">
        <v>137</v>
      </c>
      <c r="B83" s="24">
        <v>1.6969999999999999E-2</v>
      </c>
      <c r="C83" s="15">
        <v>85064</v>
      </c>
      <c r="D83" s="15">
        <v>1444</v>
      </c>
      <c r="E83" s="15">
        <v>84342</v>
      </c>
      <c r="F83" s="15">
        <v>1289921</v>
      </c>
      <c r="G83" s="25">
        <v>15.2</v>
      </c>
      <c r="H83" s="39"/>
      <c r="J83" s="43"/>
      <c r="K83" s="43"/>
      <c r="L83" s="43"/>
      <c r="M83" s="43"/>
      <c r="N83" s="43"/>
      <c r="O83" s="43"/>
    </row>
    <row r="84" spans="1:15" x14ac:dyDescent="0.25">
      <c r="A84" s="26" t="s">
        <v>138</v>
      </c>
      <c r="B84" s="24">
        <v>1.9369999999999998E-2</v>
      </c>
      <c r="C84" s="15">
        <v>83620</v>
      </c>
      <c r="D84" s="15">
        <v>1619</v>
      </c>
      <c r="E84" s="15">
        <v>82811</v>
      </c>
      <c r="F84" s="15">
        <v>1205579</v>
      </c>
      <c r="G84" s="25">
        <v>14.4</v>
      </c>
      <c r="H84" s="39"/>
      <c r="J84" s="43"/>
      <c r="K84" s="43"/>
      <c r="L84" s="43"/>
      <c r="M84" s="43"/>
      <c r="N84" s="43"/>
      <c r="O84" s="43"/>
    </row>
    <row r="85" spans="1:15" x14ac:dyDescent="0.25">
      <c r="A85" s="26" t="s">
        <v>139</v>
      </c>
      <c r="B85" s="24">
        <v>2.1839999999999998E-2</v>
      </c>
      <c r="C85" s="15">
        <v>82001</v>
      </c>
      <c r="D85" s="15">
        <v>1791</v>
      </c>
      <c r="E85" s="15">
        <v>81106</v>
      </c>
      <c r="F85" s="15">
        <v>1122768</v>
      </c>
      <c r="G85" s="25">
        <v>13.7</v>
      </c>
      <c r="H85" s="39"/>
      <c r="J85" s="43"/>
      <c r="K85" s="43"/>
      <c r="L85" s="43"/>
      <c r="M85" s="43"/>
      <c r="N85" s="43"/>
      <c r="O85" s="43"/>
    </row>
    <row r="86" spans="1:15" x14ac:dyDescent="0.25">
      <c r="A86" s="26" t="s">
        <v>140</v>
      </c>
      <c r="B86" s="24">
        <v>2.4420000000000001E-2</v>
      </c>
      <c r="C86" s="15">
        <v>80210</v>
      </c>
      <c r="D86" s="15">
        <v>1959</v>
      </c>
      <c r="E86" s="15">
        <v>79231</v>
      </c>
      <c r="F86" s="15">
        <v>1041663</v>
      </c>
      <c r="G86" s="25">
        <v>13</v>
      </c>
      <c r="H86" s="39"/>
      <c r="J86" s="43"/>
      <c r="K86" s="43"/>
      <c r="L86" s="43"/>
      <c r="M86" s="43"/>
      <c r="N86" s="43"/>
      <c r="O86" s="43"/>
    </row>
    <row r="87" spans="1:15" x14ac:dyDescent="0.25">
      <c r="A87" s="26" t="s">
        <v>141</v>
      </c>
      <c r="B87" s="24">
        <v>2.7380000000000002E-2</v>
      </c>
      <c r="C87" s="15">
        <v>78251</v>
      </c>
      <c r="D87" s="15">
        <v>2143</v>
      </c>
      <c r="E87" s="15">
        <v>77180</v>
      </c>
      <c r="F87" s="15">
        <v>962432</v>
      </c>
      <c r="G87" s="25">
        <v>12.3</v>
      </c>
      <c r="H87" s="39"/>
      <c r="J87" s="43"/>
      <c r="K87" s="43"/>
      <c r="L87" s="43"/>
      <c r="M87" s="43"/>
      <c r="N87" s="43"/>
      <c r="O87" s="43"/>
    </row>
    <row r="88" spans="1:15" x14ac:dyDescent="0.25">
      <c r="A88" s="26" t="s">
        <v>142</v>
      </c>
      <c r="B88" s="24">
        <v>3.0949999999999998E-2</v>
      </c>
      <c r="C88" s="15">
        <v>76108</v>
      </c>
      <c r="D88" s="15">
        <v>2355</v>
      </c>
      <c r="E88" s="15">
        <v>74931</v>
      </c>
      <c r="F88" s="15">
        <v>885253</v>
      </c>
      <c r="G88" s="25">
        <v>11.6</v>
      </c>
      <c r="H88" s="39"/>
      <c r="J88" s="43"/>
      <c r="K88" s="43"/>
      <c r="L88" s="43"/>
      <c r="M88" s="43"/>
      <c r="N88" s="43"/>
      <c r="O88" s="43"/>
    </row>
    <row r="89" spans="1:15" x14ac:dyDescent="0.25">
      <c r="A89" s="26" t="s">
        <v>143</v>
      </c>
      <c r="B89" s="24">
        <v>3.4849999999999999E-2</v>
      </c>
      <c r="C89" s="15">
        <v>73753</v>
      </c>
      <c r="D89" s="15">
        <v>2570</v>
      </c>
      <c r="E89" s="15">
        <v>72468</v>
      </c>
      <c r="F89" s="15">
        <v>810322</v>
      </c>
      <c r="G89" s="25">
        <v>11</v>
      </c>
      <c r="H89" s="39"/>
      <c r="J89" s="43"/>
      <c r="K89" s="43"/>
      <c r="L89" s="43"/>
      <c r="M89" s="43"/>
      <c r="N89" s="43"/>
      <c r="O89" s="43"/>
    </row>
    <row r="90" spans="1:15" x14ac:dyDescent="0.25">
      <c r="A90" s="26" t="s">
        <v>144</v>
      </c>
      <c r="B90" s="24">
        <v>3.8809999999999997E-2</v>
      </c>
      <c r="C90" s="15">
        <v>71183</v>
      </c>
      <c r="D90" s="15">
        <v>2763</v>
      </c>
      <c r="E90" s="15">
        <v>69802</v>
      </c>
      <c r="F90" s="15">
        <v>737854</v>
      </c>
      <c r="G90" s="25">
        <v>10.4</v>
      </c>
      <c r="H90" s="39"/>
      <c r="J90" s="43"/>
      <c r="K90" s="43"/>
      <c r="L90" s="43"/>
      <c r="M90" s="43"/>
      <c r="N90" s="43"/>
      <c r="O90" s="43"/>
    </row>
    <row r="91" spans="1:15" x14ac:dyDescent="0.25">
      <c r="A91" s="26" t="s">
        <v>145</v>
      </c>
      <c r="B91" s="24">
        <v>4.2880000000000001E-2</v>
      </c>
      <c r="C91" s="15">
        <v>68420</v>
      </c>
      <c r="D91" s="15">
        <v>2934</v>
      </c>
      <c r="E91" s="15">
        <v>66953</v>
      </c>
      <c r="F91" s="15">
        <v>668053</v>
      </c>
      <c r="G91" s="25">
        <v>9.8000000000000007</v>
      </c>
      <c r="H91" s="39"/>
      <c r="J91" s="43"/>
      <c r="K91" s="43"/>
      <c r="L91" s="43"/>
      <c r="M91" s="43"/>
      <c r="N91" s="43"/>
      <c r="O91" s="43"/>
    </row>
    <row r="92" spans="1:15" x14ac:dyDescent="0.25">
      <c r="A92" s="26" t="s">
        <v>146</v>
      </c>
      <c r="B92" s="24">
        <v>4.7539999999999999E-2</v>
      </c>
      <c r="C92" s="15">
        <v>65486</v>
      </c>
      <c r="D92" s="15">
        <v>3113</v>
      </c>
      <c r="E92" s="15">
        <v>63930</v>
      </c>
      <c r="F92" s="15">
        <v>601100</v>
      </c>
      <c r="G92" s="25">
        <v>9.1999999999999993</v>
      </c>
      <c r="H92" s="39"/>
      <c r="J92" s="43"/>
      <c r="K92" s="43"/>
      <c r="L92" s="43"/>
      <c r="M92" s="43"/>
      <c r="N92" s="43"/>
      <c r="O92" s="43"/>
    </row>
    <row r="93" spans="1:15" x14ac:dyDescent="0.25">
      <c r="A93" s="26" t="s">
        <v>147</v>
      </c>
      <c r="B93" s="24">
        <v>5.3280000000000001E-2</v>
      </c>
      <c r="C93" s="15">
        <v>62373</v>
      </c>
      <c r="D93" s="15">
        <v>3323</v>
      </c>
      <c r="E93" s="15">
        <v>60712</v>
      </c>
      <c r="F93" s="15">
        <v>537170</v>
      </c>
      <c r="G93" s="25">
        <v>8.6</v>
      </c>
      <c r="H93" s="39"/>
      <c r="J93" s="43"/>
      <c r="K93" s="43"/>
      <c r="L93" s="43"/>
      <c r="M93" s="43"/>
      <c r="N93" s="43"/>
      <c r="O93" s="43"/>
    </row>
    <row r="94" spans="1:15" x14ac:dyDescent="0.25">
      <c r="A94" s="26" t="s">
        <v>148</v>
      </c>
      <c r="B94" s="24">
        <v>6.0080000000000001E-2</v>
      </c>
      <c r="C94" s="15">
        <v>59050</v>
      </c>
      <c r="D94" s="15">
        <v>3548</v>
      </c>
      <c r="E94" s="15">
        <v>57276</v>
      </c>
      <c r="F94" s="15">
        <v>476459</v>
      </c>
      <c r="G94" s="25">
        <v>8.1</v>
      </c>
      <c r="H94" s="39"/>
      <c r="J94" s="43"/>
      <c r="K94" s="43"/>
      <c r="L94" s="43"/>
      <c r="M94" s="43"/>
      <c r="N94" s="43"/>
      <c r="O94" s="43"/>
    </row>
    <row r="95" spans="1:15" x14ac:dyDescent="0.25">
      <c r="A95" s="26" t="s">
        <v>149</v>
      </c>
      <c r="B95" s="24">
        <v>6.7239999999999994E-2</v>
      </c>
      <c r="C95" s="15">
        <v>55502</v>
      </c>
      <c r="D95" s="15">
        <v>3732</v>
      </c>
      <c r="E95" s="15">
        <v>53636</v>
      </c>
      <c r="F95" s="15">
        <v>419183</v>
      </c>
      <c r="G95" s="25">
        <v>7.6</v>
      </c>
      <c r="H95" s="39"/>
      <c r="J95" s="43"/>
      <c r="K95" s="43"/>
      <c r="L95" s="43"/>
      <c r="M95" s="43"/>
      <c r="N95" s="43"/>
      <c r="O95" s="43"/>
    </row>
    <row r="96" spans="1:15" x14ac:dyDescent="0.25">
      <c r="A96" s="26" t="s">
        <v>150</v>
      </c>
      <c r="B96" s="24">
        <v>7.5120000000000006E-2</v>
      </c>
      <c r="C96" s="15">
        <v>51770</v>
      </c>
      <c r="D96" s="15">
        <v>3889</v>
      </c>
      <c r="E96" s="15">
        <v>49826</v>
      </c>
      <c r="F96" s="15">
        <v>365547</v>
      </c>
      <c r="G96" s="25">
        <v>7.1</v>
      </c>
      <c r="H96" s="39"/>
      <c r="J96" s="43"/>
      <c r="K96" s="43"/>
      <c r="L96" s="43"/>
      <c r="M96" s="43"/>
      <c r="N96" s="43"/>
      <c r="O96" s="43"/>
    </row>
    <row r="97" spans="1:15" x14ac:dyDescent="0.25">
      <c r="A97" s="26" t="s">
        <v>151</v>
      </c>
      <c r="B97" s="24">
        <v>8.3769999999999997E-2</v>
      </c>
      <c r="C97" s="15">
        <v>47881</v>
      </c>
      <c r="D97" s="15">
        <v>4011</v>
      </c>
      <c r="E97" s="15">
        <v>45876</v>
      </c>
      <c r="F97" s="15">
        <v>315721</v>
      </c>
      <c r="G97" s="25">
        <v>6.6</v>
      </c>
      <c r="H97" s="39"/>
      <c r="J97" s="43"/>
      <c r="K97" s="43"/>
      <c r="L97" s="43"/>
      <c r="M97" s="43"/>
      <c r="N97" s="43"/>
      <c r="O97" s="43"/>
    </row>
    <row r="98" spans="1:15" x14ac:dyDescent="0.25">
      <c r="A98" s="26" t="s">
        <v>152</v>
      </c>
      <c r="B98" s="24">
        <v>9.3229999999999993E-2</v>
      </c>
      <c r="C98" s="15">
        <v>43870</v>
      </c>
      <c r="D98" s="15">
        <v>4090</v>
      </c>
      <c r="E98" s="15">
        <v>41825</v>
      </c>
      <c r="F98" s="15">
        <v>269846</v>
      </c>
      <c r="G98" s="25">
        <v>6.2</v>
      </c>
      <c r="H98" s="39"/>
      <c r="J98" s="43"/>
      <c r="K98" s="43"/>
      <c r="L98" s="43"/>
      <c r="M98" s="43"/>
      <c r="N98" s="43"/>
      <c r="O98" s="43"/>
    </row>
    <row r="99" spans="1:15" x14ac:dyDescent="0.25">
      <c r="A99" s="26" t="s">
        <v>153</v>
      </c>
      <c r="B99" s="24">
        <v>0.10357</v>
      </c>
      <c r="C99" s="15">
        <v>39780</v>
      </c>
      <c r="D99" s="15">
        <v>4120</v>
      </c>
      <c r="E99" s="15">
        <v>37720</v>
      </c>
      <c r="F99" s="15">
        <v>228021</v>
      </c>
      <c r="G99" s="25">
        <v>5.7</v>
      </c>
      <c r="H99" s="39"/>
      <c r="J99" s="43"/>
      <c r="K99" s="43"/>
      <c r="L99" s="43"/>
      <c r="M99" s="43"/>
      <c r="N99" s="43"/>
      <c r="O99" s="43"/>
    </row>
    <row r="100" spans="1:15" x14ac:dyDescent="0.25">
      <c r="A100" s="26" t="s">
        <v>154</v>
      </c>
      <c r="B100" s="24">
        <v>0.11483</v>
      </c>
      <c r="C100" s="15">
        <v>35660</v>
      </c>
      <c r="D100" s="15">
        <v>4095</v>
      </c>
      <c r="E100" s="15">
        <v>33613</v>
      </c>
      <c r="F100" s="15">
        <v>190301</v>
      </c>
      <c r="G100" s="25">
        <v>5.3</v>
      </c>
      <c r="H100" s="39"/>
      <c r="J100" s="43"/>
      <c r="K100" s="43"/>
      <c r="L100" s="43"/>
      <c r="M100" s="43"/>
      <c r="N100" s="43"/>
      <c r="O100" s="43"/>
    </row>
    <row r="101" spans="1:15" x14ac:dyDescent="0.25">
      <c r="A101" s="26" t="s">
        <v>155</v>
      </c>
      <c r="B101" s="24">
        <v>0.12705</v>
      </c>
      <c r="C101" s="15">
        <v>31565</v>
      </c>
      <c r="D101" s="15">
        <v>4010</v>
      </c>
      <c r="E101" s="15">
        <v>29560</v>
      </c>
      <c r="F101" s="15">
        <v>156688</v>
      </c>
      <c r="G101" s="25">
        <v>5</v>
      </c>
      <c r="H101" s="39"/>
      <c r="J101" s="43"/>
      <c r="K101" s="43"/>
      <c r="L101" s="43"/>
      <c r="M101" s="43"/>
      <c r="N101" s="43"/>
      <c r="O101" s="43"/>
    </row>
    <row r="102" spans="1:15" x14ac:dyDescent="0.25">
      <c r="A102" s="26" t="s">
        <v>156</v>
      </c>
      <c r="B102" s="24">
        <v>0.14030000000000001</v>
      </c>
      <c r="C102" s="15">
        <v>27555</v>
      </c>
      <c r="D102" s="15">
        <v>3866</v>
      </c>
      <c r="E102" s="15">
        <v>25622</v>
      </c>
      <c r="F102" s="15">
        <v>127128</v>
      </c>
      <c r="G102" s="25">
        <v>4.5999999999999996</v>
      </c>
      <c r="H102" s="39"/>
      <c r="J102" s="43"/>
      <c r="K102" s="43"/>
      <c r="L102" s="43"/>
      <c r="M102" s="43"/>
      <c r="N102" s="43"/>
      <c r="O102" s="43"/>
    </row>
    <row r="103" spans="1:15" x14ac:dyDescent="0.25">
      <c r="A103" s="26" t="s">
        <v>157</v>
      </c>
      <c r="B103" s="24">
        <v>0.15461</v>
      </c>
      <c r="C103" s="15">
        <v>23689</v>
      </c>
      <c r="D103" s="15">
        <v>3663</v>
      </c>
      <c r="E103" s="15">
        <v>21858</v>
      </c>
      <c r="F103" s="15">
        <v>101506</v>
      </c>
      <c r="G103" s="25">
        <v>4.3</v>
      </c>
      <c r="H103" s="39"/>
      <c r="J103" s="43"/>
      <c r="K103" s="43"/>
      <c r="L103" s="43"/>
      <c r="M103" s="43"/>
      <c r="N103" s="43"/>
      <c r="O103" s="43"/>
    </row>
    <row r="104" spans="1:15" x14ac:dyDescent="0.25">
      <c r="A104" s="26" t="s">
        <v>158</v>
      </c>
      <c r="B104" s="24">
        <v>0.17002</v>
      </c>
      <c r="C104" s="15">
        <v>20026</v>
      </c>
      <c r="D104" s="15">
        <v>3405</v>
      </c>
      <c r="E104" s="15">
        <v>18324</v>
      </c>
      <c r="F104" s="15">
        <v>79649</v>
      </c>
      <c r="G104" s="25">
        <v>4</v>
      </c>
      <c r="H104" s="39"/>
      <c r="J104" s="43"/>
      <c r="K104" s="43"/>
      <c r="L104" s="43"/>
      <c r="M104" s="43"/>
      <c r="N104" s="43"/>
      <c r="O104" s="43"/>
    </row>
    <row r="105" spans="1:15" x14ac:dyDescent="0.25">
      <c r="A105" s="26" t="s">
        <v>159</v>
      </c>
      <c r="B105" s="24">
        <v>0.18656</v>
      </c>
      <c r="C105" s="15">
        <v>16621</v>
      </c>
      <c r="D105" s="15">
        <v>3101</v>
      </c>
      <c r="E105" s="15">
        <v>15071</v>
      </c>
      <c r="F105" s="15">
        <v>61325</v>
      </c>
      <c r="G105" s="25">
        <v>3.7</v>
      </c>
      <c r="H105" s="39"/>
      <c r="J105" s="43"/>
      <c r="K105" s="43"/>
      <c r="L105" s="43"/>
      <c r="M105" s="43"/>
      <c r="N105" s="43"/>
      <c r="O105" s="43"/>
    </row>
    <row r="106" spans="1:15" x14ac:dyDescent="0.25">
      <c r="A106" s="26" t="s">
        <v>160</v>
      </c>
      <c r="B106" s="24">
        <v>0.20427000000000001</v>
      </c>
      <c r="C106" s="15">
        <v>13520</v>
      </c>
      <c r="D106" s="15">
        <v>2762</v>
      </c>
      <c r="E106" s="15">
        <v>12139</v>
      </c>
      <c r="F106" s="15">
        <v>46255</v>
      </c>
      <c r="G106" s="25">
        <v>3.4</v>
      </c>
      <c r="H106" s="39"/>
      <c r="J106" s="43"/>
      <c r="K106" s="43"/>
      <c r="L106" s="43"/>
      <c r="M106" s="43"/>
      <c r="N106" s="43"/>
      <c r="O106" s="43"/>
    </row>
    <row r="107" spans="1:15" x14ac:dyDescent="0.25">
      <c r="A107" s="26" t="s">
        <v>161</v>
      </c>
      <c r="B107" s="24">
        <v>0.22317999999999999</v>
      </c>
      <c r="C107" s="15">
        <v>10758</v>
      </c>
      <c r="D107" s="15">
        <v>2401</v>
      </c>
      <c r="E107" s="15">
        <v>9558</v>
      </c>
      <c r="F107" s="15">
        <v>34116</v>
      </c>
      <c r="G107" s="25">
        <v>3.2</v>
      </c>
      <c r="H107" s="39"/>
      <c r="J107" s="43"/>
      <c r="K107" s="43"/>
      <c r="L107" s="43"/>
      <c r="M107" s="43"/>
      <c r="N107" s="43"/>
      <c r="O107" s="43"/>
    </row>
    <row r="108" spans="1:15" x14ac:dyDescent="0.25">
      <c r="A108" s="26" t="s">
        <v>162</v>
      </c>
      <c r="B108" s="24">
        <v>0.24328</v>
      </c>
      <c r="C108" s="15">
        <v>8357</v>
      </c>
      <c r="D108" s="15">
        <v>2033</v>
      </c>
      <c r="E108" s="15">
        <v>7341</v>
      </c>
      <c r="F108" s="15">
        <v>24558</v>
      </c>
      <c r="G108" s="25">
        <v>2.9</v>
      </c>
      <c r="H108" s="39"/>
      <c r="J108" s="43"/>
      <c r="K108" s="43"/>
      <c r="L108" s="43"/>
      <c r="M108" s="43"/>
      <c r="N108" s="43"/>
      <c r="O108" s="43"/>
    </row>
    <row r="109" spans="1:15" x14ac:dyDescent="0.25">
      <c r="A109" s="26" t="s">
        <v>163</v>
      </c>
      <c r="B109" s="24">
        <v>0.2646</v>
      </c>
      <c r="C109" s="15">
        <v>6324</v>
      </c>
      <c r="D109" s="15">
        <v>1673</v>
      </c>
      <c r="E109" s="15">
        <v>5488</v>
      </c>
      <c r="F109" s="15">
        <v>17218</v>
      </c>
      <c r="G109" s="25">
        <v>2.7</v>
      </c>
      <c r="H109" s="39"/>
      <c r="J109" s="43"/>
      <c r="K109" s="43"/>
      <c r="L109" s="43"/>
      <c r="M109" s="43"/>
      <c r="N109" s="43"/>
      <c r="O109" s="43"/>
    </row>
    <row r="110" spans="1:15" x14ac:dyDescent="0.25">
      <c r="A110" s="28" t="s">
        <v>164</v>
      </c>
      <c r="B110" s="29">
        <v>1</v>
      </c>
      <c r="C110" s="30">
        <v>4651</v>
      </c>
      <c r="D110" s="30">
        <v>4651</v>
      </c>
      <c r="E110" s="30">
        <v>11730</v>
      </c>
      <c r="F110" s="30">
        <v>11730</v>
      </c>
      <c r="G110" s="31">
        <v>2.5</v>
      </c>
      <c r="H110" s="39"/>
      <c r="J110" s="43"/>
      <c r="K110" s="43"/>
      <c r="L110" s="43"/>
      <c r="M110" s="43"/>
      <c r="N110" s="43"/>
      <c r="O110" s="43"/>
    </row>
    <row r="111" spans="1:15" x14ac:dyDescent="0.25">
      <c r="A111" s="15"/>
      <c r="B111" s="24"/>
      <c r="C111" s="15"/>
      <c r="D111" s="15"/>
      <c r="E111" s="15"/>
      <c r="F111" s="15"/>
      <c r="G111" s="67"/>
      <c r="H111" s="39"/>
      <c r="J111" s="43"/>
      <c r="K111" s="43"/>
      <c r="L111" s="43"/>
      <c r="M111" s="43"/>
      <c r="N111" s="43"/>
      <c r="O111" s="43"/>
    </row>
    <row r="113" spans="1:1" x14ac:dyDescent="0.25">
      <c r="A113" s="32" t="s">
        <v>284</v>
      </c>
    </row>
    <row r="114" spans="1:1" x14ac:dyDescent="0.25">
      <c r="A114" s="33" t="s">
        <v>165</v>
      </c>
    </row>
  </sheetData>
  <pageMargins left="0.75" right="0.75" top="1" bottom="1" header="0.5" footer="0.5"/>
  <pageSetup paperSize="9" orientation="portrait"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32"/>
  <dimension ref="A1:O114"/>
  <sheetViews>
    <sheetView zoomScaleNormal="100" workbookViewId="0"/>
  </sheetViews>
  <sheetFormatPr defaultRowHeight="12.5" x14ac:dyDescent="0.25"/>
  <cols>
    <col min="1" max="1" width="12.59765625" style="4" customWidth="1"/>
    <col min="2" max="2" width="17.3984375" style="4" customWidth="1"/>
    <col min="3" max="3" width="10.59765625" style="4" customWidth="1"/>
    <col min="4" max="5" width="17.3984375" style="4" customWidth="1"/>
    <col min="6" max="7" width="15.09765625" style="4" customWidth="1"/>
    <col min="8" max="256" width="9.09765625" style="4"/>
    <col min="257" max="257" width="12.59765625" style="4" customWidth="1"/>
    <col min="258" max="258" width="17.3984375" style="4" customWidth="1"/>
    <col min="259" max="259" width="10.59765625" style="4" customWidth="1"/>
    <col min="260" max="261" width="17.3984375" style="4" customWidth="1"/>
    <col min="262" max="263" width="15.09765625" style="4" customWidth="1"/>
    <col min="264" max="512" width="9.09765625" style="4"/>
    <col min="513" max="513" width="12.59765625" style="4" customWidth="1"/>
    <col min="514" max="514" width="17.3984375" style="4" customWidth="1"/>
    <col min="515" max="515" width="10.59765625" style="4" customWidth="1"/>
    <col min="516" max="517" width="17.3984375" style="4" customWidth="1"/>
    <col min="518" max="519" width="15.09765625" style="4" customWidth="1"/>
    <col min="520" max="768" width="9.09765625" style="4"/>
    <col min="769" max="769" width="12.59765625" style="4" customWidth="1"/>
    <col min="770" max="770" width="17.3984375" style="4" customWidth="1"/>
    <col min="771" max="771" width="10.59765625" style="4" customWidth="1"/>
    <col min="772" max="773" width="17.3984375" style="4" customWidth="1"/>
    <col min="774" max="775" width="15.09765625" style="4" customWidth="1"/>
    <col min="776" max="1024" width="9.09765625" style="4"/>
    <col min="1025" max="1025" width="12.59765625" style="4" customWidth="1"/>
    <col min="1026" max="1026" width="17.3984375" style="4" customWidth="1"/>
    <col min="1027" max="1027" width="10.59765625" style="4" customWidth="1"/>
    <col min="1028" max="1029" width="17.3984375" style="4" customWidth="1"/>
    <col min="1030" max="1031" width="15.09765625" style="4" customWidth="1"/>
    <col min="1032" max="1280" width="9.09765625" style="4"/>
    <col min="1281" max="1281" width="12.59765625" style="4" customWidth="1"/>
    <col min="1282" max="1282" width="17.3984375" style="4" customWidth="1"/>
    <col min="1283" max="1283" width="10.59765625" style="4" customWidth="1"/>
    <col min="1284" max="1285" width="17.3984375" style="4" customWidth="1"/>
    <col min="1286" max="1287" width="15.09765625" style="4" customWidth="1"/>
    <col min="1288" max="1536" width="9.09765625" style="4"/>
    <col min="1537" max="1537" width="12.59765625" style="4" customWidth="1"/>
    <col min="1538" max="1538" width="17.3984375" style="4" customWidth="1"/>
    <col min="1539" max="1539" width="10.59765625" style="4" customWidth="1"/>
    <col min="1540" max="1541" width="17.3984375" style="4" customWidth="1"/>
    <col min="1542" max="1543" width="15.09765625" style="4" customWidth="1"/>
    <col min="1544" max="1792" width="9.09765625" style="4"/>
    <col min="1793" max="1793" width="12.59765625" style="4" customWidth="1"/>
    <col min="1794" max="1794" width="17.3984375" style="4" customWidth="1"/>
    <col min="1795" max="1795" width="10.59765625" style="4" customWidth="1"/>
    <col min="1796" max="1797" width="17.3984375" style="4" customWidth="1"/>
    <col min="1798" max="1799" width="15.09765625" style="4" customWidth="1"/>
    <col min="1800" max="2048" width="9.09765625" style="4"/>
    <col min="2049" max="2049" width="12.59765625" style="4" customWidth="1"/>
    <col min="2050" max="2050" width="17.3984375" style="4" customWidth="1"/>
    <col min="2051" max="2051" width="10.59765625" style="4" customWidth="1"/>
    <col min="2052" max="2053" width="17.3984375" style="4" customWidth="1"/>
    <col min="2054" max="2055" width="15.09765625" style="4" customWidth="1"/>
    <col min="2056" max="2304" width="9.09765625" style="4"/>
    <col min="2305" max="2305" width="12.59765625" style="4" customWidth="1"/>
    <col min="2306" max="2306" width="17.3984375" style="4" customWidth="1"/>
    <col min="2307" max="2307" width="10.59765625" style="4" customWidth="1"/>
    <col min="2308" max="2309" width="17.3984375" style="4" customWidth="1"/>
    <col min="2310" max="2311" width="15.09765625" style="4" customWidth="1"/>
    <col min="2312" max="2560" width="9.09765625" style="4"/>
    <col min="2561" max="2561" width="12.59765625" style="4" customWidth="1"/>
    <col min="2562" max="2562" width="17.3984375" style="4" customWidth="1"/>
    <col min="2563" max="2563" width="10.59765625" style="4" customWidth="1"/>
    <col min="2564" max="2565" width="17.3984375" style="4" customWidth="1"/>
    <col min="2566" max="2567" width="15.09765625" style="4" customWidth="1"/>
    <col min="2568" max="2816" width="9.09765625" style="4"/>
    <col min="2817" max="2817" width="12.59765625" style="4" customWidth="1"/>
    <col min="2818" max="2818" width="17.3984375" style="4" customWidth="1"/>
    <col min="2819" max="2819" width="10.59765625" style="4" customWidth="1"/>
    <col min="2820" max="2821" width="17.3984375" style="4" customWidth="1"/>
    <col min="2822" max="2823" width="15.09765625" style="4" customWidth="1"/>
    <col min="2824" max="3072" width="9.09765625" style="4"/>
    <col min="3073" max="3073" width="12.59765625" style="4" customWidth="1"/>
    <col min="3074" max="3074" width="17.3984375" style="4" customWidth="1"/>
    <col min="3075" max="3075" width="10.59765625" style="4" customWidth="1"/>
    <col min="3076" max="3077" width="17.3984375" style="4" customWidth="1"/>
    <col min="3078" max="3079" width="15.09765625" style="4" customWidth="1"/>
    <col min="3080" max="3328" width="9.09765625" style="4"/>
    <col min="3329" max="3329" width="12.59765625" style="4" customWidth="1"/>
    <col min="3330" max="3330" width="17.3984375" style="4" customWidth="1"/>
    <col min="3331" max="3331" width="10.59765625" style="4" customWidth="1"/>
    <col min="3332" max="3333" width="17.3984375" style="4" customWidth="1"/>
    <col min="3334" max="3335" width="15.09765625" style="4" customWidth="1"/>
    <col min="3336" max="3584" width="9.09765625" style="4"/>
    <col min="3585" max="3585" width="12.59765625" style="4" customWidth="1"/>
    <col min="3586" max="3586" width="17.3984375" style="4" customWidth="1"/>
    <col min="3587" max="3587" width="10.59765625" style="4" customWidth="1"/>
    <col min="3588" max="3589" width="17.3984375" style="4" customWidth="1"/>
    <col min="3590" max="3591" width="15.09765625" style="4" customWidth="1"/>
    <col min="3592" max="3840" width="9.09765625" style="4"/>
    <col min="3841" max="3841" width="12.59765625" style="4" customWidth="1"/>
    <col min="3842" max="3842" width="17.3984375" style="4" customWidth="1"/>
    <col min="3843" max="3843" width="10.59765625" style="4" customWidth="1"/>
    <col min="3844" max="3845" width="17.3984375" style="4" customWidth="1"/>
    <col min="3846" max="3847" width="15.09765625" style="4" customWidth="1"/>
    <col min="3848" max="4096" width="9.09765625" style="4"/>
    <col min="4097" max="4097" width="12.59765625" style="4" customWidth="1"/>
    <col min="4098" max="4098" width="17.3984375" style="4" customWidth="1"/>
    <col min="4099" max="4099" width="10.59765625" style="4" customWidth="1"/>
    <col min="4100" max="4101" width="17.3984375" style="4" customWidth="1"/>
    <col min="4102" max="4103" width="15.09765625" style="4" customWidth="1"/>
    <col min="4104" max="4352" width="9.09765625" style="4"/>
    <col min="4353" max="4353" width="12.59765625" style="4" customWidth="1"/>
    <col min="4354" max="4354" width="17.3984375" style="4" customWidth="1"/>
    <col min="4355" max="4355" width="10.59765625" style="4" customWidth="1"/>
    <col min="4356" max="4357" width="17.3984375" style="4" customWidth="1"/>
    <col min="4358" max="4359" width="15.09765625" style="4" customWidth="1"/>
    <col min="4360" max="4608" width="9.09765625" style="4"/>
    <col min="4609" max="4609" width="12.59765625" style="4" customWidth="1"/>
    <col min="4610" max="4610" width="17.3984375" style="4" customWidth="1"/>
    <col min="4611" max="4611" width="10.59765625" style="4" customWidth="1"/>
    <col min="4612" max="4613" width="17.3984375" style="4" customWidth="1"/>
    <col min="4614" max="4615" width="15.09765625" style="4" customWidth="1"/>
    <col min="4616" max="4864" width="9.09765625" style="4"/>
    <col min="4865" max="4865" width="12.59765625" style="4" customWidth="1"/>
    <col min="4866" max="4866" width="17.3984375" style="4" customWidth="1"/>
    <col min="4867" max="4867" width="10.59765625" style="4" customWidth="1"/>
    <col min="4868" max="4869" width="17.3984375" style="4" customWidth="1"/>
    <col min="4870" max="4871" width="15.09765625" style="4" customWidth="1"/>
    <col min="4872" max="5120" width="9.09765625" style="4"/>
    <col min="5121" max="5121" width="12.59765625" style="4" customWidth="1"/>
    <col min="5122" max="5122" width="17.3984375" style="4" customWidth="1"/>
    <col min="5123" max="5123" width="10.59765625" style="4" customWidth="1"/>
    <col min="5124" max="5125" width="17.3984375" style="4" customWidth="1"/>
    <col min="5126" max="5127" width="15.09765625" style="4" customWidth="1"/>
    <col min="5128" max="5376" width="9.09765625" style="4"/>
    <col min="5377" max="5377" width="12.59765625" style="4" customWidth="1"/>
    <col min="5378" max="5378" width="17.3984375" style="4" customWidth="1"/>
    <col min="5379" max="5379" width="10.59765625" style="4" customWidth="1"/>
    <col min="5380" max="5381" width="17.3984375" style="4" customWidth="1"/>
    <col min="5382" max="5383" width="15.09765625" style="4" customWidth="1"/>
    <col min="5384" max="5632" width="9.09765625" style="4"/>
    <col min="5633" max="5633" width="12.59765625" style="4" customWidth="1"/>
    <col min="5634" max="5634" width="17.3984375" style="4" customWidth="1"/>
    <col min="5635" max="5635" width="10.59765625" style="4" customWidth="1"/>
    <col min="5636" max="5637" width="17.3984375" style="4" customWidth="1"/>
    <col min="5638" max="5639" width="15.09765625" style="4" customWidth="1"/>
    <col min="5640" max="5888" width="9.09765625" style="4"/>
    <col min="5889" max="5889" width="12.59765625" style="4" customWidth="1"/>
    <col min="5890" max="5890" width="17.3984375" style="4" customWidth="1"/>
    <col min="5891" max="5891" width="10.59765625" style="4" customWidth="1"/>
    <col min="5892" max="5893" width="17.3984375" style="4" customWidth="1"/>
    <col min="5894" max="5895" width="15.09765625" style="4" customWidth="1"/>
    <col min="5896" max="6144" width="9.09765625" style="4"/>
    <col min="6145" max="6145" width="12.59765625" style="4" customWidth="1"/>
    <col min="6146" max="6146" width="17.3984375" style="4" customWidth="1"/>
    <col min="6147" max="6147" width="10.59765625" style="4" customWidth="1"/>
    <col min="6148" max="6149" width="17.3984375" style="4" customWidth="1"/>
    <col min="6150" max="6151" width="15.09765625" style="4" customWidth="1"/>
    <col min="6152" max="6400" width="9.09765625" style="4"/>
    <col min="6401" max="6401" width="12.59765625" style="4" customWidth="1"/>
    <col min="6402" max="6402" width="17.3984375" style="4" customWidth="1"/>
    <col min="6403" max="6403" width="10.59765625" style="4" customWidth="1"/>
    <col min="6404" max="6405" width="17.3984375" style="4" customWidth="1"/>
    <col min="6406" max="6407" width="15.09765625" style="4" customWidth="1"/>
    <col min="6408" max="6656" width="9.09765625" style="4"/>
    <col min="6657" max="6657" width="12.59765625" style="4" customWidth="1"/>
    <col min="6658" max="6658" width="17.3984375" style="4" customWidth="1"/>
    <col min="6659" max="6659" width="10.59765625" style="4" customWidth="1"/>
    <col min="6660" max="6661" width="17.3984375" style="4" customWidth="1"/>
    <col min="6662" max="6663" width="15.09765625" style="4" customWidth="1"/>
    <col min="6664" max="6912" width="9.09765625" style="4"/>
    <col min="6913" max="6913" width="12.59765625" style="4" customWidth="1"/>
    <col min="6914" max="6914" width="17.3984375" style="4" customWidth="1"/>
    <col min="6915" max="6915" width="10.59765625" style="4" customWidth="1"/>
    <col min="6916" max="6917" width="17.3984375" style="4" customWidth="1"/>
    <col min="6918" max="6919" width="15.09765625" style="4" customWidth="1"/>
    <col min="6920" max="7168" width="9.09765625" style="4"/>
    <col min="7169" max="7169" width="12.59765625" style="4" customWidth="1"/>
    <col min="7170" max="7170" width="17.3984375" style="4" customWidth="1"/>
    <col min="7171" max="7171" width="10.59765625" style="4" customWidth="1"/>
    <col min="7172" max="7173" width="17.3984375" style="4" customWidth="1"/>
    <col min="7174" max="7175" width="15.09765625" style="4" customWidth="1"/>
    <col min="7176" max="7424" width="9.09765625" style="4"/>
    <col min="7425" max="7425" width="12.59765625" style="4" customWidth="1"/>
    <col min="7426" max="7426" width="17.3984375" style="4" customWidth="1"/>
    <col min="7427" max="7427" width="10.59765625" style="4" customWidth="1"/>
    <col min="7428" max="7429" width="17.3984375" style="4" customWidth="1"/>
    <col min="7430" max="7431" width="15.09765625" style="4" customWidth="1"/>
    <col min="7432" max="7680" width="9.09765625" style="4"/>
    <col min="7681" max="7681" width="12.59765625" style="4" customWidth="1"/>
    <col min="7682" max="7682" width="17.3984375" style="4" customWidth="1"/>
    <col min="7683" max="7683" width="10.59765625" style="4" customWidth="1"/>
    <col min="7684" max="7685" width="17.3984375" style="4" customWidth="1"/>
    <col min="7686" max="7687" width="15.09765625" style="4" customWidth="1"/>
    <col min="7688" max="7936" width="9.09765625" style="4"/>
    <col min="7937" max="7937" width="12.59765625" style="4" customWidth="1"/>
    <col min="7938" max="7938" width="17.3984375" style="4" customWidth="1"/>
    <col min="7939" max="7939" width="10.59765625" style="4" customWidth="1"/>
    <col min="7940" max="7941" width="17.3984375" style="4" customWidth="1"/>
    <col min="7942" max="7943" width="15.09765625" style="4" customWidth="1"/>
    <col min="7944" max="8192" width="9.09765625" style="4"/>
    <col min="8193" max="8193" width="12.59765625" style="4" customWidth="1"/>
    <col min="8194" max="8194" width="17.3984375" style="4" customWidth="1"/>
    <col min="8195" max="8195" width="10.59765625" style="4" customWidth="1"/>
    <col min="8196" max="8197" width="17.3984375" style="4" customWidth="1"/>
    <col min="8198" max="8199" width="15.09765625" style="4" customWidth="1"/>
    <col min="8200" max="8448" width="9.09765625" style="4"/>
    <col min="8449" max="8449" width="12.59765625" style="4" customWidth="1"/>
    <col min="8450" max="8450" width="17.3984375" style="4" customWidth="1"/>
    <col min="8451" max="8451" width="10.59765625" style="4" customWidth="1"/>
    <col min="8452" max="8453" width="17.3984375" style="4" customWidth="1"/>
    <col min="8454" max="8455" width="15.09765625" style="4" customWidth="1"/>
    <col min="8456" max="8704" width="9.09765625" style="4"/>
    <col min="8705" max="8705" width="12.59765625" style="4" customWidth="1"/>
    <col min="8706" max="8706" width="17.3984375" style="4" customWidth="1"/>
    <col min="8707" max="8707" width="10.59765625" style="4" customWidth="1"/>
    <col min="8708" max="8709" width="17.3984375" style="4" customWidth="1"/>
    <col min="8710" max="8711" width="15.09765625" style="4" customWidth="1"/>
    <col min="8712" max="8960" width="9.09765625" style="4"/>
    <col min="8961" max="8961" width="12.59765625" style="4" customWidth="1"/>
    <col min="8962" max="8962" width="17.3984375" style="4" customWidth="1"/>
    <col min="8963" max="8963" width="10.59765625" style="4" customWidth="1"/>
    <col min="8964" max="8965" width="17.3984375" style="4" customWidth="1"/>
    <col min="8966" max="8967" width="15.09765625" style="4" customWidth="1"/>
    <col min="8968" max="9216" width="9.09765625" style="4"/>
    <col min="9217" max="9217" width="12.59765625" style="4" customWidth="1"/>
    <col min="9218" max="9218" width="17.3984375" style="4" customWidth="1"/>
    <col min="9219" max="9219" width="10.59765625" style="4" customWidth="1"/>
    <col min="9220" max="9221" width="17.3984375" style="4" customWidth="1"/>
    <col min="9222" max="9223" width="15.09765625" style="4" customWidth="1"/>
    <col min="9224" max="9472" width="9.09765625" style="4"/>
    <col min="9473" max="9473" width="12.59765625" style="4" customWidth="1"/>
    <col min="9474" max="9474" width="17.3984375" style="4" customWidth="1"/>
    <col min="9475" max="9475" width="10.59765625" style="4" customWidth="1"/>
    <col min="9476" max="9477" width="17.3984375" style="4" customWidth="1"/>
    <col min="9478" max="9479" width="15.09765625" style="4" customWidth="1"/>
    <col min="9480" max="9728" width="9.09765625" style="4"/>
    <col min="9729" max="9729" width="12.59765625" style="4" customWidth="1"/>
    <col min="9730" max="9730" width="17.3984375" style="4" customWidth="1"/>
    <col min="9731" max="9731" width="10.59765625" style="4" customWidth="1"/>
    <col min="9732" max="9733" width="17.3984375" style="4" customWidth="1"/>
    <col min="9734" max="9735" width="15.09765625" style="4" customWidth="1"/>
    <col min="9736" max="9984" width="9.09765625" style="4"/>
    <col min="9985" max="9985" width="12.59765625" style="4" customWidth="1"/>
    <col min="9986" max="9986" width="17.3984375" style="4" customWidth="1"/>
    <col min="9987" max="9987" width="10.59765625" style="4" customWidth="1"/>
    <col min="9988" max="9989" width="17.3984375" style="4" customWidth="1"/>
    <col min="9990" max="9991" width="15.09765625" style="4" customWidth="1"/>
    <col min="9992" max="10240" width="9.09765625" style="4"/>
    <col min="10241" max="10241" width="12.59765625" style="4" customWidth="1"/>
    <col min="10242" max="10242" width="17.3984375" style="4" customWidth="1"/>
    <col min="10243" max="10243" width="10.59765625" style="4" customWidth="1"/>
    <col min="10244" max="10245" width="17.3984375" style="4" customWidth="1"/>
    <col min="10246" max="10247" width="15.09765625" style="4" customWidth="1"/>
    <col min="10248" max="10496" width="9.09765625" style="4"/>
    <col min="10497" max="10497" width="12.59765625" style="4" customWidth="1"/>
    <col min="10498" max="10498" width="17.3984375" style="4" customWidth="1"/>
    <col min="10499" max="10499" width="10.59765625" style="4" customWidth="1"/>
    <col min="10500" max="10501" width="17.3984375" style="4" customWidth="1"/>
    <col min="10502" max="10503" width="15.09765625" style="4" customWidth="1"/>
    <col min="10504" max="10752" width="9.09765625" style="4"/>
    <col min="10753" max="10753" width="12.59765625" style="4" customWidth="1"/>
    <col min="10754" max="10754" width="17.3984375" style="4" customWidth="1"/>
    <col min="10755" max="10755" width="10.59765625" style="4" customWidth="1"/>
    <col min="10756" max="10757" width="17.3984375" style="4" customWidth="1"/>
    <col min="10758" max="10759" width="15.09765625" style="4" customWidth="1"/>
    <col min="10760" max="11008" width="9.09765625" style="4"/>
    <col min="11009" max="11009" width="12.59765625" style="4" customWidth="1"/>
    <col min="11010" max="11010" width="17.3984375" style="4" customWidth="1"/>
    <col min="11011" max="11011" width="10.59765625" style="4" customWidth="1"/>
    <col min="11012" max="11013" width="17.3984375" style="4" customWidth="1"/>
    <col min="11014" max="11015" width="15.09765625" style="4" customWidth="1"/>
    <col min="11016" max="11264" width="9.09765625" style="4"/>
    <col min="11265" max="11265" width="12.59765625" style="4" customWidth="1"/>
    <col min="11266" max="11266" width="17.3984375" style="4" customWidth="1"/>
    <col min="11267" max="11267" width="10.59765625" style="4" customWidth="1"/>
    <col min="11268" max="11269" width="17.3984375" style="4" customWidth="1"/>
    <col min="11270" max="11271" width="15.09765625" style="4" customWidth="1"/>
    <col min="11272" max="11520" width="9.09765625" style="4"/>
    <col min="11521" max="11521" width="12.59765625" style="4" customWidth="1"/>
    <col min="11522" max="11522" width="17.3984375" style="4" customWidth="1"/>
    <col min="11523" max="11523" width="10.59765625" style="4" customWidth="1"/>
    <col min="11524" max="11525" width="17.3984375" style="4" customWidth="1"/>
    <col min="11526" max="11527" width="15.09765625" style="4" customWidth="1"/>
    <col min="11528" max="11776" width="9.09765625" style="4"/>
    <col min="11777" max="11777" width="12.59765625" style="4" customWidth="1"/>
    <col min="11778" max="11778" width="17.3984375" style="4" customWidth="1"/>
    <col min="11779" max="11779" width="10.59765625" style="4" customWidth="1"/>
    <col min="11780" max="11781" width="17.3984375" style="4" customWidth="1"/>
    <col min="11782" max="11783" width="15.09765625" style="4" customWidth="1"/>
    <col min="11784" max="12032" width="9.09765625" style="4"/>
    <col min="12033" max="12033" width="12.59765625" style="4" customWidth="1"/>
    <col min="12034" max="12034" width="17.3984375" style="4" customWidth="1"/>
    <col min="12035" max="12035" width="10.59765625" style="4" customWidth="1"/>
    <col min="12036" max="12037" width="17.3984375" style="4" customWidth="1"/>
    <col min="12038" max="12039" width="15.09765625" style="4" customWidth="1"/>
    <col min="12040" max="12288" width="9.09765625" style="4"/>
    <col min="12289" max="12289" width="12.59765625" style="4" customWidth="1"/>
    <col min="12290" max="12290" width="17.3984375" style="4" customWidth="1"/>
    <col min="12291" max="12291" width="10.59765625" style="4" customWidth="1"/>
    <col min="12292" max="12293" width="17.3984375" style="4" customWidth="1"/>
    <col min="12294" max="12295" width="15.09765625" style="4" customWidth="1"/>
    <col min="12296" max="12544" width="9.09765625" style="4"/>
    <col min="12545" max="12545" width="12.59765625" style="4" customWidth="1"/>
    <col min="12546" max="12546" width="17.3984375" style="4" customWidth="1"/>
    <col min="12547" max="12547" width="10.59765625" style="4" customWidth="1"/>
    <col min="12548" max="12549" width="17.3984375" style="4" customWidth="1"/>
    <col min="12550" max="12551" width="15.09765625" style="4" customWidth="1"/>
    <col min="12552" max="12800" width="9.09765625" style="4"/>
    <col min="12801" max="12801" width="12.59765625" style="4" customWidth="1"/>
    <col min="12802" max="12802" width="17.3984375" style="4" customWidth="1"/>
    <col min="12803" max="12803" width="10.59765625" style="4" customWidth="1"/>
    <col min="12804" max="12805" width="17.3984375" style="4" customWidth="1"/>
    <col min="12806" max="12807" width="15.09765625" style="4" customWidth="1"/>
    <col min="12808" max="13056" width="9.09765625" style="4"/>
    <col min="13057" max="13057" width="12.59765625" style="4" customWidth="1"/>
    <col min="13058" max="13058" width="17.3984375" style="4" customWidth="1"/>
    <col min="13059" max="13059" width="10.59765625" style="4" customWidth="1"/>
    <col min="13060" max="13061" width="17.3984375" style="4" customWidth="1"/>
    <col min="13062" max="13063" width="15.09765625" style="4" customWidth="1"/>
    <col min="13064" max="13312" width="9.09765625" style="4"/>
    <col min="13313" max="13313" width="12.59765625" style="4" customWidth="1"/>
    <col min="13314" max="13314" width="17.3984375" style="4" customWidth="1"/>
    <col min="13315" max="13315" width="10.59765625" style="4" customWidth="1"/>
    <col min="13316" max="13317" width="17.3984375" style="4" customWidth="1"/>
    <col min="13318" max="13319" width="15.09765625" style="4" customWidth="1"/>
    <col min="13320" max="13568" width="9.09765625" style="4"/>
    <col min="13569" max="13569" width="12.59765625" style="4" customWidth="1"/>
    <col min="13570" max="13570" width="17.3984375" style="4" customWidth="1"/>
    <col min="13571" max="13571" width="10.59765625" style="4" customWidth="1"/>
    <col min="13572" max="13573" width="17.3984375" style="4" customWidth="1"/>
    <col min="13574" max="13575" width="15.09765625" style="4" customWidth="1"/>
    <col min="13576" max="13824" width="9.09765625" style="4"/>
    <col min="13825" max="13825" width="12.59765625" style="4" customWidth="1"/>
    <col min="13826" max="13826" width="17.3984375" style="4" customWidth="1"/>
    <col min="13827" max="13827" width="10.59765625" style="4" customWidth="1"/>
    <col min="13828" max="13829" width="17.3984375" style="4" customWidth="1"/>
    <col min="13830" max="13831" width="15.09765625" style="4" customWidth="1"/>
    <col min="13832" max="14080" width="9.09765625" style="4"/>
    <col min="14081" max="14081" width="12.59765625" style="4" customWidth="1"/>
    <col min="14082" max="14082" width="17.3984375" style="4" customWidth="1"/>
    <col min="14083" max="14083" width="10.59765625" style="4" customWidth="1"/>
    <col min="14084" max="14085" width="17.3984375" style="4" customWidth="1"/>
    <col min="14086" max="14087" width="15.09765625" style="4" customWidth="1"/>
    <col min="14088" max="14336" width="9.09765625" style="4"/>
    <col min="14337" max="14337" width="12.59765625" style="4" customWidth="1"/>
    <col min="14338" max="14338" width="17.3984375" style="4" customWidth="1"/>
    <col min="14339" max="14339" width="10.59765625" style="4" customWidth="1"/>
    <col min="14340" max="14341" width="17.3984375" style="4" customWidth="1"/>
    <col min="14342" max="14343" width="15.09765625" style="4" customWidth="1"/>
    <col min="14344" max="14592" width="9.09765625" style="4"/>
    <col min="14593" max="14593" width="12.59765625" style="4" customWidth="1"/>
    <col min="14594" max="14594" width="17.3984375" style="4" customWidth="1"/>
    <col min="14595" max="14595" width="10.59765625" style="4" customWidth="1"/>
    <col min="14596" max="14597" width="17.3984375" style="4" customWidth="1"/>
    <col min="14598" max="14599" width="15.09765625" style="4" customWidth="1"/>
    <col min="14600" max="14848" width="9.09765625" style="4"/>
    <col min="14849" max="14849" width="12.59765625" style="4" customWidth="1"/>
    <col min="14850" max="14850" width="17.3984375" style="4" customWidth="1"/>
    <col min="14851" max="14851" width="10.59765625" style="4" customWidth="1"/>
    <col min="14852" max="14853" width="17.3984375" style="4" customWidth="1"/>
    <col min="14854" max="14855" width="15.09765625" style="4" customWidth="1"/>
    <col min="14856" max="15104" width="9.09765625" style="4"/>
    <col min="15105" max="15105" width="12.59765625" style="4" customWidth="1"/>
    <col min="15106" max="15106" width="17.3984375" style="4" customWidth="1"/>
    <col min="15107" max="15107" width="10.59765625" style="4" customWidth="1"/>
    <col min="15108" max="15109" width="17.3984375" style="4" customWidth="1"/>
    <col min="15110" max="15111" width="15.09765625" style="4" customWidth="1"/>
    <col min="15112" max="15360" width="9.09765625" style="4"/>
    <col min="15361" max="15361" width="12.59765625" style="4" customWidth="1"/>
    <col min="15362" max="15362" width="17.3984375" style="4" customWidth="1"/>
    <col min="15363" max="15363" width="10.59765625" style="4" customWidth="1"/>
    <col min="15364" max="15365" width="17.3984375" style="4" customWidth="1"/>
    <col min="15366" max="15367" width="15.09765625" style="4" customWidth="1"/>
    <col min="15368" max="15616" width="9.09765625" style="4"/>
    <col min="15617" max="15617" width="12.59765625" style="4" customWidth="1"/>
    <col min="15618" max="15618" width="17.3984375" style="4" customWidth="1"/>
    <col min="15619" max="15619" width="10.59765625" style="4" customWidth="1"/>
    <col min="15620" max="15621" width="17.3984375" style="4" customWidth="1"/>
    <col min="15622" max="15623" width="15.09765625" style="4" customWidth="1"/>
    <col min="15624" max="15872" width="9.09765625" style="4"/>
    <col min="15873" max="15873" width="12.59765625" style="4" customWidth="1"/>
    <col min="15874" max="15874" width="17.3984375" style="4" customWidth="1"/>
    <col min="15875" max="15875" width="10.59765625" style="4" customWidth="1"/>
    <col min="15876" max="15877" width="17.3984375" style="4" customWidth="1"/>
    <col min="15878" max="15879" width="15.09765625" style="4" customWidth="1"/>
    <col min="15880" max="16128" width="9.09765625" style="4"/>
    <col min="16129" max="16129" width="12.59765625" style="4" customWidth="1"/>
    <col min="16130" max="16130" width="17.3984375" style="4" customWidth="1"/>
    <col min="16131" max="16131" width="10.59765625" style="4" customWidth="1"/>
    <col min="16132" max="16133" width="17.3984375" style="4" customWidth="1"/>
    <col min="16134" max="16135" width="15.09765625" style="4" customWidth="1"/>
    <col min="16136" max="16384" width="9.09765625" style="4"/>
  </cols>
  <sheetData>
    <row r="1" spans="1:15" x14ac:dyDescent="0.25">
      <c r="A1" s="6"/>
      <c r="B1" s="6"/>
      <c r="C1" s="6"/>
      <c r="D1" s="6"/>
      <c r="E1" s="6"/>
      <c r="F1" s="6"/>
      <c r="G1" s="7"/>
    </row>
    <row r="2" spans="1:15" ht="13" x14ac:dyDescent="0.3">
      <c r="A2" s="8" t="s">
        <v>192</v>
      </c>
      <c r="B2" s="6"/>
      <c r="C2" s="6"/>
      <c r="D2" s="6"/>
      <c r="E2" s="6"/>
      <c r="F2" s="6"/>
      <c r="G2" s="7"/>
    </row>
    <row r="3" spans="1:15" x14ac:dyDescent="0.25">
      <c r="A3" s="9"/>
      <c r="B3" s="9"/>
      <c r="C3" s="9"/>
      <c r="D3" s="9"/>
      <c r="E3" s="9"/>
      <c r="F3" s="9"/>
      <c r="G3" s="10"/>
    </row>
    <row r="4" spans="1:15" x14ac:dyDescent="0.25">
      <c r="A4" s="11" t="s">
        <v>42</v>
      </c>
      <c r="B4" s="12" t="s">
        <v>43</v>
      </c>
      <c r="C4" s="12" t="s">
        <v>44</v>
      </c>
      <c r="D4" s="12" t="s">
        <v>44</v>
      </c>
      <c r="E4" s="12" t="s">
        <v>45</v>
      </c>
      <c r="F4" s="12" t="s">
        <v>46</v>
      </c>
      <c r="G4" s="13" t="s">
        <v>47</v>
      </c>
    </row>
    <row r="5" spans="1:15" x14ac:dyDescent="0.25">
      <c r="A5" s="14" t="s">
        <v>48</v>
      </c>
      <c r="B5" s="15" t="s">
        <v>49</v>
      </c>
      <c r="C5" s="15" t="s">
        <v>50</v>
      </c>
      <c r="D5" s="15" t="s">
        <v>51</v>
      </c>
      <c r="E5" s="15" t="s">
        <v>52</v>
      </c>
      <c r="F5" s="15" t="s">
        <v>53</v>
      </c>
      <c r="G5" s="16" t="s">
        <v>54</v>
      </c>
    </row>
    <row r="6" spans="1:15" x14ac:dyDescent="0.25">
      <c r="A6" s="17"/>
      <c r="B6" s="15" t="s">
        <v>55</v>
      </c>
      <c r="C6" s="15" t="s">
        <v>56</v>
      </c>
      <c r="D6" s="15" t="s">
        <v>55</v>
      </c>
      <c r="E6" s="15" t="s">
        <v>55</v>
      </c>
      <c r="F6" s="15" t="s">
        <v>57</v>
      </c>
      <c r="G6" s="16" t="s">
        <v>56</v>
      </c>
    </row>
    <row r="7" spans="1:15" x14ac:dyDescent="0.25">
      <c r="A7" s="18"/>
      <c r="B7" s="6"/>
      <c r="C7" s="15"/>
      <c r="D7" s="6"/>
      <c r="E7" s="6"/>
      <c r="F7" s="15"/>
      <c r="G7" s="16"/>
    </row>
    <row r="8" spans="1:15" ht="13.5" x14ac:dyDescent="0.35">
      <c r="A8" s="19"/>
      <c r="B8" s="20" t="s">
        <v>58</v>
      </c>
      <c r="C8" s="12" t="s">
        <v>59</v>
      </c>
      <c r="D8" s="12" t="s">
        <v>60</v>
      </c>
      <c r="E8" s="12" t="s">
        <v>61</v>
      </c>
      <c r="F8" s="20" t="s">
        <v>62</v>
      </c>
      <c r="G8" s="21" t="s">
        <v>63</v>
      </c>
    </row>
    <row r="9" spans="1:15" x14ac:dyDescent="0.25">
      <c r="A9" s="18"/>
      <c r="B9" s="22"/>
      <c r="C9" s="22"/>
      <c r="D9" s="22"/>
      <c r="E9" s="22"/>
      <c r="F9" s="22"/>
      <c r="G9" s="23"/>
    </row>
    <row r="10" spans="1:15" x14ac:dyDescent="0.25">
      <c r="A10" s="14" t="s">
        <v>64</v>
      </c>
      <c r="B10" s="24">
        <v>2.14E-3</v>
      </c>
      <c r="C10" s="15">
        <v>100000</v>
      </c>
      <c r="D10" s="15">
        <v>214</v>
      </c>
      <c r="E10" s="15">
        <v>99820</v>
      </c>
      <c r="F10" s="15">
        <v>8214054</v>
      </c>
      <c r="G10" s="25">
        <v>82.1</v>
      </c>
      <c r="J10" s="43"/>
      <c r="K10" s="43"/>
      <c r="L10" s="43"/>
      <c r="M10" s="43"/>
      <c r="N10" s="43"/>
      <c r="O10" s="43"/>
    </row>
    <row r="11" spans="1:15" x14ac:dyDescent="0.25">
      <c r="A11" s="14" t="s">
        <v>65</v>
      </c>
      <c r="B11" s="24">
        <v>1.6000000000000001E-4</v>
      </c>
      <c r="C11" s="15">
        <v>99786</v>
      </c>
      <c r="D11" s="15">
        <v>16</v>
      </c>
      <c r="E11" s="15">
        <v>99778</v>
      </c>
      <c r="F11" s="15">
        <v>8114234</v>
      </c>
      <c r="G11" s="25">
        <v>81.3</v>
      </c>
      <c r="J11" s="43"/>
      <c r="K11" s="43"/>
      <c r="L11" s="43"/>
      <c r="M11" s="43"/>
      <c r="N11" s="43"/>
      <c r="O11" s="43"/>
    </row>
    <row r="12" spans="1:15" x14ac:dyDescent="0.25">
      <c r="A12" s="14" t="s">
        <v>66</v>
      </c>
      <c r="B12" s="24">
        <v>1.6000000000000001E-4</v>
      </c>
      <c r="C12" s="15">
        <v>99770</v>
      </c>
      <c r="D12" s="15">
        <v>16</v>
      </c>
      <c r="E12" s="15">
        <v>99762</v>
      </c>
      <c r="F12" s="15">
        <v>8014456</v>
      </c>
      <c r="G12" s="25">
        <v>80.3</v>
      </c>
      <c r="J12" s="43"/>
      <c r="K12" s="43"/>
      <c r="L12" s="43"/>
      <c r="M12" s="43"/>
      <c r="N12" s="43"/>
      <c r="O12" s="43"/>
    </row>
    <row r="13" spans="1:15" x14ac:dyDescent="0.25">
      <c r="A13" s="14" t="s">
        <v>67</v>
      </c>
      <c r="B13" s="24">
        <v>1.3999999999999999E-4</v>
      </c>
      <c r="C13" s="15">
        <v>99754</v>
      </c>
      <c r="D13" s="15">
        <v>14</v>
      </c>
      <c r="E13" s="15">
        <v>99747</v>
      </c>
      <c r="F13" s="15">
        <v>7914694</v>
      </c>
      <c r="G13" s="25">
        <v>79.3</v>
      </c>
      <c r="J13" s="43"/>
      <c r="K13" s="43"/>
      <c r="L13" s="43"/>
      <c r="M13" s="43"/>
      <c r="N13" s="43"/>
      <c r="O13" s="43"/>
    </row>
    <row r="14" spans="1:15" x14ac:dyDescent="0.25">
      <c r="A14" s="14" t="s">
        <v>68</v>
      </c>
      <c r="B14" s="24">
        <v>1.2999999999999999E-4</v>
      </c>
      <c r="C14" s="15">
        <v>99740</v>
      </c>
      <c r="D14" s="15">
        <v>13</v>
      </c>
      <c r="E14" s="15">
        <v>99734</v>
      </c>
      <c r="F14" s="15">
        <v>7814947</v>
      </c>
      <c r="G14" s="25">
        <v>78.400000000000006</v>
      </c>
      <c r="J14" s="43"/>
      <c r="K14" s="43"/>
      <c r="L14" s="43"/>
      <c r="M14" s="43"/>
      <c r="N14" s="43"/>
      <c r="O14" s="43"/>
    </row>
    <row r="15" spans="1:15" x14ac:dyDescent="0.25">
      <c r="A15" s="14" t="s">
        <v>69</v>
      </c>
      <c r="B15" s="24">
        <v>1.1E-4</v>
      </c>
      <c r="C15" s="15">
        <v>99727</v>
      </c>
      <c r="D15" s="15">
        <v>11</v>
      </c>
      <c r="E15" s="15">
        <v>99722</v>
      </c>
      <c r="F15" s="15">
        <v>7715213</v>
      </c>
      <c r="G15" s="25">
        <v>77.400000000000006</v>
      </c>
      <c r="J15" s="43"/>
      <c r="K15" s="43"/>
      <c r="L15" s="43"/>
      <c r="M15" s="43"/>
      <c r="N15" s="43"/>
      <c r="O15" s="43"/>
    </row>
    <row r="16" spans="1:15" x14ac:dyDescent="0.25">
      <c r="A16" s="14" t="s">
        <v>70</v>
      </c>
      <c r="B16" s="24">
        <v>1E-4</v>
      </c>
      <c r="C16" s="15">
        <v>99716</v>
      </c>
      <c r="D16" s="15">
        <v>10</v>
      </c>
      <c r="E16" s="15">
        <v>99711</v>
      </c>
      <c r="F16" s="15">
        <v>7615492</v>
      </c>
      <c r="G16" s="25">
        <v>76.400000000000006</v>
      </c>
      <c r="J16" s="43"/>
      <c r="K16" s="43"/>
      <c r="L16" s="43"/>
      <c r="M16" s="43"/>
      <c r="N16" s="43"/>
      <c r="O16" s="43"/>
    </row>
    <row r="17" spans="1:15" x14ac:dyDescent="0.25">
      <c r="A17" s="14" t="s">
        <v>71</v>
      </c>
      <c r="B17" s="24">
        <v>9.0000000000000006E-5</v>
      </c>
      <c r="C17" s="15">
        <v>99706</v>
      </c>
      <c r="D17" s="15">
        <v>9</v>
      </c>
      <c r="E17" s="15">
        <v>99702</v>
      </c>
      <c r="F17" s="15">
        <v>7515781</v>
      </c>
      <c r="G17" s="25">
        <v>75.400000000000006</v>
      </c>
      <c r="J17" s="43"/>
      <c r="K17" s="43"/>
      <c r="L17" s="43"/>
      <c r="M17" s="43"/>
      <c r="N17" s="43"/>
      <c r="O17" s="43"/>
    </row>
    <row r="18" spans="1:15" x14ac:dyDescent="0.25">
      <c r="A18" s="14" t="s">
        <v>72</v>
      </c>
      <c r="B18" s="24">
        <v>9.0000000000000006E-5</v>
      </c>
      <c r="C18" s="15">
        <v>99697</v>
      </c>
      <c r="D18" s="15">
        <v>9</v>
      </c>
      <c r="E18" s="15">
        <v>99693</v>
      </c>
      <c r="F18" s="15">
        <v>7416079</v>
      </c>
      <c r="G18" s="25">
        <v>74.400000000000006</v>
      </c>
      <c r="J18" s="43"/>
      <c r="K18" s="43"/>
      <c r="L18" s="43"/>
      <c r="M18" s="43"/>
      <c r="N18" s="43"/>
      <c r="O18" s="43"/>
    </row>
    <row r="19" spans="1:15" x14ac:dyDescent="0.25">
      <c r="A19" s="14" t="s">
        <v>73</v>
      </c>
      <c r="B19" s="24">
        <v>9.0000000000000006E-5</v>
      </c>
      <c r="C19" s="15">
        <v>99688</v>
      </c>
      <c r="D19" s="15">
        <v>9</v>
      </c>
      <c r="E19" s="15">
        <v>99684</v>
      </c>
      <c r="F19" s="15">
        <v>7316387</v>
      </c>
      <c r="G19" s="25">
        <v>73.400000000000006</v>
      </c>
      <c r="J19" s="43"/>
      <c r="K19" s="43"/>
      <c r="L19" s="43"/>
      <c r="M19" s="43"/>
      <c r="N19" s="43"/>
      <c r="O19" s="43"/>
    </row>
    <row r="20" spans="1:15" x14ac:dyDescent="0.25">
      <c r="A20" s="14" t="s">
        <v>74</v>
      </c>
      <c r="B20" s="24">
        <v>9.0000000000000006E-5</v>
      </c>
      <c r="C20" s="15">
        <v>99679</v>
      </c>
      <c r="D20" s="15">
        <v>9</v>
      </c>
      <c r="E20" s="15">
        <v>99675</v>
      </c>
      <c r="F20" s="15">
        <v>7216703</v>
      </c>
      <c r="G20" s="25">
        <v>72.400000000000006</v>
      </c>
      <c r="J20" s="43"/>
      <c r="K20" s="43"/>
      <c r="L20" s="43"/>
      <c r="M20" s="43"/>
      <c r="N20" s="43"/>
      <c r="O20" s="43"/>
    </row>
    <row r="21" spans="1:15" x14ac:dyDescent="0.25">
      <c r="A21" s="14" t="s">
        <v>75</v>
      </c>
      <c r="B21" s="24">
        <v>1E-4</v>
      </c>
      <c r="C21" s="15">
        <v>99670</v>
      </c>
      <c r="D21" s="15">
        <v>10</v>
      </c>
      <c r="E21" s="15">
        <v>99665</v>
      </c>
      <c r="F21" s="15">
        <v>7117029</v>
      </c>
      <c r="G21" s="25">
        <v>71.400000000000006</v>
      </c>
      <c r="J21" s="43"/>
      <c r="K21" s="43"/>
      <c r="L21" s="43"/>
      <c r="M21" s="43"/>
      <c r="N21" s="43"/>
      <c r="O21" s="43"/>
    </row>
    <row r="22" spans="1:15" x14ac:dyDescent="0.25">
      <c r="A22" s="14" t="s">
        <v>76</v>
      </c>
      <c r="B22" s="24">
        <v>1E-4</v>
      </c>
      <c r="C22" s="15">
        <v>99660</v>
      </c>
      <c r="D22" s="15">
        <v>10</v>
      </c>
      <c r="E22" s="15">
        <v>99655</v>
      </c>
      <c r="F22" s="15">
        <v>7017364</v>
      </c>
      <c r="G22" s="25">
        <v>70.400000000000006</v>
      </c>
      <c r="J22" s="43"/>
      <c r="K22" s="43"/>
      <c r="L22" s="43"/>
      <c r="M22" s="43"/>
      <c r="N22" s="43"/>
      <c r="O22" s="43"/>
    </row>
    <row r="23" spans="1:15" x14ac:dyDescent="0.25">
      <c r="A23" s="14" t="s">
        <v>77</v>
      </c>
      <c r="B23" s="24">
        <v>1.2E-4</v>
      </c>
      <c r="C23" s="15">
        <v>99650</v>
      </c>
      <c r="D23" s="15">
        <v>12</v>
      </c>
      <c r="E23" s="15">
        <v>99644</v>
      </c>
      <c r="F23" s="15">
        <v>6917709</v>
      </c>
      <c r="G23" s="25">
        <v>69.400000000000006</v>
      </c>
      <c r="J23" s="43"/>
      <c r="K23" s="43"/>
      <c r="L23" s="43"/>
      <c r="M23" s="43"/>
      <c r="N23" s="43"/>
      <c r="O23" s="43"/>
    </row>
    <row r="24" spans="1:15" x14ac:dyDescent="0.25">
      <c r="A24" s="14" t="s">
        <v>78</v>
      </c>
      <c r="B24" s="24">
        <v>1.3999999999999999E-4</v>
      </c>
      <c r="C24" s="15">
        <v>99638</v>
      </c>
      <c r="D24" s="15">
        <v>13</v>
      </c>
      <c r="E24" s="15">
        <v>99632</v>
      </c>
      <c r="F24" s="15">
        <v>6818065</v>
      </c>
      <c r="G24" s="25">
        <v>68.400000000000006</v>
      </c>
      <c r="J24" s="43"/>
      <c r="K24" s="43"/>
      <c r="L24" s="43"/>
      <c r="M24" s="43"/>
      <c r="N24" s="43"/>
      <c r="O24" s="43"/>
    </row>
    <row r="25" spans="1:15" x14ac:dyDescent="0.25">
      <c r="A25" s="14" t="s">
        <v>79</v>
      </c>
      <c r="B25" s="24">
        <v>1.4999999999999999E-4</v>
      </c>
      <c r="C25" s="15">
        <v>99625</v>
      </c>
      <c r="D25" s="15">
        <v>15</v>
      </c>
      <c r="E25" s="15">
        <v>99618</v>
      </c>
      <c r="F25" s="15">
        <v>6718433</v>
      </c>
      <c r="G25" s="25">
        <v>67.400000000000006</v>
      </c>
      <c r="J25" s="43"/>
      <c r="K25" s="43"/>
      <c r="L25" s="43"/>
      <c r="M25" s="43"/>
      <c r="N25" s="43"/>
      <c r="O25" s="43"/>
    </row>
    <row r="26" spans="1:15" x14ac:dyDescent="0.25">
      <c r="A26" s="26" t="s">
        <v>80</v>
      </c>
      <c r="B26" s="24">
        <v>1.7000000000000001E-4</v>
      </c>
      <c r="C26" s="15">
        <v>99610</v>
      </c>
      <c r="D26" s="15">
        <v>17</v>
      </c>
      <c r="E26" s="15">
        <v>99602</v>
      </c>
      <c r="F26" s="15">
        <v>6618816</v>
      </c>
      <c r="G26" s="25">
        <v>66.400000000000006</v>
      </c>
      <c r="J26" s="43"/>
      <c r="K26" s="43"/>
      <c r="L26" s="43"/>
      <c r="M26" s="43"/>
      <c r="N26" s="43"/>
      <c r="O26" s="43"/>
    </row>
    <row r="27" spans="1:15" x14ac:dyDescent="0.25">
      <c r="A27" s="26" t="s">
        <v>81</v>
      </c>
      <c r="B27" s="24">
        <v>1.9000000000000001E-4</v>
      </c>
      <c r="C27" s="15">
        <v>99593</v>
      </c>
      <c r="D27" s="15">
        <v>19</v>
      </c>
      <c r="E27" s="15">
        <v>99584</v>
      </c>
      <c r="F27" s="15">
        <v>6519214</v>
      </c>
      <c r="G27" s="25">
        <v>65.5</v>
      </c>
      <c r="J27" s="43"/>
      <c r="K27" s="43"/>
      <c r="L27" s="43"/>
      <c r="M27" s="43"/>
      <c r="N27" s="43"/>
      <c r="O27" s="43"/>
    </row>
    <row r="28" spans="1:15" x14ac:dyDescent="0.25">
      <c r="A28" s="26" t="s">
        <v>82</v>
      </c>
      <c r="B28" s="24">
        <v>2.2000000000000001E-4</v>
      </c>
      <c r="C28" s="15">
        <v>99574</v>
      </c>
      <c r="D28" s="15">
        <v>22</v>
      </c>
      <c r="E28" s="15">
        <v>99563</v>
      </c>
      <c r="F28" s="15">
        <v>6419631</v>
      </c>
      <c r="G28" s="25">
        <v>64.5</v>
      </c>
      <c r="J28" s="43"/>
      <c r="K28" s="43"/>
      <c r="L28" s="43"/>
      <c r="M28" s="43"/>
      <c r="N28" s="43"/>
      <c r="O28" s="43"/>
    </row>
    <row r="29" spans="1:15" x14ac:dyDescent="0.25">
      <c r="A29" s="26" t="s">
        <v>83</v>
      </c>
      <c r="B29" s="24">
        <v>2.4000000000000001E-4</v>
      </c>
      <c r="C29" s="15">
        <v>99552</v>
      </c>
      <c r="D29" s="15">
        <v>24</v>
      </c>
      <c r="E29" s="15">
        <v>99540</v>
      </c>
      <c r="F29" s="15">
        <v>6320068</v>
      </c>
      <c r="G29" s="25">
        <v>63.5</v>
      </c>
      <c r="J29" s="43"/>
      <c r="K29" s="43"/>
      <c r="L29" s="43"/>
      <c r="M29" s="43"/>
      <c r="N29" s="43"/>
      <c r="O29" s="43"/>
    </row>
    <row r="30" spans="1:15" x14ac:dyDescent="0.25">
      <c r="A30" s="26" t="s">
        <v>84</v>
      </c>
      <c r="B30" s="24">
        <v>2.7E-4</v>
      </c>
      <c r="C30" s="15">
        <v>99528</v>
      </c>
      <c r="D30" s="15">
        <v>27</v>
      </c>
      <c r="E30" s="15">
        <v>99515</v>
      </c>
      <c r="F30" s="15">
        <v>6220528</v>
      </c>
      <c r="G30" s="25">
        <v>62.5</v>
      </c>
      <c r="J30" s="43"/>
      <c r="K30" s="43"/>
      <c r="L30" s="43"/>
      <c r="M30" s="43"/>
      <c r="N30" s="43"/>
      <c r="O30" s="43"/>
    </row>
    <row r="31" spans="1:15" x14ac:dyDescent="0.25">
      <c r="A31" s="26" t="s">
        <v>85</v>
      </c>
      <c r="B31" s="24">
        <v>2.9999999999999997E-4</v>
      </c>
      <c r="C31" s="15">
        <v>99501</v>
      </c>
      <c r="D31" s="15">
        <v>30</v>
      </c>
      <c r="E31" s="15">
        <v>99486</v>
      </c>
      <c r="F31" s="15">
        <v>6121013</v>
      </c>
      <c r="G31" s="25">
        <v>61.5</v>
      </c>
      <c r="J31" s="43"/>
      <c r="K31" s="43"/>
      <c r="L31" s="43"/>
      <c r="M31" s="43"/>
      <c r="N31" s="43"/>
      <c r="O31" s="43"/>
    </row>
    <row r="32" spans="1:15" x14ac:dyDescent="0.25">
      <c r="A32" s="26" t="s">
        <v>86</v>
      </c>
      <c r="B32" s="24">
        <v>3.1E-4</v>
      </c>
      <c r="C32" s="15">
        <v>99471</v>
      </c>
      <c r="D32" s="15">
        <v>31</v>
      </c>
      <c r="E32" s="15">
        <v>99456</v>
      </c>
      <c r="F32" s="15">
        <v>6021527</v>
      </c>
      <c r="G32" s="25">
        <v>60.5</v>
      </c>
      <c r="J32" s="43"/>
      <c r="K32" s="43"/>
      <c r="L32" s="43"/>
      <c r="M32" s="43"/>
      <c r="N32" s="43"/>
      <c r="O32" s="43"/>
    </row>
    <row r="33" spans="1:15" x14ac:dyDescent="0.25">
      <c r="A33" s="26" t="s">
        <v>87</v>
      </c>
      <c r="B33" s="24">
        <v>3.2000000000000003E-4</v>
      </c>
      <c r="C33" s="15">
        <v>99440</v>
      </c>
      <c r="D33" s="15">
        <v>32</v>
      </c>
      <c r="E33" s="15">
        <v>99424</v>
      </c>
      <c r="F33" s="15">
        <v>5922072</v>
      </c>
      <c r="G33" s="25">
        <v>59.6</v>
      </c>
      <c r="J33" s="43"/>
      <c r="K33" s="43"/>
      <c r="L33" s="43"/>
      <c r="M33" s="43"/>
      <c r="N33" s="43"/>
      <c r="O33" s="43"/>
    </row>
    <row r="34" spans="1:15" x14ac:dyDescent="0.25">
      <c r="A34" s="26" t="s">
        <v>88</v>
      </c>
      <c r="B34" s="24">
        <v>3.1E-4</v>
      </c>
      <c r="C34" s="15">
        <v>99408</v>
      </c>
      <c r="D34" s="15">
        <v>31</v>
      </c>
      <c r="E34" s="15">
        <v>99393</v>
      </c>
      <c r="F34" s="15">
        <v>5822648</v>
      </c>
      <c r="G34" s="25">
        <v>58.6</v>
      </c>
      <c r="J34" s="43"/>
      <c r="K34" s="43"/>
      <c r="L34" s="43"/>
      <c r="M34" s="43"/>
      <c r="N34" s="43"/>
      <c r="O34" s="43"/>
    </row>
    <row r="35" spans="1:15" x14ac:dyDescent="0.25">
      <c r="A35" s="26" t="s">
        <v>89</v>
      </c>
      <c r="B35" s="24">
        <v>2.9999999999999997E-4</v>
      </c>
      <c r="C35" s="15">
        <v>99377</v>
      </c>
      <c r="D35" s="15">
        <v>30</v>
      </c>
      <c r="E35" s="15">
        <v>99362</v>
      </c>
      <c r="F35" s="15">
        <v>5723255</v>
      </c>
      <c r="G35" s="25">
        <v>57.6</v>
      </c>
      <c r="J35" s="43"/>
      <c r="K35" s="43"/>
      <c r="L35" s="43"/>
      <c r="M35" s="43"/>
      <c r="N35" s="43"/>
      <c r="O35" s="43"/>
    </row>
    <row r="36" spans="1:15" x14ac:dyDescent="0.25">
      <c r="A36" s="26" t="s">
        <v>90</v>
      </c>
      <c r="B36" s="24">
        <v>2.9E-4</v>
      </c>
      <c r="C36" s="15">
        <v>99347</v>
      </c>
      <c r="D36" s="15">
        <v>29</v>
      </c>
      <c r="E36" s="15">
        <v>99333</v>
      </c>
      <c r="F36" s="15">
        <v>5623893</v>
      </c>
      <c r="G36" s="25">
        <v>56.6</v>
      </c>
      <c r="J36" s="43"/>
      <c r="K36" s="43"/>
      <c r="L36" s="43"/>
      <c r="M36" s="43"/>
      <c r="N36" s="43"/>
      <c r="O36" s="43"/>
    </row>
    <row r="37" spans="1:15" x14ac:dyDescent="0.25">
      <c r="A37" s="26" t="s">
        <v>91</v>
      </c>
      <c r="B37" s="24">
        <v>2.9E-4</v>
      </c>
      <c r="C37" s="15">
        <v>99318</v>
      </c>
      <c r="D37" s="15">
        <v>29</v>
      </c>
      <c r="E37" s="15">
        <v>99304</v>
      </c>
      <c r="F37" s="15">
        <v>5524561</v>
      </c>
      <c r="G37" s="25">
        <v>55.6</v>
      </c>
      <c r="J37" s="43"/>
      <c r="K37" s="43"/>
      <c r="L37" s="43"/>
      <c r="M37" s="43"/>
      <c r="N37" s="43"/>
      <c r="O37" s="43"/>
    </row>
    <row r="38" spans="1:15" x14ac:dyDescent="0.25">
      <c r="A38" s="26" t="s">
        <v>92</v>
      </c>
      <c r="B38" s="24">
        <v>3.1E-4</v>
      </c>
      <c r="C38" s="15">
        <v>99289</v>
      </c>
      <c r="D38" s="15">
        <v>31</v>
      </c>
      <c r="E38" s="15">
        <v>99274</v>
      </c>
      <c r="F38" s="15">
        <v>5425257</v>
      </c>
      <c r="G38" s="25">
        <v>54.6</v>
      </c>
      <c r="J38" s="43"/>
      <c r="K38" s="43"/>
      <c r="L38" s="43"/>
      <c r="M38" s="43"/>
      <c r="N38" s="43"/>
      <c r="O38" s="43"/>
    </row>
    <row r="39" spans="1:15" x14ac:dyDescent="0.25">
      <c r="A39" s="26" t="s">
        <v>93</v>
      </c>
      <c r="B39" s="24">
        <v>3.3E-4</v>
      </c>
      <c r="C39" s="15">
        <v>99258</v>
      </c>
      <c r="D39" s="15">
        <v>33</v>
      </c>
      <c r="E39" s="15">
        <v>99242</v>
      </c>
      <c r="F39" s="15">
        <v>5325984</v>
      </c>
      <c r="G39" s="25">
        <v>53.7</v>
      </c>
      <c r="J39" s="43"/>
      <c r="K39" s="43"/>
      <c r="L39" s="43"/>
      <c r="M39" s="43"/>
      <c r="N39" s="43"/>
      <c r="O39" s="43"/>
    </row>
    <row r="40" spans="1:15" x14ac:dyDescent="0.25">
      <c r="A40" s="26" t="s">
        <v>94</v>
      </c>
      <c r="B40" s="24">
        <v>3.5E-4</v>
      </c>
      <c r="C40" s="15">
        <v>99225</v>
      </c>
      <c r="D40" s="15">
        <v>35</v>
      </c>
      <c r="E40" s="15">
        <v>99208</v>
      </c>
      <c r="F40" s="15">
        <v>5226742</v>
      </c>
      <c r="G40" s="25">
        <v>52.7</v>
      </c>
      <c r="J40" s="43"/>
      <c r="K40" s="43"/>
      <c r="L40" s="43"/>
      <c r="M40" s="43"/>
      <c r="N40" s="43"/>
      <c r="O40" s="43"/>
    </row>
    <row r="41" spans="1:15" x14ac:dyDescent="0.25">
      <c r="A41" s="26" t="s">
        <v>95</v>
      </c>
      <c r="B41" s="24">
        <v>3.8000000000000002E-4</v>
      </c>
      <c r="C41" s="15">
        <v>99190</v>
      </c>
      <c r="D41" s="15">
        <v>37</v>
      </c>
      <c r="E41" s="15">
        <v>99172</v>
      </c>
      <c r="F41" s="15">
        <v>5127535</v>
      </c>
      <c r="G41" s="25">
        <v>51.7</v>
      </c>
      <c r="J41" s="43"/>
      <c r="K41" s="43"/>
      <c r="L41" s="43"/>
      <c r="M41" s="43"/>
      <c r="N41" s="43"/>
      <c r="O41" s="43"/>
    </row>
    <row r="42" spans="1:15" x14ac:dyDescent="0.25">
      <c r="A42" s="26" t="s">
        <v>96</v>
      </c>
      <c r="B42" s="24">
        <v>4.0000000000000002E-4</v>
      </c>
      <c r="C42" s="15">
        <v>99153</v>
      </c>
      <c r="D42" s="15">
        <v>40</v>
      </c>
      <c r="E42" s="15">
        <v>99133</v>
      </c>
      <c r="F42" s="15">
        <v>5028363</v>
      </c>
      <c r="G42" s="25">
        <v>50.7</v>
      </c>
      <c r="J42" s="43"/>
      <c r="K42" s="43"/>
      <c r="L42" s="43"/>
      <c r="M42" s="43"/>
      <c r="N42" s="43"/>
      <c r="O42" s="43"/>
    </row>
    <row r="43" spans="1:15" x14ac:dyDescent="0.25">
      <c r="A43" s="26" t="s">
        <v>97</v>
      </c>
      <c r="B43" s="24">
        <v>4.2000000000000002E-4</v>
      </c>
      <c r="C43" s="15">
        <v>99113</v>
      </c>
      <c r="D43" s="15">
        <v>42</v>
      </c>
      <c r="E43" s="15">
        <v>99092</v>
      </c>
      <c r="F43" s="15">
        <v>4929230</v>
      </c>
      <c r="G43" s="25">
        <v>49.7</v>
      </c>
      <c r="J43" s="43"/>
      <c r="K43" s="43"/>
      <c r="L43" s="43"/>
      <c r="M43" s="43"/>
      <c r="N43" s="43"/>
      <c r="O43" s="43"/>
    </row>
    <row r="44" spans="1:15" x14ac:dyDescent="0.25">
      <c r="A44" s="26" t="s">
        <v>98</v>
      </c>
      <c r="B44" s="24">
        <v>4.4000000000000002E-4</v>
      </c>
      <c r="C44" s="15">
        <v>99071</v>
      </c>
      <c r="D44" s="15">
        <v>44</v>
      </c>
      <c r="E44" s="15">
        <v>99049</v>
      </c>
      <c r="F44" s="15">
        <v>4830138</v>
      </c>
      <c r="G44" s="25">
        <v>48.8</v>
      </c>
      <c r="J44" s="43"/>
      <c r="K44" s="43"/>
      <c r="L44" s="43"/>
      <c r="M44" s="43"/>
      <c r="N44" s="43"/>
      <c r="O44" s="43"/>
    </row>
    <row r="45" spans="1:15" x14ac:dyDescent="0.25">
      <c r="A45" s="26" t="s">
        <v>99</v>
      </c>
      <c r="B45" s="24">
        <v>4.6999999999999999E-4</v>
      </c>
      <c r="C45" s="15">
        <v>99027</v>
      </c>
      <c r="D45" s="15">
        <v>46</v>
      </c>
      <c r="E45" s="15">
        <v>99004</v>
      </c>
      <c r="F45" s="15">
        <v>4731089</v>
      </c>
      <c r="G45" s="25">
        <v>47.8</v>
      </c>
      <c r="J45" s="43"/>
      <c r="K45" s="43"/>
      <c r="L45" s="43"/>
      <c r="M45" s="43"/>
      <c r="N45" s="43"/>
      <c r="O45" s="43"/>
    </row>
    <row r="46" spans="1:15" x14ac:dyDescent="0.25">
      <c r="A46" s="26" t="s">
        <v>100</v>
      </c>
      <c r="B46" s="24">
        <v>4.8999999999999998E-4</v>
      </c>
      <c r="C46" s="15">
        <v>98981</v>
      </c>
      <c r="D46" s="15">
        <v>49</v>
      </c>
      <c r="E46" s="15">
        <v>98957</v>
      </c>
      <c r="F46" s="15">
        <v>4632085</v>
      </c>
      <c r="G46" s="25">
        <v>46.8</v>
      </c>
      <c r="J46" s="43"/>
      <c r="K46" s="43"/>
      <c r="L46" s="43"/>
      <c r="M46" s="43"/>
      <c r="N46" s="43"/>
      <c r="O46" s="43"/>
    </row>
    <row r="47" spans="1:15" x14ac:dyDescent="0.25">
      <c r="A47" s="26" t="s">
        <v>101</v>
      </c>
      <c r="B47" s="24">
        <v>5.2999999999999998E-4</v>
      </c>
      <c r="C47" s="15">
        <v>98932</v>
      </c>
      <c r="D47" s="15">
        <v>53</v>
      </c>
      <c r="E47" s="15">
        <v>98906</v>
      </c>
      <c r="F47" s="15">
        <v>4533129</v>
      </c>
      <c r="G47" s="25">
        <v>45.8</v>
      </c>
      <c r="J47" s="43"/>
      <c r="K47" s="43"/>
      <c r="L47" s="43"/>
      <c r="M47" s="43"/>
      <c r="N47" s="43"/>
      <c r="O47" s="43"/>
    </row>
    <row r="48" spans="1:15" x14ac:dyDescent="0.25">
      <c r="A48" s="26" t="s">
        <v>102</v>
      </c>
      <c r="B48" s="24">
        <v>5.9000000000000003E-4</v>
      </c>
      <c r="C48" s="15">
        <v>98879</v>
      </c>
      <c r="D48" s="15">
        <v>59</v>
      </c>
      <c r="E48" s="15">
        <v>98850</v>
      </c>
      <c r="F48" s="15">
        <v>4434223</v>
      </c>
      <c r="G48" s="25">
        <v>44.8</v>
      </c>
      <c r="J48" s="43"/>
      <c r="K48" s="43"/>
      <c r="L48" s="43"/>
      <c r="M48" s="43"/>
      <c r="N48" s="43"/>
      <c r="O48" s="43"/>
    </row>
    <row r="49" spans="1:15" x14ac:dyDescent="0.25">
      <c r="A49" s="26" t="s">
        <v>103</v>
      </c>
      <c r="B49" s="24">
        <v>6.7000000000000002E-4</v>
      </c>
      <c r="C49" s="15">
        <v>98820</v>
      </c>
      <c r="D49" s="15">
        <v>66</v>
      </c>
      <c r="E49" s="15">
        <v>98787</v>
      </c>
      <c r="F49" s="15">
        <v>4335374</v>
      </c>
      <c r="G49" s="25">
        <v>43.9</v>
      </c>
      <c r="J49" s="43"/>
      <c r="K49" s="43"/>
      <c r="L49" s="43"/>
      <c r="M49" s="43"/>
      <c r="N49" s="43"/>
      <c r="O49" s="43"/>
    </row>
    <row r="50" spans="1:15" x14ac:dyDescent="0.25">
      <c r="A50" s="26" t="s">
        <v>104</v>
      </c>
      <c r="B50" s="24">
        <v>7.3999999999999999E-4</v>
      </c>
      <c r="C50" s="15">
        <v>98754</v>
      </c>
      <c r="D50" s="15">
        <v>73</v>
      </c>
      <c r="E50" s="15">
        <v>98718</v>
      </c>
      <c r="F50" s="15">
        <v>4236587</v>
      </c>
      <c r="G50" s="25">
        <v>42.9</v>
      </c>
      <c r="J50" s="43"/>
      <c r="K50" s="43"/>
      <c r="L50" s="43"/>
      <c r="M50" s="43"/>
      <c r="N50" s="43"/>
      <c r="O50" s="43"/>
    </row>
    <row r="51" spans="1:15" x14ac:dyDescent="0.25">
      <c r="A51" s="26" t="s">
        <v>105</v>
      </c>
      <c r="B51" s="24">
        <v>8.1999999999999998E-4</v>
      </c>
      <c r="C51" s="15">
        <v>98681</v>
      </c>
      <c r="D51" s="15">
        <v>81</v>
      </c>
      <c r="E51" s="15">
        <v>98641</v>
      </c>
      <c r="F51" s="15">
        <v>4137869</v>
      </c>
      <c r="G51" s="25">
        <v>41.9</v>
      </c>
      <c r="J51" s="43"/>
      <c r="K51" s="43"/>
      <c r="L51" s="43"/>
      <c r="M51" s="43"/>
      <c r="N51" s="43"/>
      <c r="O51" s="43"/>
    </row>
    <row r="52" spans="1:15" x14ac:dyDescent="0.25">
      <c r="A52" s="26" t="s">
        <v>106</v>
      </c>
      <c r="B52" s="24">
        <v>9.2000000000000003E-4</v>
      </c>
      <c r="C52" s="15">
        <v>98600</v>
      </c>
      <c r="D52" s="15">
        <v>91</v>
      </c>
      <c r="E52" s="15">
        <v>98555</v>
      </c>
      <c r="F52" s="15">
        <v>4039229</v>
      </c>
      <c r="G52" s="25">
        <v>41</v>
      </c>
      <c r="J52" s="43"/>
      <c r="K52" s="43"/>
      <c r="L52" s="43"/>
      <c r="M52" s="43"/>
      <c r="N52" s="43"/>
      <c r="O52" s="43"/>
    </row>
    <row r="53" spans="1:15" x14ac:dyDescent="0.25">
      <c r="A53" s="26" t="s">
        <v>107</v>
      </c>
      <c r="B53" s="24">
        <v>1.0399999999999999E-3</v>
      </c>
      <c r="C53" s="15">
        <v>98509</v>
      </c>
      <c r="D53" s="15">
        <v>103</v>
      </c>
      <c r="E53" s="15">
        <v>98458</v>
      </c>
      <c r="F53" s="15">
        <v>3940674</v>
      </c>
      <c r="G53" s="25">
        <v>40</v>
      </c>
      <c r="J53" s="43"/>
      <c r="K53" s="43"/>
      <c r="L53" s="43"/>
      <c r="M53" s="43"/>
      <c r="N53" s="43"/>
      <c r="O53" s="43"/>
    </row>
    <row r="54" spans="1:15" x14ac:dyDescent="0.25">
      <c r="A54" s="26" t="s">
        <v>108</v>
      </c>
      <c r="B54" s="24">
        <v>1.1800000000000001E-3</v>
      </c>
      <c r="C54" s="15">
        <v>98406</v>
      </c>
      <c r="D54" s="15">
        <v>116</v>
      </c>
      <c r="E54" s="15">
        <v>98348</v>
      </c>
      <c r="F54" s="15">
        <v>3842217</v>
      </c>
      <c r="G54" s="25">
        <v>39</v>
      </c>
      <c r="J54" s="43"/>
      <c r="K54" s="43"/>
      <c r="L54" s="43"/>
      <c r="M54" s="43"/>
      <c r="N54" s="43"/>
      <c r="O54" s="43"/>
    </row>
    <row r="55" spans="1:15" x14ac:dyDescent="0.25">
      <c r="A55" s="26" t="s">
        <v>109</v>
      </c>
      <c r="B55" s="24">
        <v>1.32E-3</v>
      </c>
      <c r="C55" s="15">
        <v>98290</v>
      </c>
      <c r="D55" s="15">
        <v>130</v>
      </c>
      <c r="E55" s="15">
        <v>98225</v>
      </c>
      <c r="F55" s="15">
        <v>3743869</v>
      </c>
      <c r="G55" s="25">
        <v>38.1</v>
      </c>
      <c r="J55" s="43"/>
      <c r="K55" s="43"/>
      <c r="L55" s="43"/>
      <c r="M55" s="43"/>
      <c r="N55" s="43"/>
      <c r="O55" s="43"/>
    </row>
    <row r="56" spans="1:15" x14ac:dyDescent="0.25">
      <c r="A56" s="26" t="s">
        <v>110</v>
      </c>
      <c r="B56" s="24">
        <v>1.4599999999999999E-3</v>
      </c>
      <c r="C56" s="15">
        <v>98160</v>
      </c>
      <c r="D56" s="15">
        <v>144</v>
      </c>
      <c r="E56" s="15">
        <v>98088</v>
      </c>
      <c r="F56" s="15">
        <v>3645644</v>
      </c>
      <c r="G56" s="25">
        <v>37.1</v>
      </c>
      <c r="J56" s="43"/>
      <c r="K56" s="43"/>
      <c r="L56" s="43"/>
      <c r="M56" s="43"/>
      <c r="N56" s="43"/>
      <c r="O56" s="43"/>
    </row>
    <row r="57" spans="1:15" x14ac:dyDescent="0.25">
      <c r="A57" s="26" t="s">
        <v>111</v>
      </c>
      <c r="B57" s="24">
        <v>1.6299999999999999E-3</v>
      </c>
      <c r="C57" s="15">
        <v>98016</v>
      </c>
      <c r="D57" s="15">
        <v>160</v>
      </c>
      <c r="E57" s="15">
        <v>97936</v>
      </c>
      <c r="F57" s="15">
        <v>3547556</v>
      </c>
      <c r="G57" s="25">
        <v>36.200000000000003</v>
      </c>
      <c r="J57" s="43"/>
      <c r="K57" s="43"/>
      <c r="L57" s="43"/>
      <c r="M57" s="43"/>
      <c r="N57" s="43"/>
      <c r="O57" s="43"/>
    </row>
    <row r="58" spans="1:15" x14ac:dyDescent="0.25">
      <c r="A58" s="26" t="s">
        <v>112</v>
      </c>
      <c r="B58" s="24">
        <v>1.82E-3</v>
      </c>
      <c r="C58" s="15">
        <v>97856</v>
      </c>
      <c r="D58" s="15">
        <v>178</v>
      </c>
      <c r="E58" s="15">
        <v>97767</v>
      </c>
      <c r="F58" s="15">
        <v>3449620</v>
      </c>
      <c r="G58" s="25">
        <v>35.299999999999997</v>
      </c>
      <c r="J58" s="43"/>
      <c r="K58" s="43"/>
      <c r="L58" s="43"/>
      <c r="M58" s="43"/>
      <c r="N58" s="43"/>
      <c r="O58" s="43"/>
    </row>
    <row r="59" spans="1:15" x14ac:dyDescent="0.25">
      <c r="A59" s="26" t="s">
        <v>113</v>
      </c>
      <c r="B59" s="24">
        <v>2.0300000000000001E-3</v>
      </c>
      <c r="C59" s="15">
        <v>97678</v>
      </c>
      <c r="D59" s="15">
        <v>198</v>
      </c>
      <c r="E59" s="15">
        <v>97579</v>
      </c>
      <c r="F59" s="15">
        <v>3351853</v>
      </c>
      <c r="G59" s="25">
        <v>34.299999999999997</v>
      </c>
      <c r="J59" s="43"/>
      <c r="K59" s="43"/>
      <c r="L59" s="43"/>
      <c r="M59" s="43"/>
      <c r="N59" s="43"/>
      <c r="O59" s="43"/>
    </row>
    <row r="60" spans="1:15" x14ac:dyDescent="0.25">
      <c r="A60" s="27" t="s">
        <v>114</v>
      </c>
      <c r="B60" s="24">
        <v>2.2399999999999998E-3</v>
      </c>
      <c r="C60" s="15">
        <v>97480</v>
      </c>
      <c r="D60" s="15">
        <v>219</v>
      </c>
      <c r="E60" s="15">
        <v>97371</v>
      </c>
      <c r="F60" s="15">
        <v>3254274</v>
      </c>
      <c r="G60" s="25">
        <v>33.4</v>
      </c>
      <c r="J60" s="43"/>
      <c r="K60" s="43"/>
      <c r="L60" s="43"/>
      <c r="M60" s="43"/>
      <c r="N60" s="43"/>
      <c r="O60" s="43"/>
    </row>
    <row r="61" spans="1:15" x14ac:dyDescent="0.25">
      <c r="A61" s="27" t="s">
        <v>115</v>
      </c>
      <c r="B61" s="24">
        <v>2.47E-3</v>
      </c>
      <c r="C61" s="15">
        <v>97261</v>
      </c>
      <c r="D61" s="15">
        <v>240</v>
      </c>
      <c r="E61" s="15">
        <v>97141</v>
      </c>
      <c r="F61" s="15">
        <v>3156903</v>
      </c>
      <c r="G61" s="25">
        <v>32.5</v>
      </c>
      <c r="J61" s="43"/>
      <c r="K61" s="43"/>
      <c r="L61" s="43"/>
      <c r="M61" s="43"/>
      <c r="N61" s="43"/>
      <c r="O61" s="43"/>
    </row>
    <row r="62" spans="1:15" x14ac:dyDescent="0.25">
      <c r="A62" s="27" t="s">
        <v>116</v>
      </c>
      <c r="B62" s="24">
        <v>2.7200000000000002E-3</v>
      </c>
      <c r="C62" s="15">
        <v>97021</v>
      </c>
      <c r="D62" s="15">
        <v>264</v>
      </c>
      <c r="E62" s="15">
        <v>96889</v>
      </c>
      <c r="F62" s="15">
        <v>3059762</v>
      </c>
      <c r="G62" s="25">
        <v>31.5</v>
      </c>
      <c r="J62" s="43"/>
      <c r="K62" s="43"/>
      <c r="L62" s="43"/>
      <c r="M62" s="43"/>
      <c r="N62" s="43"/>
      <c r="O62" s="43"/>
    </row>
    <row r="63" spans="1:15" x14ac:dyDescent="0.25">
      <c r="A63" s="26" t="s">
        <v>117</v>
      </c>
      <c r="B63" s="24">
        <v>3.0200000000000001E-3</v>
      </c>
      <c r="C63" s="15">
        <v>96757</v>
      </c>
      <c r="D63" s="15">
        <v>293</v>
      </c>
      <c r="E63" s="15">
        <v>96611</v>
      </c>
      <c r="F63" s="15">
        <v>2962873</v>
      </c>
      <c r="G63" s="25">
        <v>30.6</v>
      </c>
      <c r="J63" s="43"/>
      <c r="K63" s="43"/>
      <c r="L63" s="43"/>
      <c r="M63" s="43"/>
      <c r="N63" s="43"/>
      <c r="O63" s="43"/>
    </row>
    <row r="64" spans="1:15" x14ac:dyDescent="0.25">
      <c r="A64" s="26" t="s">
        <v>118</v>
      </c>
      <c r="B64" s="24">
        <v>3.3600000000000001E-3</v>
      </c>
      <c r="C64" s="15">
        <v>96464</v>
      </c>
      <c r="D64" s="15">
        <v>324</v>
      </c>
      <c r="E64" s="15">
        <v>96302</v>
      </c>
      <c r="F64" s="15">
        <v>2866263</v>
      </c>
      <c r="G64" s="25">
        <v>29.7</v>
      </c>
      <c r="J64" s="43"/>
      <c r="K64" s="43"/>
      <c r="L64" s="43"/>
      <c r="M64" s="43"/>
      <c r="N64" s="43"/>
      <c r="O64" s="43"/>
    </row>
    <row r="65" spans="1:15" x14ac:dyDescent="0.25">
      <c r="A65" s="26" t="s">
        <v>119</v>
      </c>
      <c r="B65" s="24">
        <v>3.7000000000000002E-3</v>
      </c>
      <c r="C65" s="15">
        <v>96140</v>
      </c>
      <c r="D65" s="15">
        <v>355</v>
      </c>
      <c r="E65" s="15">
        <v>95963</v>
      </c>
      <c r="F65" s="15">
        <v>2769961</v>
      </c>
      <c r="G65" s="25">
        <v>28.8</v>
      </c>
      <c r="J65" s="43"/>
      <c r="K65" s="43"/>
      <c r="L65" s="43"/>
      <c r="M65" s="43"/>
      <c r="N65" s="43"/>
      <c r="O65" s="43"/>
    </row>
    <row r="66" spans="1:15" x14ac:dyDescent="0.25">
      <c r="A66" s="26" t="s">
        <v>120</v>
      </c>
      <c r="B66" s="24">
        <v>4.0499999999999998E-3</v>
      </c>
      <c r="C66" s="15">
        <v>95785</v>
      </c>
      <c r="D66" s="15">
        <v>388</v>
      </c>
      <c r="E66" s="15">
        <v>95591</v>
      </c>
      <c r="F66" s="15">
        <v>2673998</v>
      </c>
      <c r="G66" s="25">
        <v>27.9</v>
      </c>
      <c r="J66" s="43"/>
      <c r="K66" s="43"/>
      <c r="L66" s="43"/>
      <c r="M66" s="43"/>
      <c r="N66" s="43"/>
      <c r="O66" s="43"/>
    </row>
    <row r="67" spans="1:15" x14ac:dyDescent="0.25">
      <c r="A67" s="26" t="s">
        <v>121</v>
      </c>
      <c r="B67" s="24">
        <v>4.4600000000000004E-3</v>
      </c>
      <c r="C67" s="15">
        <v>95397</v>
      </c>
      <c r="D67" s="15">
        <v>425</v>
      </c>
      <c r="E67" s="15">
        <v>95185</v>
      </c>
      <c r="F67" s="15">
        <v>2578407</v>
      </c>
      <c r="G67" s="25">
        <v>27</v>
      </c>
      <c r="J67" s="43"/>
      <c r="K67" s="43"/>
      <c r="L67" s="43"/>
      <c r="M67" s="43"/>
      <c r="N67" s="43"/>
      <c r="O67" s="43"/>
    </row>
    <row r="68" spans="1:15" x14ac:dyDescent="0.25">
      <c r="A68" s="26" t="s">
        <v>122</v>
      </c>
      <c r="B68" s="24">
        <v>4.9300000000000004E-3</v>
      </c>
      <c r="C68" s="15">
        <v>94972</v>
      </c>
      <c r="D68" s="15">
        <v>469</v>
      </c>
      <c r="E68" s="15">
        <v>94738</v>
      </c>
      <c r="F68" s="15">
        <v>2483223</v>
      </c>
      <c r="G68" s="25">
        <v>26.1</v>
      </c>
      <c r="J68" s="43"/>
      <c r="K68" s="43"/>
      <c r="L68" s="43"/>
      <c r="M68" s="43"/>
      <c r="N68" s="43"/>
      <c r="O68" s="43"/>
    </row>
    <row r="69" spans="1:15" x14ac:dyDescent="0.25">
      <c r="A69" s="26" t="s">
        <v>123</v>
      </c>
      <c r="B69" s="24">
        <v>5.45E-3</v>
      </c>
      <c r="C69" s="15">
        <v>94503</v>
      </c>
      <c r="D69" s="15">
        <v>515</v>
      </c>
      <c r="E69" s="15">
        <v>94246</v>
      </c>
      <c r="F69" s="15">
        <v>2388485</v>
      </c>
      <c r="G69" s="25">
        <v>25.3</v>
      </c>
      <c r="J69" s="43"/>
      <c r="K69" s="43"/>
      <c r="L69" s="43"/>
      <c r="M69" s="43"/>
      <c r="N69" s="43"/>
      <c r="O69" s="43"/>
    </row>
    <row r="70" spans="1:15" x14ac:dyDescent="0.25">
      <c r="A70" s="26" t="s">
        <v>124</v>
      </c>
      <c r="B70" s="24">
        <v>5.9800000000000001E-3</v>
      </c>
      <c r="C70" s="15">
        <v>93988</v>
      </c>
      <c r="D70" s="15">
        <v>562</v>
      </c>
      <c r="E70" s="15">
        <v>93707</v>
      </c>
      <c r="F70" s="15">
        <v>2294240</v>
      </c>
      <c r="G70" s="25">
        <v>24.4</v>
      </c>
      <c r="J70" s="43"/>
      <c r="K70" s="43"/>
      <c r="L70" s="43"/>
      <c r="M70" s="43"/>
      <c r="N70" s="43"/>
      <c r="O70" s="43"/>
    </row>
    <row r="71" spans="1:15" x14ac:dyDescent="0.25">
      <c r="A71" s="26" t="s">
        <v>125</v>
      </c>
      <c r="B71" s="24">
        <v>6.5500000000000003E-3</v>
      </c>
      <c r="C71" s="15">
        <v>93426</v>
      </c>
      <c r="D71" s="15">
        <v>612</v>
      </c>
      <c r="E71" s="15">
        <v>93120</v>
      </c>
      <c r="F71" s="15">
        <v>2200533</v>
      </c>
      <c r="G71" s="25">
        <v>23.6</v>
      </c>
      <c r="J71" s="43"/>
      <c r="K71" s="43"/>
      <c r="L71" s="43"/>
      <c r="M71" s="43"/>
      <c r="N71" s="43"/>
      <c r="O71" s="43"/>
    </row>
    <row r="72" spans="1:15" x14ac:dyDescent="0.25">
      <c r="A72" s="26" t="s">
        <v>126</v>
      </c>
      <c r="B72" s="24">
        <v>7.1999999999999998E-3</v>
      </c>
      <c r="C72" s="15">
        <v>92814</v>
      </c>
      <c r="D72" s="15">
        <v>669</v>
      </c>
      <c r="E72" s="15">
        <v>92480</v>
      </c>
      <c r="F72" s="15">
        <v>2107413</v>
      </c>
      <c r="G72" s="25">
        <v>22.7</v>
      </c>
      <c r="J72" s="43"/>
      <c r="K72" s="43"/>
      <c r="L72" s="43"/>
      <c r="M72" s="43"/>
      <c r="N72" s="43"/>
      <c r="O72" s="43"/>
    </row>
    <row r="73" spans="1:15" x14ac:dyDescent="0.25">
      <c r="A73" s="26" t="s">
        <v>127</v>
      </c>
      <c r="B73" s="24">
        <v>8.0099999999999998E-3</v>
      </c>
      <c r="C73" s="15">
        <v>92145</v>
      </c>
      <c r="D73" s="15">
        <v>738</v>
      </c>
      <c r="E73" s="15">
        <v>91776</v>
      </c>
      <c r="F73" s="15">
        <v>2014933</v>
      </c>
      <c r="G73" s="25">
        <v>21.9</v>
      </c>
      <c r="J73" s="43"/>
      <c r="K73" s="43"/>
      <c r="L73" s="43"/>
      <c r="M73" s="43"/>
      <c r="N73" s="43"/>
      <c r="O73" s="43"/>
    </row>
    <row r="74" spans="1:15" x14ac:dyDescent="0.25">
      <c r="A74" s="26" t="s">
        <v>128</v>
      </c>
      <c r="B74" s="24">
        <v>8.8900000000000003E-3</v>
      </c>
      <c r="C74" s="15">
        <v>91407</v>
      </c>
      <c r="D74" s="15">
        <v>813</v>
      </c>
      <c r="E74" s="15">
        <v>91001</v>
      </c>
      <c r="F74" s="15">
        <v>1923157</v>
      </c>
      <c r="G74" s="25">
        <v>21</v>
      </c>
      <c r="J74" s="43"/>
      <c r="K74" s="43"/>
      <c r="L74" s="43"/>
      <c r="M74" s="43"/>
      <c r="N74" s="43"/>
      <c r="O74" s="43"/>
    </row>
    <row r="75" spans="1:15" x14ac:dyDescent="0.25">
      <c r="A75" s="26" t="s">
        <v>129</v>
      </c>
      <c r="B75" s="24">
        <v>9.7999999999999997E-3</v>
      </c>
      <c r="C75" s="15">
        <v>90594</v>
      </c>
      <c r="D75" s="15">
        <v>888</v>
      </c>
      <c r="E75" s="15">
        <v>90150</v>
      </c>
      <c r="F75" s="15">
        <v>1832157</v>
      </c>
      <c r="G75" s="25">
        <v>20.2</v>
      </c>
      <c r="J75" s="43"/>
      <c r="K75" s="43"/>
      <c r="L75" s="43"/>
      <c r="M75" s="43"/>
      <c r="N75" s="43"/>
      <c r="O75" s="43"/>
    </row>
    <row r="76" spans="1:15" x14ac:dyDescent="0.25">
      <c r="A76" s="26" t="s">
        <v>130</v>
      </c>
      <c r="B76" s="24">
        <v>1.076E-2</v>
      </c>
      <c r="C76" s="15">
        <v>89706</v>
      </c>
      <c r="D76" s="15">
        <v>965</v>
      </c>
      <c r="E76" s="15">
        <v>89224</v>
      </c>
      <c r="F76" s="15">
        <v>1742007</v>
      </c>
      <c r="G76" s="25">
        <v>19.399999999999999</v>
      </c>
      <c r="J76" s="43"/>
      <c r="K76" s="43"/>
      <c r="L76" s="43"/>
      <c r="M76" s="43"/>
      <c r="N76" s="43"/>
      <c r="O76" s="43"/>
    </row>
    <row r="77" spans="1:15" x14ac:dyDescent="0.25">
      <c r="A77" s="26" t="s">
        <v>131</v>
      </c>
      <c r="B77" s="24">
        <v>1.188E-2</v>
      </c>
      <c r="C77" s="15">
        <v>88741</v>
      </c>
      <c r="D77" s="15">
        <v>1055</v>
      </c>
      <c r="E77" s="15">
        <v>88214</v>
      </c>
      <c r="F77" s="15">
        <v>1652783</v>
      </c>
      <c r="G77" s="25">
        <v>18.600000000000001</v>
      </c>
      <c r="J77" s="43"/>
      <c r="K77" s="43"/>
      <c r="L77" s="43"/>
      <c r="M77" s="43"/>
      <c r="N77" s="43"/>
      <c r="O77" s="43"/>
    </row>
    <row r="78" spans="1:15" x14ac:dyDescent="0.25">
      <c r="A78" s="26" t="s">
        <v>132</v>
      </c>
      <c r="B78" s="24">
        <v>1.324E-2</v>
      </c>
      <c r="C78" s="15">
        <v>87686</v>
      </c>
      <c r="D78" s="15">
        <v>1161</v>
      </c>
      <c r="E78" s="15">
        <v>87106</v>
      </c>
      <c r="F78" s="15">
        <v>1564570</v>
      </c>
      <c r="G78" s="25">
        <v>17.8</v>
      </c>
      <c r="J78" s="43"/>
      <c r="K78" s="43"/>
      <c r="L78" s="43"/>
      <c r="M78" s="43"/>
      <c r="N78" s="43"/>
      <c r="O78" s="43"/>
    </row>
    <row r="79" spans="1:15" x14ac:dyDescent="0.25">
      <c r="A79" s="26" t="s">
        <v>133</v>
      </c>
      <c r="B79" s="24">
        <v>1.473E-2</v>
      </c>
      <c r="C79" s="15">
        <v>86525</v>
      </c>
      <c r="D79" s="15">
        <v>1274</v>
      </c>
      <c r="E79" s="15">
        <v>85888</v>
      </c>
      <c r="F79" s="15">
        <v>1477464</v>
      </c>
      <c r="G79" s="25">
        <v>17.100000000000001</v>
      </c>
      <c r="J79" s="43"/>
      <c r="K79" s="43"/>
      <c r="L79" s="43"/>
      <c r="M79" s="43"/>
      <c r="N79" s="43"/>
      <c r="O79" s="43"/>
    </row>
    <row r="80" spans="1:15" x14ac:dyDescent="0.25">
      <c r="A80" s="26" t="s">
        <v>134</v>
      </c>
      <c r="B80" s="24">
        <v>1.6240000000000001E-2</v>
      </c>
      <c r="C80" s="15">
        <v>85251</v>
      </c>
      <c r="D80" s="15">
        <v>1384</v>
      </c>
      <c r="E80" s="15">
        <v>84559</v>
      </c>
      <c r="F80" s="15">
        <v>1391576</v>
      </c>
      <c r="G80" s="25">
        <v>16.3</v>
      </c>
      <c r="J80" s="43"/>
      <c r="K80" s="43"/>
      <c r="L80" s="43"/>
      <c r="M80" s="43"/>
      <c r="N80" s="43"/>
      <c r="O80" s="43"/>
    </row>
    <row r="81" spans="1:15" x14ac:dyDescent="0.25">
      <c r="A81" s="26" t="s">
        <v>135</v>
      </c>
      <c r="B81" s="24">
        <v>1.7860000000000001E-2</v>
      </c>
      <c r="C81" s="15">
        <v>83867</v>
      </c>
      <c r="D81" s="15">
        <v>1498</v>
      </c>
      <c r="E81" s="15">
        <v>83118</v>
      </c>
      <c r="F81" s="15">
        <v>1307017</v>
      </c>
      <c r="G81" s="25">
        <v>15.6</v>
      </c>
      <c r="J81" s="43"/>
      <c r="K81" s="43"/>
      <c r="L81" s="43"/>
      <c r="M81" s="43"/>
      <c r="N81" s="43"/>
      <c r="O81" s="43"/>
    </row>
    <row r="82" spans="1:15" x14ac:dyDescent="0.25">
      <c r="A82" s="26" t="s">
        <v>136</v>
      </c>
      <c r="B82" s="24">
        <v>1.985E-2</v>
      </c>
      <c r="C82" s="15">
        <v>82369</v>
      </c>
      <c r="D82" s="15">
        <v>1635</v>
      </c>
      <c r="E82" s="15">
        <v>81552</v>
      </c>
      <c r="F82" s="15">
        <v>1223899</v>
      </c>
      <c r="G82" s="25">
        <v>14.9</v>
      </c>
      <c r="J82" s="43"/>
      <c r="K82" s="43"/>
      <c r="L82" s="43"/>
      <c r="M82" s="43"/>
      <c r="N82" s="43"/>
      <c r="O82" s="43"/>
    </row>
    <row r="83" spans="1:15" x14ac:dyDescent="0.25">
      <c r="A83" s="26" t="s">
        <v>137</v>
      </c>
      <c r="B83" s="24">
        <v>2.2409999999999999E-2</v>
      </c>
      <c r="C83" s="15">
        <v>80734</v>
      </c>
      <c r="D83" s="15">
        <v>1810</v>
      </c>
      <c r="E83" s="15">
        <v>79829</v>
      </c>
      <c r="F83" s="15">
        <v>1142348</v>
      </c>
      <c r="G83" s="25">
        <v>14.1</v>
      </c>
      <c r="J83" s="43"/>
      <c r="K83" s="43"/>
      <c r="L83" s="43"/>
      <c r="M83" s="43"/>
      <c r="N83" s="43"/>
      <c r="O83" s="43"/>
    </row>
    <row r="84" spans="1:15" x14ac:dyDescent="0.25">
      <c r="A84" s="26" t="s">
        <v>138</v>
      </c>
      <c r="B84" s="24">
        <v>2.5329999999999998E-2</v>
      </c>
      <c r="C84" s="15">
        <v>78924</v>
      </c>
      <c r="D84" s="15">
        <v>1999</v>
      </c>
      <c r="E84" s="15">
        <v>77925</v>
      </c>
      <c r="F84" s="15">
        <v>1062519</v>
      </c>
      <c r="G84" s="25">
        <v>13.5</v>
      </c>
      <c r="J84" s="43"/>
      <c r="K84" s="43"/>
      <c r="L84" s="43"/>
      <c r="M84" s="43"/>
      <c r="N84" s="43"/>
      <c r="O84" s="43"/>
    </row>
    <row r="85" spans="1:15" x14ac:dyDescent="0.25">
      <c r="A85" s="26" t="s">
        <v>139</v>
      </c>
      <c r="B85" s="24">
        <v>2.8340000000000001E-2</v>
      </c>
      <c r="C85" s="15">
        <v>76925</v>
      </c>
      <c r="D85" s="15">
        <v>2180</v>
      </c>
      <c r="E85" s="15">
        <v>75835</v>
      </c>
      <c r="F85" s="15">
        <v>984594</v>
      </c>
      <c r="G85" s="25">
        <v>12.8</v>
      </c>
      <c r="J85" s="43"/>
      <c r="K85" s="43"/>
      <c r="L85" s="43"/>
      <c r="M85" s="43"/>
      <c r="N85" s="43"/>
      <c r="O85" s="43"/>
    </row>
    <row r="86" spans="1:15" x14ac:dyDescent="0.25">
      <c r="A86" s="26" t="s">
        <v>140</v>
      </c>
      <c r="B86" s="24">
        <v>3.141E-2</v>
      </c>
      <c r="C86" s="15">
        <v>74745</v>
      </c>
      <c r="D86" s="15">
        <v>2348</v>
      </c>
      <c r="E86" s="15">
        <v>73571</v>
      </c>
      <c r="F86" s="15">
        <v>908759</v>
      </c>
      <c r="G86" s="25">
        <v>12.2</v>
      </c>
      <c r="J86" s="43"/>
      <c r="K86" s="43"/>
      <c r="L86" s="43"/>
      <c r="M86" s="43"/>
      <c r="N86" s="43"/>
      <c r="O86" s="43"/>
    </row>
    <row r="87" spans="1:15" x14ac:dyDescent="0.25">
      <c r="A87" s="26" t="s">
        <v>141</v>
      </c>
      <c r="B87" s="24">
        <v>3.4750000000000003E-2</v>
      </c>
      <c r="C87" s="15">
        <v>72397</v>
      </c>
      <c r="D87" s="15">
        <v>2515</v>
      </c>
      <c r="E87" s="15">
        <v>71140</v>
      </c>
      <c r="F87" s="15">
        <v>835188</v>
      </c>
      <c r="G87" s="25">
        <v>11.5</v>
      </c>
      <c r="J87" s="43"/>
      <c r="K87" s="43"/>
      <c r="L87" s="43"/>
      <c r="M87" s="43"/>
      <c r="N87" s="43"/>
      <c r="O87" s="43"/>
    </row>
    <row r="88" spans="1:15" x14ac:dyDescent="0.25">
      <c r="A88" s="26" t="s">
        <v>142</v>
      </c>
      <c r="B88" s="24">
        <v>3.85E-2</v>
      </c>
      <c r="C88" s="15">
        <v>69882</v>
      </c>
      <c r="D88" s="15">
        <v>2690</v>
      </c>
      <c r="E88" s="15">
        <v>68537</v>
      </c>
      <c r="F88" s="15">
        <v>764049</v>
      </c>
      <c r="G88" s="25">
        <v>10.9</v>
      </c>
      <c r="J88" s="43"/>
      <c r="K88" s="43"/>
      <c r="L88" s="43"/>
      <c r="M88" s="43"/>
      <c r="N88" s="43"/>
      <c r="O88" s="43"/>
    </row>
    <row r="89" spans="1:15" x14ac:dyDescent="0.25">
      <c r="A89" s="26" t="s">
        <v>143</v>
      </c>
      <c r="B89" s="24">
        <v>4.2470000000000001E-2</v>
      </c>
      <c r="C89" s="15">
        <v>67192</v>
      </c>
      <c r="D89" s="15">
        <v>2854</v>
      </c>
      <c r="E89" s="15">
        <v>65765</v>
      </c>
      <c r="F89" s="15">
        <v>695512</v>
      </c>
      <c r="G89" s="25">
        <v>10.4</v>
      </c>
      <c r="J89" s="43"/>
      <c r="K89" s="43"/>
      <c r="L89" s="43"/>
      <c r="M89" s="43"/>
      <c r="N89" s="43"/>
      <c r="O89" s="43"/>
    </row>
    <row r="90" spans="1:15" x14ac:dyDescent="0.25">
      <c r="A90" s="26" t="s">
        <v>144</v>
      </c>
      <c r="B90" s="24">
        <v>4.6449999999999998E-2</v>
      </c>
      <c r="C90" s="15">
        <v>64338</v>
      </c>
      <c r="D90" s="15">
        <v>2989</v>
      </c>
      <c r="E90" s="15">
        <v>62844</v>
      </c>
      <c r="F90" s="15">
        <v>629747</v>
      </c>
      <c r="G90" s="25">
        <v>9.8000000000000007</v>
      </c>
      <c r="J90" s="43"/>
      <c r="K90" s="43"/>
      <c r="L90" s="43"/>
      <c r="M90" s="43"/>
      <c r="N90" s="43"/>
      <c r="O90" s="43"/>
    </row>
    <row r="91" spans="1:15" x14ac:dyDescent="0.25">
      <c r="A91" s="26" t="s">
        <v>145</v>
      </c>
      <c r="B91" s="24">
        <v>5.0569999999999997E-2</v>
      </c>
      <c r="C91" s="15">
        <v>61349</v>
      </c>
      <c r="D91" s="15">
        <v>3102</v>
      </c>
      <c r="E91" s="15">
        <v>59798</v>
      </c>
      <c r="F91" s="15">
        <v>566903</v>
      </c>
      <c r="G91" s="25">
        <v>9.1999999999999993</v>
      </c>
      <c r="J91" s="43"/>
      <c r="K91" s="43"/>
      <c r="L91" s="43"/>
      <c r="M91" s="43"/>
      <c r="N91" s="43"/>
      <c r="O91" s="43"/>
    </row>
    <row r="92" spans="1:15" x14ac:dyDescent="0.25">
      <c r="A92" s="26" t="s">
        <v>146</v>
      </c>
      <c r="B92" s="24">
        <v>5.5289999999999999E-2</v>
      </c>
      <c r="C92" s="15">
        <v>58247</v>
      </c>
      <c r="D92" s="15">
        <v>3220</v>
      </c>
      <c r="E92" s="15">
        <v>56637</v>
      </c>
      <c r="F92" s="15">
        <v>507105</v>
      </c>
      <c r="G92" s="25">
        <v>8.6999999999999993</v>
      </c>
      <c r="J92" s="43"/>
      <c r="K92" s="43"/>
      <c r="L92" s="43"/>
      <c r="M92" s="43"/>
      <c r="N92" s="43"/>
      <c r="O92" s="43"/>
    </row>
    <row r="93" spans="1:15" x14ac:dyDescent="0.25">
      <c r="A93" s="26" t="s">
        <v>147</v>
      </c>
      <c r="B93" s="24">
        <v>6.1129999999999997E-2</v>
      </c>
      <c r="C93" s="15">
        <v>55027</v>
      </c>
      <c r="D93" s="15">
        <v>3364</v>
      </c>
      <c r="E93" s="15">
        <v>53345</v>
      </c>
      <c r="F93" s="15">
        <v>450468</v>
      </c>
      <c r="G93" s="25">
        <v>8.1999999999999993</v>
      </c>
      <c r="J93" s="43"/>
      <c r="K93" s="43"/>
      <c r="L93" s="43"/>
      <c r="M93" s="43"/>
      <c r="N93" s="43"/>
      <c r="O93" s="43"/>
    </row>
    <row r="94" spans="1:15" x14ac:dyDescent="0.25">
      <c r="A94" s="26" t="s">
        <v>148</v>
      </c>
      <c r="B94" s="24">
        <v>6.8059999999999996E-2</v>
      </c>
      <c r="C94" s="15">
        <v>51663</v>
      </c>
      <c r="D94" s="15">
        <v>3516</v>
      </c>
      <c r="E94" s="15">
        <v>49905</v>
      </c>
      <c r="F94" s="15">
        <v>397123</v>
      </c>
      <c r="G94" s="25">
        <v>7.7</v>
      </c>
      <c r="J94" s="43"/>
      <c r="K94" s="43"/>
      <c r="L94" s="43"/>
      <c r="M94" s="43"/>
      <c r="N94" s="43"/>
      <c r="O94" s="43"/>
    </row>
    <row r="95" spans="1:15" x14ac:dyDescent="0.25">
      <c r="A95" s="26" t="s">
        <v>149</v>
      </c>
      <c r="B95" s="24">
        <v>7.528E-2</v>
      </c>
      <c r="C95" s="15">
        <v>48147</v>
      </c>
      <c r="D95" s="15">
        <v>3625</v>
      </c>
      <c r="E95" s="15">
        <v>46335</v>
      </c>
      <c r="F95" s="15">
        <v>347218</v>
      </c>
      <c r="G95" s="25">
        <v>7.2</v>
      </c>
      <c r="J95" s="43"/>
      <c r="K95" s="43"/>
      <c r="L95" s="43"/>
      <c r="M95" s="43"/>
      <c r="N95" s="43"/>
      <c r="O95" s="43"/>
    </row>
    <row r="96" spans="1:15" x14ac:dyDescent="0.25">
      <c r="A96" s="26" t="s">
        <v>150</v>
      </c>
      <c r="B96" s="24">
        <v>8.3180000000000004E-2</v>
      </c>
      <c r="C96" s="15">
        <v>44522</v>
      </c>
      <c r="D96" s="15">
        <v>3703</v>
      </c>
      <c r="E96" s="15">
        <v>42671</v>
      </c>
      <c r="F96" s="15">
        <v>300884</v>
      </c>
      <c r="G96" s="25">
        <v>6.8</v>
      </c>
      <c r="J96" s="43"/>
      <c r="K96" s="43"/>
      <c r="L96" s="43"/>
      <c r="M96" s="43"/>
      <c r="N96" s="43"/>
      <c r="O96" s="43"/>
    </row>
    <row r="97" spans="1:15" x14ac:dyDescent="0.25">
      <c r="A97" s="26" t="s">
        <v>151</v>
      </c>
      <c r="B97" s="24">
        <v>9.1800000000000007E-2</v>
      </c>
      <c r="C97" s="15">
        <v>40819</v>
      </c>
      <c r="D97" s="15">
        <v>3747</v>
      </c>
      <c r="E97" s="15">
        <v>38946</v>
      </c>
      <c r="F97" s="15">
        <v>258213</v>
      </c>
      <c r="G97" s="25">
        <v>6.3</v>
      </c>
      <c r="J97" s="43"/>
      <c r="K97" s="43"/>
      <c r="L97" s="43"/>
      <c r="M97" s="43"/>
      <c r="N97" s="43"/>
      <c r="O97" s="43"/>
    </row>
    <row r="98" spans="1:15" x14ac:dyDescent="0.25">
      <c r="A98" s="26" t="s">
        <v>152</v>
      </c>
      <c r="B98" s="24">
        <v>0.1012</v>
      </c>
      <c r="C98" s="15">
        <v>37072</v>
      </c>
      <c r="D98" s="15">
        <v>3752</v>
      </c>
      <c r="E98" s="15">
        <v>35196</v>
      </c>
      <c r="F98" s="15">
        <v>219268</v>
      </c>
      <c r="G98" s="25">
        <v>5.9</v>
      </c>
      <c r="J98" s="43"/>
      <c r="K98" s="43"/>
      <c r="L98" s="43"/>
      <c r="M98" s="43"/>
      <c r="N98" s="43"/>
      <c r="O98" s="43"/>
    </row>
    <row r="99" spans="1:15" x14ac:dyDescent="0.25">
      <c r="A99" s="26" t="s">
        <v>153</v>
      </c>
      <c r="B99" s="24">
        <v>0.11143</v>
      </c>
      <c r="C99" s="15">
        <v>33320</v>
      </c>
      <c r="D99" s="15">
        <v>3713</v>
      </c>
      <c r="E99" s="15">
        <v>31464</v>
      </c>
      <c r="F99" s="15">
        <v>184072</v>
      </c>
      <c r="G99" s="25">
        <v>5.5</v>
      </c>
      <c r="J99" s="43"/>
      <c r="K99" s="43"/>
      <c r="L99" s="43"/>
      <c r="M99" s="43"/>
      <c r="N99" s="43"/>
      <c r="O99" s="43"/>
    </row>
    <row r="100" spans="1:15" x14ac:dyDescent="0.25">
      <c r="A100" s="26" t="s">
        <v>154</v>
      </c>
      <c r="B100" s="24">
        <v>0.12255000000000001</v>
      </c>
      <c r="C100" s="15">
        <v>29607</v>
      </c>
      <c r="D100" s="15">
        <v>3628</v>
      </c>
      <c r="E100" s="15">
        <v>27793</v>
      </c>
      <c r="F100" s="15">
        <v>152608</v>
      </c>
      <c r="G100" s="25">
        <v>5.2</v>
      </c>
      <c r="J100" s="43"/>
      <c r="K100" s="43"/>
      <c r="L100" s="43"/>
      <c r="M100" s="43"/>
      <c r="N100" s="43"/>
      <c r="O100" s="43"/>
    </row>
    <row r="101" spans="1:15" x14ac:dyDescent="0.25">
      <c r="A101" s="26" t="s">
        <v>155</v>
      </c>
      <c r="B101" s="24">
        <v>0.13461000000000001</v>
      </c>
      <c r="C101" s="15">
        <v>25979</v>
      </c>
      <c r="D101" s="15">
        <v>3497</v>
      </c>
      <c r="E101" s="15">
        <v>24231</v>
      </c>
      <c r="F101" s="15">
        <v>124815</v>
      </c>
      <c r="G101" s="25">
        <v>4.8</v>
      </c>
      <c r="J101" s="43"/>
      <c r="K101" s="43"/>
      <c r="L101" s="43"/>
      <c r="M101" s="43"/>
      <c r="N101" s="43"/>
      <c r="O101" s="43"/>
    </row>
    <row r="102" spans="1:15" x14ac:dyDescent="0.25">
      <c r="A102" s="26" t="s">
        <v>156</v>
      </c>
      <c r="B102" s="24">
        <v>0.14767</v>
      </c>
      <c r="C102" s="15">
        <v>22482</v>
      </c>
      <c r="D102" s="15">
        <v>3320</v>
      </c>
      <c r="E102" s="15">
        <v>20822</v>
      </c>
      <c r="F102" s="15">
        <v>100585</v>
      </c>
      <c r="G102" s="25">
        <v>4.5</v>
      </c>
      <c r="J102" s="43"/>
      <c r="K102" s="43"/>
      <c r="L102" s="43"/>
      <c r="M102" s="43"/>
      <c r="N102" s="43"/>
      <c r="O102" s="43"/>
    </row>
    <row r="103" spans="1:15" x14ac:dyDescent="0.25">
      <c r="A103" s="26" t="s">
        <v>157</v>
      </c>
      <c r="B103" s="24">
        <v>0.16178000000000001</v>
      </c>
      <c r="C103" s="15">
        <v>19162</v>
      </c>
      <c r="D103" s="15">
        <v>3100</v>
      </c>
      <c r="E103" s="15">
        <v>17612</v>
      </c>
      <c r="F103" s="15">
        <v>79763</v>
      </c>
      <c r="G103" s="25">
        <v>4.2</v>
      </c>
      <c r="J103" s="43"/>
      <c r="K103" s="43"/>
      <c r="L103" s="43"/>
      <c r="M103" s="43"/>
      <c r="N103" s="43"/>
      <c r="O103" s="43"/>
    </row>
    <row r="104" spans="1:15" x14ac:dyDescent="0.25">
      <c r="A104" s="26" t="s">
        <v>158</v>
      </c>
      <c r="B104" s="24">
        <v>0.17699999999999999</v>
      </c>
      <c r="C104" s="15">
        <v>16062</v>
      </c>
      <c r="D104" s="15">
        <v>2843</v>
      </c>
      <c r="E104" s="15">
        <v>14641</v>
      </c>
      <c r="F104" s="15">
        <v>62151</v>
      </c>
      <c r="G104" s="25">
        <v>3.9</v>
      </c>
      <c r="J104" s="43"/>
      <c r="K104" s="43"/>
      <c r="L104" s="43"/>
      <c r="M104" s="43"/>
      <c r="N104" s="43"/>
      <c r="O104" s="43"/>
    </row>
    <row r="105" spans="1:15" x14ac:dyDescent="0.25">
      <c r="A105" s="26" t="s">
        <v>159</v>
      </c>
      <c r="B105" s="24">
        <v>0.19338</v>
      </c>
      <c r="C105" s="15">
        <v>13219</v>
      </c>
      <c r="D105" s="15">
        <v>2556</v>
      </c>
      <c r="E105" s="15">
        <v>11941</v>
      </c>
      <c r="F105" s="15">
        <v>47510</v>
      </c>
      <c r="G105" s="25">
        <v>3.6</v>
      </c>
      <c r="J105" s="43"/>
      <c r="K105" s="43"/>
      <c r="L105" s="43"/>
      <c r="M105" s="43"/>
      <c r="N105" s="43"/>
      <c r="O105" s="43"/>
    </row>
    <row r="106" spans="1:15" x14ac:dyDescent="0.25">
      <c r="A106" s="26" t="s">
        <v>160</v>
      </c>
      <c r="B106" s="24">
        <v>0.21096000000000001</v>
      </c>
      <c r="C106" s="15">
        <v>10663</v>
      </c>
      <c r="D106" s="15">
        <v>2249</v>
      </c>
      <c r="E106" s="15">
        <v>9539</v>
      </c>
      <c r="F106" s="15">
        <v>35569</v>
      </c>
      <c r="G106" s="25">
        <v>3.3</v>
      </c>
      <c r="J106" s="43"/>
      <c r="K106" s="43"/>
      <c r="L106" s="43"/>
      <c r="M106" s="43"/>
      <c r="N106" s="43"/>
      <c r="O106" s="43"/>
    </row>
    <row r="107" spans="1:15" x14ac:dyDescent="0.25">
      <c r="A107" s="26" t="s">
        <v>161</v>
      </c>
      <c r="B107" s="24">
        <v>0.22978999999999999</v>
      </c>
      <c r="C107" s="15">
        <v>8414</v>
      </c>
      <c r="D107" s="15">
        <v>1933</v>
      </c>
      <c r="E107" s="15">
        <v>7448</v>
      </c>
      <c r="F107" s="15">
        <v>26031</v>
      </c>
      <c r="G107" s="25">
        <v>3.1</v>
      </c>
      <c r="J107" s="43"/>
      <c r="K107" s="43"/>
      <c r="L107" s="43"/>
      <c r="M107" s="43"/>
      <c r="N107" s="43"/>
      <c r="O107" s="43"/>
    </row>
    <row r="108" spans="1:15" x14ac:dyDescent="0.25">
      <c r="A108" s="26" t="s">
        <v>162</v>
      </c>
      <c r="B108" s="24">
        <v>0.24992</v>
      </c>
      <c r="C108" s="15">
        <v>6481</v>
      </c>
      <c r="D108" s="15">
        <v>1620</v>
      </c>
      <c r="E108" s="15">
        <v>5671</v>
      </c>
      <c r="F108" s="15">
        <v>18583</v>
      </c>
      <c r="G108" s="25">
        <v>2.9</v>
      </c>
      <c r="J108" s="43"/>
      <c r="K108" s="43"/>
      <c r="L108" s="43"/>
      <c r="M108" s="43"/>
      <c r="N108" s="43"/>
      <c r="O108" s="43"/>
    </row>
    <row r="109" spans="1:15" x14ac:dyDescent="0.25">
      <c r="A109" s="26" t="s">
        <v>163</v>
      </c>
      <c r="B109" s="24">
        <v>0.27138000000000001</v>
      </c>
      <c r="C109" s="15">
        <v>4861</v>
      </c>
      <c r="D109" s="15">
        <v>1319</v>
      </c>
      <c r="E109" s="15">
        <v>4202</v>
      </c>
      <c r="F109" s="15">
        <v>12912</v>
      </c>
      <c r="G109" s="25">
        <v>2.7</v>
      </c>
      <c r="J109" s="43"/>
      <c r="K109" s="43"/>
      <c r="L109" s="43"/>
      <c r="M109" s="43"/>
      <c r="N109" s="43"/>
      <c r="O109" s="43"/>
    </row>
    <row r="110" spans="1:15" x14ac:dyDescent="0.25">
      <c r="A110" s="28" t="s">
        <v>164</v>
      </c>
      <c r="B110" s="29">
        <v>1</v>
      </c>
      <c r="C110" s="30">
        <v>3542</v>
      </c>
      <c r="D110" s="30">
        <v>3542</v>
      </c>
      <c r="E110" s="30">
        <v>8711</v>
      </c>
      <c r="F110" s="30">
        <v>8711</v>
      </c>
      <c r="G110" s="31">
        <v>2.5</v>
      </c>
      <c r="J110" s="43"/>
      <c r="K110" s="43"/>
      <c r="L110" s="43"/>
      <c r="M110" s="43"/>
      <c r="N110" s="43"/>
      <c r="O110" s="43"/>
    </row>
    <row r="111" spans="1:15" x14ac:dyDescent="0.25">
      <c r="A111" s="15"/>
      <c r="B111" s="24"/>
      <c r="C111" s="15"/>
      <c r="D111" s="15"/>
      <c r="E111" s="15"/>
      <c r="F111" s="15"/>
      <c r="G111" s="67"/>
      <c r="J111" s="43"/>
      <c r="K111" s="43"/>
      <c r="L111" s="43"/>
      <c r="M111" s="43"/>
      <c r="N111" s="43"/>
      <c r="O111" s="43"/>
    </row>
    <row r="113" spans="1:1" x14ac:dyDescent="0.25">
      <c r="A113" s="32" t="s">
        <v>284</v>
      </c>
    </row>
    <row r="114" spans="1:1" x14ac:dyDescent="0.25">
      <c r="A114" s="33" t="s">
        <v>165</v>
      </c>
    </row>
  </sheetData>
  <pageMargins left="0.75" right="0.75" top="1" bottom="1" header="0.5" footer="0.5"/>
  <pageSetup paperSize="9" orientation="portrait"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33"/>
  <dimension ref="A1:O114"/>
  <sheetViews>
    <sheetView zoomScaleNormal="100" workbookViewId="0"/>
  </sheetViews>
  <sheetFormatPr defaultRowHeight="12.5" x14ac:dyDescent="0.25"/>
  <cols>
    <col min="1" max="1" width="12.59765625" style="4" customWidth="1"/>
    <col min="2" max="2" width="17.3984375" style="4" customWidth="1"/>
    <col min="3" max="3" width="10.59765625" style="4" customWidth="1"/>
    <col min="4" max="5" width="17.3984375" style="4" customWidth="1"/>
    <col min="6" max="7" width="15.09765625" style="4" customWidth="1"/>
    <col min="8" max="256" width="9.09765625" style="4"/>
    <col min="257" max="257" width="12.59765625" style="4" customWidth="1"/>
    <col min="258" max="258" width="17.3984375" style="4" customWidth="1"/>
    <col min="259" max="259" width="10.59765625" style="4" customWidth="1"/>
    <col min="260" max="261" width="17.3984375" style="4" customWidth="1"/>
    <col min="262" max="263" width="15.09765625" style="4" customWidth="1"/>
    <col min="264" max="512" width="9.09765625" style="4"/>
    <col min="513" max="513" width="12.59765625" style="4" customWidth="1"/>
    <col min="514" max="514" width="17.3984375" style="4" customWidth="1"/>
    <col min="515" max="515" width="10.59765625" style="4" customWidth="1"/>
    <col min="516" max="517" width="17.3984375" style="4" customWidth="1"/>
    <col min="518" max="519" width="15.09765625" style="4" customWidth="1"/>
    <col min="520" max="768" width="9.09765625" style="4"/>
    <col min="769" max="769" width="12.59765625" style="4" customWidth="1"/>
    <col min="770" max="770" width="17.3984375" style="4" customWidth="1"/>
    <col min="771" max="771" width="10.59765625" style="4" customWidth="1"/>
    <col min="772" max="773" width="17.3984375" style="4" customWidth="1"/>
    <col min="774" max="775" width="15.09765625" style="4" customWidth="1"/>
    <col min="776" max="1024" width="9.09765625" style="4"/>
    <col min="1025" max="1025" width="12.59765625" style="4" customWidth="1"/>
    <col min="1026" max="1026" width="17.3984375" style="4" customWidth="1"/>
    <col min="1027" max="1027" width="10.59765625" style="4" customWidth="1"/>
    <col min="1028" max="1029" width="17.3984375" style="4" customWidth="1"/>
    <col min="1030" max="1031" width="15.09765625" style="4" customWidth="1"/>
    <col min="1032" max="1280" width="9.09765625" style="4"/>
    <col min="1281" max="1281" width="12.59765625" style="4" customWidth="1"/>
    <col min="1282" max="1282" width="17.3984375" style="4" customWidth="1"/>
    <col min="1283" max="1283" width="10.59765625" style="4" customWidth="1"/>
    <col min="1284" max="1285" width="17.3984375" style="4" customWidth="1"/>
    <col min="1286" max="1287" width="15.09765625" style="4" customWidth="1"/>
    <col min="1288" max="1536" width="9.09765625" style="4"/>
    <col min="1537" max="1537" width="12.59765625" style="4" customWidth="1"/>
    <col min="1538" max="1538" width="17.3984375" style="4" customWidth="1"/>
    <col min="1539" max="1539" width="10.59765625" style="4" customWidth="1"/>
    <col min="1540" max="1541" width="17.3984375" style="4" customWidth="1"/>
    <col min="1542" max="1543" width="15.09765625" style="4" customWidth="1"/>
    <col min="1544" max="1792" width="9.09765625" style="4"/>
    <col min="1793" max="1793" width="12.59765625" style="4" customWidth="1"/>
    <col min="1794" max="1794" width="17.3984375" style="4" customWidth="1"/>
    <col min="1795" max="1795" width="10.59765625" style="4" customWidth="1"/>
    <col min="1796" max="1797" width="17.3984375" style="4" customWidth="1"/>
    <col min="1798" max="1799" width="15.09765625" style="4" customWidth="1"/>
    <col min="1800" max="2048" width="9.09765625" style="4"/>
    <col min="2049" max="2049" width="12.59765625" style="4" customWidth="1"/>
    <col min="2050" max="2050" width="17.3984375" style="4" customWidth="1"/>
    <col min="2051" max="2051" width="10.59765625" style="4" customWidth="1"/>
    <col min="2052" max="2053" width="17.3984375" style="4" customWidth="1"/>
    <col min="2054" max="2055" width="15.09765625" style="4" customWidth="1"/>
    <col min="2056" max="2304" width="9.09765625" style="4"/>
    <col min="2305" max="2305" width="12.59765625" style="4" customWidth="1"/>
    <col min="2306" max="2306" width="17.3984375" style="4" customWidth="1"/>
    <col min="2307" max="2307" width="10.59765625" style="4" customWidth="1"/>
    <col min="2308" max="2309" width="17.3984375" style="4" customWidth="1"/>
    <col min="2310" max="2311" width="15.09765625" style="4" customWidth="1"/>
    <col min="2312" max="2560" width="9.09765625" style="4"/>
    <col min="2561" max="2561" width="12.59765625" style="4" customWidth="1"/>
    <col min="2562" max="2562" width="17.3984375" style="4" customWidth="1"/>
    <col min="2563" max="2563" width="10.59765625" style="4" customWidth="1"/>
    <col min="2564" max="2565" width="17.3984375" style="4" customWidth="1"/>
    <col min="2566" max="2567" width="15.09765625" style="4" customWidth="1"/>
    <col min="2568" max="2816" width="9.09765625" style="4"/>
    <col min="2817" max="2817" width="12.59765625" style="4" customWidth="1"/>
    <col min="2818" max="2818" width="17.3984375" style="4" customWidth="1"/>
    <col min="2819" max="2819" width="10.59765625" style="4" customWidth="1"/>
    <col min="2820" max="2821" width="17.3984375" style="4" customWidth="1"/>
    <col min="2822" max="2823" width="15.09765625" style="4" customWidth="1"/>
    <col min="2824" max="3072" width="9.09765625" style="4"/>
    <col min="3073" max="3073" width="12.59765625" style="4" customWidth="1"/>
    <col min="3074" max="3074" width="17.3984375" style="4" customWidth="1"/>
    <col min="3075" max="3075" width="10.59765625" style="4" customWidth="1"/>
    <col min="3076" max="3077" width="17.3984375" style="4" customWidth="1"/>
    <col min="3078" max="3079" width="15.09765625" style="4" customWidth="1"/>
    <col min="3080" max="3328" width="9.09765625" style="4"/>
    <col min="3329" max="3329" width="12.59765625" style="4" customWidth="1"/>
    <col min="3330" max="3330" width="17.3984375" style="4" customWidth="1"/>
    <col min="3331" max="3331" width="10.59765625" style="4" customWidth="1"/>
    <col min="3332" max="3333" width="17.3984375" style="4" customWidth="1"/>
    <col min="3334" max="3335" width="15.09765625" style="4" customWidth="1"/>
    <col min="3336" max="3584" width="9.09765625" style="4"/>
    <col min="3585" max="3585" width="12.59765625" style="4" customWidth="1"/>
    <col min="3586" max="3586" width="17.3984375" style="4" customWidth="1"/>
    <col min="3587" max="3587" width="10.59765625" style="4" customWidth="1"/>
    <col min="3588" max="3589" width="17.3984375" style="4" customWidth="1"/>
    <col min="3590" max="3591" width="15.09765625" style="4" customWidth="1"/>
    <col min="3592" max="3840" width="9.09765625" style="4"/>
    <col min="3841" max="3841" width="12.59765625" style="4" customWidth="1"/>
    <col min="3842" max="3842" width="17.3984375" style="4" customWidth="1"/>
    <col min="3843" max="3843" width="10.59765625" style="4" customWidth="1"/>
    <col min="3844" max="3845" width="17.3984375" style="4" customWidth="1"/>
    <col min="3846" max="3847" width="15.09765625" style="4" customWidth="1"/>
    <col min="3848" max="4096" width="9.09765625" style="4"/>
    <col min="4097" max="4097" width="12.59765625" style="4" customWidth="1"/>
    <col min="4098" max="4098" width="17.3984375" style="4" customWidth="1"/>
    <col min="4099" max="4099" width="10.59765625" style="4" customWidth="1"/>
    <col min="4100" max="4101" width="17.3984375" style="4" customWidth="1"/>
    <col min="4102" max="4103" width="15.09765625" style="4" customWidth="1"/>
    <col min="4104" max="4352" width="9.09765625" style="4"/>
    <col min="4353" max="4353" width="12.59765625" style="4" customWidth="1"/>
    <col min="4354" max="4354" width="17.3984375" style="4" customWidth="1"/>
    <col min="4355" max="4355" width="10.59765625" style="4" customWidth="1"/>
    <col min="4356" max="4357" width="17.3984375" style="4" customWidth="1"/>
    <col min="4358" max="4359" width="15.09765625" style="4" customWidth="1"/>
    <col min="4360" max="4608" width="9.09765625" style="4"/>
    <col min="4609" max="4609" width="12.59765625" style="4" customWidth="1"/>
    <col min="4610" max="4610" width="17.3984375" style="4" customWidth="1"/>
    <col min="4611" max="4611" width="10.59765625" style="4" customWidth="1"/>
    <col min="4612" max="4613" width="17.3984375" style="4" customWidth="1"/>
    <col min="4614" max="4615" width="15.09765625" style="4" customWidth="1"/>
    <col min="4616" max="4864" width="9.09765625" style="4"/>
    <col min="4865" max="4865" width="12.59765625" style="4" customWidth="1"/>
    <col min="4866" max="4866" width="17.3984375" style="4" customWidth="1"/>
    <col min="4867" max="4867" width="10.59765625" style="4" customWidth="1"/>
    <col min="4868" max="4869" width="17.3984375" style="4" customWidth="1"/>
    <col min="4870" max="4871" width="15.09765625" style="4" customWidth="1"/>
    <col min="4872" max="5120" width="9.09765625" style="4"/>
    <col min="5121" max="5121" width="12.59765625" style="4" customWidth="1"/>
    <col min="5122" max="5122" width="17.3984375" style="4" customWidth="1"/>
    <col min="5123" max="5123" width="10.59765625" style="4" customWidth="1"/>
    <col min="5124" max="5125" width="17.3984375" style="4" customWidth="1"/>
    <col min="5126" max="5127" width="15.09765625" style="4" customWidth="1"/>
    <col min="5128" max="5376" width="9.09765625" style="4"/>
    <col min="5377" max="5377" width="12.59765625" style="4" customWidth="1"/>
    <col min="5378" max="5378" width="17.3984375" style="4" customWidth="1"/>
    <col min="5379" max="5379" width="10.59765625" style="4" customWidth="1"/>
    <col min="5380" max="5381" width="17.3984375" style="4" customWidth="1"/>
    <col min="5382" max="5383" width="15.09765625" style="4" customWidth="1"/>
    <col min="5384" max="5632" width="9.09765625" style="4"/>
    <col min="5633" max="5633" width="12.59765625" style="4" customWidth="1"/>
    <col min="5634" max="5634" width="17.3984375" style="4" customWidth="1"/>
    <col min="5635" max="5635" width="10.59765625" style="4" customWidth="1"/>
    <col min="5636" max="5637" width="17.3984375" style="4" customWidth="1"/>
    <col min="5638" max="5639" width="15.09765625" style="4" customWidth="1"/>
    <col min="5640" max="5888" width="9.09765625" style="4"/>
    <col min="5889" max="5889" width="12.59765625" style="4" customWidth="1"/>
    <col min="5890" max="5890" width="17.3984375" style="4" customWidth="1"/>
    <col min="5891" max="5891" width="10.59765625" style="4" customWidth="1"/>
    <col min="5892" max="5893" width="17.3984375" style="4" customWidth="1"/>
    <col min="5894" max="5895" width="15.09765625" style="4" customWidth="1"/>
    <col min="5896" max="6144" width="9.09765625" style="4"/>
    <col min="6145" max="6145" width="12.59765625" style="4" customWidth="1"/>
    <col min="6146" max="6146" width="17.3984375" style="4" customWidth="1"/>
    <col min="6147" max="6147" width="10.59765625" style="4" customWidth="1"/>
    <col min="6148" max="6149" width="17.3984375" style="4" customWidth="1"/>
    <col min="6150" max="6151" width="15.09765625" style="4" customWidth="1"/>
    <col min="6152" max="6400" width="9.09765625" style="4"/>
    <col min="6401" max="6401" width="12.59765625" style="4" customWidth="1"/>
    <col min="6402" max="6402" width="17.3984375" style="4" customWidth="1"/>
    <col min="6403" max="6403" width="10.59765625" style="4" customWidth="1"/>
    <col min="6404" max="6405" width="17.3984375" style="4" customWidth="1"/>
    <col min="6406" max="6407" width="15.09765625" style="4" customWidth="1"/>
    <col min="6408" max="6656" width="9.09765625" style="4"/>
    <col min="6657" max="6657" width="12.59765625" style="4" customWidth="1"/>
    <col min="6658" max="6658" width="17.3984375" style="4" customWidth="1"/>
    <col min="6659" max="6659" width="10.59765625" style="4" customWidth="1"/>
    <col min="6660" max="6661" width="17.3984375" style="4" customWidth="1"/>
    <col min="6662" max="6663" width="15.09765625" style="4" customWidth="1"/>
    <col min="6664" max="6912" width="9.09765625" style="4"/>
    <col min="6913" max="6913" width="12.59765625" style="4" customWidth="1"/>
    <col min="6914" max="6914" width="17.3984375" style="4" customWidth="1"/>
    <col min="6915" max="6915" width="10.59765625" style="4" customWidth="1"/>
    <col min="6916" max="6917" width="17.3984375" style="4" customWidth="1"/>
    <col min="6918" max="6919" width="15.09765625" style="4" customWidth="1"/>
    <col min="6920" max="7168" width="9.09765625" style="4"/>
    <col min="7169" max="7169" width="12.59765625" style="4" customWidth="1"/>
    <col min="7170" max="7170" width="17.3984375" style="4" customWidth="1"/>
    <col min="7171" max="7171" width="10.59765625" style="4" customWidth="1"/>
    <col min="7172" max="7173" width="17.3984375" style="4" customWidth="1"/>
    <col min="7174" max="7175" width="15.09765625" style="4" customWidth="1"/>
    <col min="7176" max="7424" width="9.09765625" style="4"/>
    <col min="7425" max="7425" width="12.59765625" style="4" customWidth="1"/>
    <col min="7426" max="7426" width="17.3984375" style="4" customWidth="1"/>
    <col min="7427" max="7427" width="10.59765625" style="4" customWidth="1"/>
    <col min="7428" max="7429" width="17.3984375" style="4" customWidth="1"/>
    <col min="7430" max="7431" width="15.09765625" style="4" customWidth="1"/>
    <col min="7432" max="7680" width="9.09765625" style="4"/>
    <col min="7681" max="7681" width="12.59765625" style="4" customWidth="1"/>
    <col min="7682" max="7682" width="17.3984375" style="4" customWidth="1"/>
    <col min="7683" max="7683" width="10.59765625" style="4" customWidth="1"/>
    <col min="7684" max="7685" width="17.3984375" style="4" customWidth="1"/>
    <col min="7686" max="7687" width="15.09765625" style="4" customWidth="1"/>
    <col min="7688" max="7936" width="9.09765625" style="4"/>
    <col min="7937" max="7937" width="12.59765625" style="4" customWidth="1"/>
    <col min="7938" max="7938" width="17.3984375" style="4" customWidth="1"/>
    <col min="7939" max="7939" width="10.59765625" style="4" customWidth="1"/>
    <col min="7940" max="7941" width="17.3984375" style="4" customWidth="1"/>
    <col min="7942" max="7943" width="15.09765625" style="4" customWidth="1"/>
    <col min="7944" max="8192" width="9.09765625" style="4"/>
    <col min="8193" max="8193" width="12.59765625" style="4" customWidth="1"/>
    <col min="8194" max="8194" width="17.3984375" style="4" customWidth="1"/>
    <col min="8195" max="8195" width="10.59765625" style="4" customWidth="1"/>
    <col min="8196" max="8197" width="17.3984375" style="4" customWidth="1"/>
    <col min="8198" max="8199" width="15.09765625" style="4" customWidth="1"/>
    <col min="8200" max="8448" width="9.09765625" style="4"/>
    <col min="8449" max="8449" width="12.59765625" style="4" customWidth="1"/>
    <col min="8450" max="8450" width="17.3984375" style="4" customWidth="1"/>
    <col min="8451" max="8451" width="10.59765625" style="4" customWidth="1"/>
    <col min="8452" max="8453" width="17.3984375" style="4" customWidth="1"/>
    <col min="8454" max="8455" width="15.09765625" style="4" customWidth="1"/>
    <col min="8456" max="8704" width="9.09765625" style="4"/>
    <col min="8705" max="8705" width="12.59765625" style="4" customWidth="1"/>
    <col min="8706" max="8706" width="17.3984375" style="4" customWidth="1"/>
    <col min="8707" max="8707" width="10.59765625" style="4" customWidth="1"/>
    <col min="8708" max="8709" width="17.3984375" style="4" customWidth="1"/>
    <col min="8710" max="8711" width="15.09765625" style="4" customWidth="1"/>
    <col min="8712" max="8960" width="9.09765625" style="4"/>
    <col min="8961" max="8961" width="12.59765625" style="4" customWidth="1"/>
    <col min="8962" max="8962" width="17.3984375" style="4" customWidth="1"/>
    <col min="8963" max="8963" width="10.59765625" style="4" customWidth="1"/>
    <col min="8964" max="8965" width="17.3984375" style="4" customWidth="1"/>
    <col min="8966" max="8967" width="15.09765625" style="4" customWidth="1"/>
    <col min="8968" max="9216" width="9.09765625" style="4"/>
    <col min="9217" max="9217" width="12.59765625" style="4" customWidth="1"/>
    <col min="9218" max="9218" width="17.3984375" style="4" customWidth="1"/>
    <col min="9219" max="9219" width="10.59765625" style="4" customWidth="1"/>
    <col min="9220" max="9221" width="17.3984375" style="4" customWidth="1"/>
    <col min="9222" max="9223" width="15.09765625" style="4" customWidth="1"/>
    <col min="9224" max="9472" width="9.09765625" style="4"/>
    <col min="9473" max="9473" width="12.59765625" style="4" customWidth="1"/>
    <col min="9474" max="9474" width="17.3984375" style="4" customWidth="1"/>
    <col min="9475" max="9475" width="10.59765625" style="4" customWidth="1"/>
    <col min="9476" max="9477" width="17.3984375" style="4" customWidth="1"/>
    <col min="9478" max="9479" width="15.09765625" style="4" customWidth="1"/>
    <col min="9480" max="9728" width="9.09765625" style="4"/>
    <col min="9729" max="9729" width="12.59765625" style="4" customWidth="1"/>
    <col min="9730" max="9730" width="17.3984375" style="4" customWidth="1"/>
    <col min="9731" max="9731" width="10.59765625" style="4" customWidth="1"/>
    <col min="9732" max="9733" width="17.3984375" style="4" customWidth="1"/>
    <col min="9734" max="9735" width="15.09765625" style="4" customWidth="1"/>
    <col min="9736" max="9984" width="9.09765625" style="4"/>
    <col min="9985" max="9985" width="12.59765625" style="4" customWidth="1"/>
    <col min="9986" max="9986" width="17.3984375" style="4" customWidth="1"/>
    <col min="9987" max="9987" width="10.59765625" style="4" customWidth="1"/>
    <col min="9988" max="9989" width="17.3984375" style="4" customWidth="1"/>
    <col min="9990" max="9991" width="15.09765625" style="4" customWidth="1"/>
    <col min="9992" max="10240" width="9.09765625" style="4"/>
    <col min="10241" max="10241" width="12.59765625" style="4" customWidth="1"/>
    <col min="10242" max="10242" width="17.3984375" style="4" customWidth="1"/>
    <col min="10243" max="10243" width="10.59765625" style="4" customWidth="1"/>
    <col min="10244" max="10245" width="17.3984375" style="4" customWidth="1"/>
    <col min="10246" max="10247" width="15.09765625" style="4" customWidth="1"/>
    <col min="10248" max="10496" width="9.09765625" style="4"/>
    <col min="10497" max="10497" width="12.59765625" style="4" customWidth="1"/>
    <col min="10498" max="10498" width="17.3984375" style="4" customWidth="1"/>
    <col min="10499" max="10499" width="10.59765625" style="4" customWidth="1"/>
    <col min="10500" max="10501" width="17.3984375" style="4" customWidth="1"/>
    <col min="10502" max="10503" width="15.09765625" style="4" customWidth="1"/>
    <col min="10504" max="10752" width="9.09765625" style="4"/>
    <col min="10753" max="10753" width="12.59765625" style="4" customWidth="1"/>
    <col min="10754" max="10754" width="17.3984375" style="4" customWidth="1"/>
    <col min="10755" max="10755" width="10.59765625" style="4" customWidth="1"/>
    <col min="10756" max="10757" width="17.3984375" style="4" customWidth="1"/>
    <col min="10758" max="10759" width="15.09765625" style="4" customWidth="1"/>
    <col min="10760" max="11008" width="9.09765625" style="4"/>
    <col min="11009" max="11009" width="12.59765625" style="4" customWidth="1"/>
    <col min="11010" max="11010" width="17.3984375" style="4" customWidth="1"/>
    <col min="11011" max="11011" width="10.59765625" style="4" customWidth="1"/>
    <col min="11012" max="11013" width="17.3984375" style="4" customWidth="1"/>
    <col min="11014" max="11015" width="15.09765625" style="4" customWidth="1"/>
    <col min="11016" max="11264" width="9.09765625" style="4"/>
    <col min="11265" max="11265" width="12.59765625" style="4" customWidth="1"/>
    <col min="11266" max="11266" width="17.3984375" style="4" customWidth="1"/>
    <col min="11267" max="11267" width="10.59765625" style="4" customWidth="1"/>
    <col min="11268" max="11269" width="17.3984375" style="4" customWidth="1"/>
    <col min="11270" max="11271" width="15.09765625" style="4" customWidth="1"/>
    <col min="11272" max="11520" width="9.09765625" style="4"/>
    <col min="11521" max="11521" width="12.59765625" style="4" customWidth="1"/>
    <col min="11522" max="11522" width="17.3984375" style="4" customWidth="1"/>
    <col min="11523" max="11523" width="10.59765625" style="4" customWidth="1"/>
    <col min="11524" max="11525" width="17.3984375" style="4" customWidth="1"/>
    <col min="11526" max="11527" width="15.09765625" style="4" customWidth="1"/>
    <col min="11528" max="11776" width="9.09765625" style="4"/>
    <col min="11777" max="11777" width="12.59765625" style="4" customWidth="1"/>
    <col min="11778" max="11778" width="17.3984375" style="4" customWidth="1"/>
    <col min="11779" max="11779" width="10.59765625" style="4" customWidth="1"/>
    <col min="11780" max="11781" width="17.3984375" style="4" customWidth="1"/>
    <col min="11782" max="11783" width="15.09765625" style="4" customWidth="1"/>
    <col min="11784" max="12032" width="9.09765625" style="4"/>
    <col min="12033" max="12033" width="12.59765625" style="4" customWidth="1"/>
    <col min="12034" max="12034" width="17.3984375" style="4" customWidth="1"/>
    <col min="12035" max="12035" width="10.59765625" style="4" customWidth="1"/>
    <col min="12036" max="12037" width="17.3984375" style="4" customWidth="1"/>
    <col min="12038" max="12039" width="15.09765625" style="4" customWidth="1"/>
    <col min="12040" max="12288" width="9.09765625" style="4"/>
    <col min="12289" max="12289" width="12.59765625" style="4" customWidth="1"/>
    <col min="12290" max="12290" width="17.3984375" style="4" customWidth="1"/>
    <col min="12291" max="12291" width="10.59765625" style="4" customWidth="1"/>
    <col min="12292" max="12293" width="17.3984375" style="4" customWidth="1"/>
    <col min="12294" max="12295" width="15.09765625" style="4" customWidth="1"/>
    <col min="12296" max="12544" width="9.09765625" style="4"/>
    <col min="12545" max="12545" width="12.59765625" style="4" customWidth="1"/>
    <col min="12546" max="12546" width="17.3984375" style="4" customWidth="1"/>
    <col min="12547" max="12547" width="10.59765625" style="4" customWidth="1"/>
    <col min="12548" max="12549" width="17.3984375" style="4" customWidth="1"/>
    <col min="12550" max="12551" width="15.09765625" style="4" customWidth="1"/>
    <col min="12552" max="12800" width="9.09765625" style="4"/>
    <col min="12801" max="12801" width="12.59765625" style="4" customWidth="1"/>
    <col min="12802" max="12802" width="17.3984375" style="4" customWidth="1"/>
    <col min="12803" max="12803" width="10.59765625" style="4" customWidth="1"/>
    <col min="12804" max="12805" width="17.3984375" style="4" customWidth="1"/>
    <col min="12806" max="12807" width="15.09765625" style="4" customWidth="1"/>
    <col min="12808" max="13056" width="9.09765625" style="4"/>
    <col min="13057" max="13057" width="12.59765625" style="4" customWidth="1"/>
    <col min="13058" max="13058" width="17.3984375" style="4" customWidth="1"/>
    <col min="13059" max="13059" width="10.59765625" style="4" customWidth="1"/>
    <col min="13060" max="13061" width="17.3984375" style="4" customWidth="1"/>
    <col min="13062" max="13063" width="15.09765625" style="4" customWidth="1"/>
    <col min="13064" max="13312" width="9.09765625" style="4"/>
    <col min="13313" max="13313" width="12.59765625" style="4" customWidth="1"/>
    <col min="13314" max="13314" width="17.3984375" style="4" customWidth="1"/>
    <col min="13315" max="13315" width="10.59765625" style="4" customWidth="1"/>
    <col min="13316" max="13317" width="17.3984375" style="4" customWidth="1"/>
    <col min="13318" max="13319" width="15.09765625" style="4" customWidth="1"/>
    <col min="13320" max="13568" width="9.09765625" style="4"/>
    <col min="13569" max="13569" width="12.59765625" style="4" customWidth="1"/>
    <col min="13570" max="13570" width="17.3984375" style="4" customWidth="1"/>
    <col min="13571" max="13571" width="10.59765625" style="4" customWidth="1"/>
    <col min="13572" max="13573" width="17.3984375" style="4" customWidth="1"/>
    <col min="13574" max="13575" width="15.09765625" style="4" customWidth="1"/>
    <col min="13576" max="13824" width="9.09765625" style="4"/>
    <col min="13825" max="13825" width="12.59765625" style="4" customWidth="1"/>
    <col min="13826" max="13826" width="17.3984375" style="4" customWidth="1"/>
    <col min="13827" max="13827" width="10.59765625" style="4" customWidth="1"/>
    <col min="13828" max="13829" width="17.3984375" style="4" customWidth="1"/>
    <col min="13830" max="13831" width="15.09765625" style="4" customWidth="1"/>
    <col min="13832" max="14080" width="9.09765625" style="4"/>
    <col min="14081" max="14081" width="12.59765625" style="4" customWidth="1"/>
    <col min="14082" max="14082" width="17.3984375" style="4" customWidth="1"/>
    <col min="14083" max="14083" width="10.59765625" style="4" customWidth="1"/>
    <col min="14084" max="14085" width="17.3984375" style="4" customWidth="1"/>
    <col min="14086" max="14087" width="15.09765625" style="4" customWidth="1"/>
    <col min="14088" max="14336" width="9.09765625" style="4"/>
    <col min="14337" max="14337" width="12.59765625" style="4" customWidth="1"/>
    <col min="14338" max="14338" width="17.3984375" style="4" customWidth="1"/>
    <col min="14339" max="14339" width="10.59765625" style="4" customWidth="1"/>
    <col min="14340" max="14341" width="17.3984375" style="4" customWidth="1"/>
    <col min="14342" max="14343" width="15.09765625" style="4" customWidth="1"/>
    <col min="14344" max="14592" width="9.09765625" style="4"/>
    <col min="14593" max="14593" width="12.59765625" style="4" customWidth="1"/>
    <col min="14594" max="14594" width="17.3984375" style="4" customWidth="1"/>
    <col min="14595" max="14595" width="10.59765625" style="4" customWidth="1"/>
    <col min="14596" max="14597" width="17.3984375" style="4" customWidth="1"/>
    <col min="14598" max="14599" width="15.09765625" style="4" customWidth="1"/>
    <col min="14600" max="14848" width="9.09765625" style="4"/>
    <col min="14849" max="14849" width="12.59765625" style="4" customWidth="1"/>
    <col min="14850" max="14850" width="17.3984375" style="4" customWidth="1"/>
    <col min="14851" max="14851" width="10.59765625" style="4" customWidth="1"/>
    <col min="14852" max="14853" width="17.3984375" style="4" customWidth="1"/>
    <col min="14854" max="14855" width="15.09765625" style="4" customWidth="1"/>
    <col min="14856" max="15104" width="9.09765625" style="4"/>
    <col min="15105" max="15105" width="12.59765625" style="4" customWidth="1"/>
    <col min="15106" max="15106" width="17.3984375" style="4" customWidth="1"/>
    <col min="15107" max="15107" width="10.59765625" style="4" customWidth="1"/>
    <col min="15108" max="15109" width="17.3984375" style="4" customWidth="1"/>
    <col min="15110" max="15111" width="15.09765625" style="4" customWidth="1"/>
    <col min="15112" max="15360" width="9.09765625" style="4"/>
    <col min="15361" max="15361" width="12.59765625" style="4" customWidth="1"/>
    <col min="15362" max="15362" width="17.3984375" style="4" customWidth="1"/>
    <col min="15363" max="15363" width="10.59765625" style="4" customWidth="1"/>
    <col min="15364" max="15365" width="17.3984375" style="4" customWidth="1"/>
    <col min="15366" max="15367" width="15.09765625" style="4" customWidth="1"/>
    <col min="15368" max="15616" width="9.09765625" style="4"/>
    <col min="15617" max="15617" width="12.59765625" style="4" customWidth="1"/>
    <col min="15618" max="15618" width="17.3984375" style="4" customWidth="1"/>
    <col min="15619" max="15619" width="10.59765625" style="4" customWidth="1"/>
    <col min="15620" max="15621" width="17.3984375" style="4" customWidth="1"/>
    <col min="15622" max="15623" width="15.09765625" style="4" customWidth="1"/>
    <col min="15624" max="15872" width="9.09765625" style="4"/>
    <col min="15873" max="15873" width="12.59765625" style="4" customWidth="1"/>
    <col min="15874" max="15874" width="17.3984375" style="4" customWidth="1"/>
    <col min="15875" max="15875" width="10.59765625" style="4" customWidth="1"/>
    <col min="15876" max="15877" width="17.3984375" style="4" customWidth="1"/>
    <col min="15878" max="15879" width="15.09765625" style="4" customWidth="1"/>
    <col min="15880" max="16128" width="9.09765625" style="4"/>
    <col min="16129" max="16129" width="12.59765625" style="4" customWidth="1"/>
    <col min="16130" max="16130" width="17.3984375" style="4" customWidth="1"/>
    <col min="16131" max="16131" width="10.59765625" style="4" customWidth="1"/>
    <col min="16132" max="16133" width="17.3984375" style="4" customWidth="1"/>
    <col min="16134" max="16135" width="15.09765625" style="4" customWidth="1"/>
    <col min="16136" max="16384" width="9.09765625" style="4"/>
  </cols>
  <sheetData>
    <row r="1" spans="1:15" x14ac:dyDescent="0.25">
      <c r="A1" s="6"/>
      <c r="B1" s="6"/>
      <c r="C1" s="6"/>
      <c r="D1" s="6"/>
      <c r="E1" s="6"/>
      <c r="F1" s="6"/>
      <c r="G1" s="7"/>
    </row>
    <row r="2" spans="1:15" ht="13" x14ac:dyDescent="0.3">
      <c r="A2" s="8" t="s">
        <v>193</v>
      </c>
      <c r="B2" s="6"/>
      <c r="C2" s="6"/>
      <c r="D2" s="6"/>
      <c r="E2" s="6"/>
      <c r="F2" s="6"/>
      <c r="G2" s="7"/>
    </row>
    <row r="3" spans="1:15" x14ac:dyDescent="0.25">
      <c r="A3" s="9"/>
      <c r="B3" s="9"/>
      <c r="C3" s="9"/>
      <c r="D3" s="9"/>
      <c r="E3" s="9"/>
      <c r="F3" s="9"/>
      <c r="G3" s="10"/>
    </row>
    <row r="4" spans="1:15" x14ac:dyDescent="0.25">
      <c r="A4" s="11" t="s">
        <v>42</v>
      </c>
      <c r="B4" s="12" t="s">
        <v>43</v>
      </c>
      <c r="C4" s="12" t="s">
        <v>44</v>
      </c>
      <c r="D4" s="12" t="s">
        <v>44</v>
      </c>
      <c r="E4" s="12" t="s">
        <v>45</v>
      </c>
      <c r="F4" s="12" t="s">
        <v>46</v>
      </c>
      <c r="G4" s="13" t="s">
        <v>47</v>
      </c>
    </row>
    <row r="5" spans="1:15" x14ac:dyDescent="0.25">
      <c r="A5" s="14" t="s">
        <v>48</v>
      </c>
      <c r="B5" s="15" t="s">
        <v>49</v>
      </c>
      <c r="C5" s="15" t="s">
        <v>50</v>
      </c>
      <c r="D5" s="15" t="s">
        <v>51</v>
      </c>
      <c r="E5" s="15" t="s">
        <v>52</v>
      </c>
      <c r="F5" s="15" t="s">
        <v>53</v>
      </c>
      <c r="G5" s="16" t="s">
        <v>54</v>
      </c>
    </row>
    <row r="6" spans="1:15" x14ac:dyDescent="0.25">
      <c r="A6" s="17"/>
      <c r="B6" s="15" t="s">
        <v>55</v>
      </c>
      <c r="C6" s="15" t="s">
        <v>56</v>
      </c>
      <c r="D6" s="15" t="s">
        <v>55</v>
      </c>
      <c r="E6" s="15" t="s">
        <v>55</v>
      </c>
      <c r="F6" s="15" t="s">
        <v>57</v>
      </c>
      <c r="G6" s="16" t="s">
        <v>56</v>
      </c>
    </row>
    <row r="7" spans="1:15" x14ac:dyDescent="0.25">
      <c r="A7" s="18"/>
      <c r="B7" s="6"/>
      <c r="C7" s="15"/>
      <c r="D7" s="6"/>
      <c r="E7" s="6"/>
      <c r="F7" s="15"/>
      <c r="G7" s="16"/>
    </row>
    <row r="8" spans="1:15" ht="13.5" x14ac:dyDescent="0.35">
      <c r="A8" s="19"/>
      <c r="B8" s="20" t="s">
        <v>58</v>
      </c>
      <c r="C8" s="12" t="s">
        <v>59</v>
      </c>
      <c r="D8" s="12" t="s">
        <v>60</v>
      </c>
      <c r="E8" s="12" t="s">
        <v>61</v>
      </c>
      <c r="F8" s="20" t="s">
        <v>62</v>
      </c>
      <c r="G8" s="21" t="s">
        <v>63</v>
      </c>
    </row>
    <row r="9" spans="1:15" x14ac:dyDescent="0.25">
      <c r="A9" s="18"/>
      <c r="B9" s="22"/>
      <c r="C9" s="22"/>
      <c r="D9" s="22"/>
      <c r="E9" s="22"/>
      <c r="F9" s="22"/>
      <c r="G9" s="23"/>
    </row>
    <row r="10" spans="1:15" x14ac:dyDescent="0.25">
      <c r="A10" s="14" t="s">
        <v>64</v>
      </c>
      <c r="B10" s="24">
        <v>2.2699999999999999E-3</v>
      </c>
      <c r="C10" s="15">
        <v>100000</v>
      </c>
      <c r="D10" s="15">
        <v>227</v>
      </c>
      <c r="E10" s="15">
        <v>99809</v>
      </c>
      <c r="F10" s="15">
        <v>7981694</v>
      </c>
      <c r="G10" s="25">
        <v>79.8</v>
      </c>
      <c r="J10" s="43"/>
      <c r="K10" s="43"/>
      <c r="L10" s="43"/>
      <c r="M10" s="43"/>
      <c r="N10" s="43"/>
      <c r="O10" s="43"/>
    </row>
    <row r="11" spans="1:15" x14ac:dyDescent="0.25">
      <c r="A11" s="14" t="s">
        <v>65</v>
      </c>
      <c r="B11" s="24">
        <v>1.8000000000000001E-4</v>
      </c>
      <c r="C11" s="15">
        <v>99773</v>
      </c>
      <c r="D11" s="15">
        <v>18</v>
      </c>
      <c r="E11" s="15">
        <v>99764</v>
      </c>
      <c r="F11" s="15">
        <v>7881885</v>
      </c>
      <c r="G11" s="25">
        <v>79</v>
      </c>
      <c r="J11" s="43"/>
      <c r="K11" s="43"/>
      <c r="L11" s="43"/>
      <c r="M11" s="43"/>
      <c r="N11" s="43"/>
      <c r="O11" s="43"/>
    </row>
    <row r="12" spans="1:15" x14ac:dyDescent="0.25">
      <c r="A12" s="14" t="s">
        <v>66</v>
      </c>
      <c r="B12" s="24">
        <v>1.8000000000000001E-4</v>
      </c>
      <c r="C12" s="15">
        <v>99755</v>
      </c>
      <c r="D12" s="15">
        <v>18</v>
      </c>
      <c r="E12" s="15">
        <v>99746</v>
      </c>
      <c r="F12" s="15">
        <v>7782121</v>
      </c>
      <c r="G12" s="25">
        <v>78</v>
      </c>
      <c r="J12" s="43"/>
      <c r="K12" s="43"/>
      <c r="L12" s="43"/>
      <c r="M12" s="43"/>
      <c r="N12" s="43"/>
      <c r="O12" s="43"/>
    </row>
    <row r="13" spans="1:15" x14ac:dyDescent="0.25">
      <c r="A13" s="14" t="s">
        <v>67</v>
      </c>
      <c r="B13" s="24">
        <v>1.6000000000000001E-4</v>
      </c>
      <c r="C13" s="15">
        <v>99737</v>
      </c>
      <c r="D13" s="15">
        <v>16</v>
      </c>
      <c r="E13" s="15">
        <v>99729</v>
      </c>
      <c r="F13" s="15">
        <v>7682375</v>
      </c>
      <c r="G13" s="25">
        <v>77</v>
      </c>
      <c r="J13" s="43"/>
      <c r="K13" s="43"/>
      <c r="L13" s="43"/>
      <c r="M13" s="43"/>
      <c r="N13" s="43"/>
      <c r="O13" s="43"/>
    </row>
    <row r="14" spans="1:15" x14ac:dyDescent="0.25">
      <c r="A14" s="14" t="s">
        <v>68</v>
      </c>
      <c r="B14" s="24">
        <v>1.4999999999999999E-4</v>
      </c>
      <c r="C14" s="15">
        <v>99721</v>
      </c>
      <c r="D14" s="15">
        <v>15</v>
      </c>
      <c r="E14" s="15">
        <v>99714</v>
      </c>
      <c r="F14" s="15">
        <v>7582646</v>
      </c>
      <c r="G14" s="25">
        <v>76</v>
      </c>
      <c r="J14" s="43"/>
      <c r="K14" s="43"/>
      <c r="L14" s="43"/>
      <c r="M14" s="43"/>
      <c r="N14" s="43"/>
      <c r="O14" s="43"/>
    </row>
    <row r="15" spans="1:15" x14ac:dyDescent="0.25">
      <c r="A15" s="14" t="s">
        <v>69</v>
      </c>
      <c r="B15" s="24">
        <v>1.2999999999999999E-4</v>
      </c>
      <c r="C15" s="15">
        <v>99706</v>
      </c>
      <c r="D15" s="15">
        <v>13</v>
      </c>
      <c r="E15" s="15">
        <v>99700</v>
      </c>
      <c r="F15" s="15">
        <v>7482932</v>
      </c>
      <c r="G15" s="25">
        <v>75</v>
      </c>
      <c r="J15" s="43"/>
      <c r="K15" s="43"/>
      <c r="L15" s="43"/>
      <c r="M15" s="43"/>
      <c r="N15" s="43"/>
      <c r="O15" s="43"/>
    </row>
    <row r="16" spans="1:15" x14ac:dyDescent="0.25">
      <c r="A16" s="14" t="s">
        <v>70</v>
      </c>
      <c r="B16" s="24">
        <v>1.1E-4</v>
      </c>
      <c r="C16" s="15">
        <v>99693</v>
      </c>
      <c r="D16" s="15">
        <v>11</v>
      </c>
      <c r="E16" s="15">
        <v>99688</v>
      </c>
      <c r="F16" s="15">
        <v>7383233</v>
      </c>
      <c r="G16" s="25">
        <v>74.099999999999994</v>
      </c>
      <c r="J16" s="43"/>
      <c r="K16" s="43"/>
      <c r="L16" s="43"/>
      <c r="M16" s="43"/>
      <c r="N16" s="43"/>
      <c r="O16" s="43"/>
    </row>
    <row r="17" spans="1:15" x14ac:dyDescent="0.25">
      <c r="A17" s="14" t="s">
        <v>71</v>
      </c>
      <c r="B17" s="24">
        <v>1E-4</v>
      </c>
      <c r="C17" s="15">
        <v>99682</v>
      </c>
      <c r="D17" s="15">
        <v>10</v>
      </c>
      <c r="E17" s="15">
        <v>99677</v>
      </c>
      <c r="F17" s="15">
        <v>7283545</v>
      </c>
      <c r="G17" s="25">
        <v>73.099999999999994</v>
      </c>
      <c r="J17" s="43"/>
      <c r="K17" s="43"/>
      <c r="L17" s="43"/>
      <c r="M17" s="43"/>
      <c r="N17" s="43"/>
      <c r="O17" s="43"/>
    </row>
    <row r="18" spans="1:15" x14ac:dyDescent="0.25">
      <c r="A18" s="14" t="s">
        <v>72</v>
      </c>
      <c r="B18" s="24">
        <v>1E-4</v>
      </c>
      <c r="C18" s="15">
        <v>99672</v>
      </c>
      <c r="D18" s="15">
        <v>10</v>
      </c>
      <c r="E18" s="15">
        <v>99667</v>
      </c>
      <c r="F18" s="15">
        <v>7183868</v>
      </c>
      <c r="G18" s="25">
        <v>72.099999999999994</v>
      </c>
      <c r="J18" s="43"/>
      <c r="K18" s="43"/>
      <c r="L18" s="43"/>
      <c r="M18" s="43"/>
      <c r="N18" s="43"/>
      <c r="O18" s="43"/>
    </row>
    <row r="19" spans="1:15" x14ac:dyDescent="0.25">
      <c r="A19" s="14" t="s">
        <v>73</v>
      </c>
      <c r="B19" s="24">
        <v>1.1E-4</v>
      </c>
      <c r="C19" s="15">
        <v>99662</v>
      </c>
      <c r="D19" s="15">
        <v>11</v>
      </c>
      <c r="E19" s="15">
        <v>99657</v>
      </c>
      <c r="F19" s="15">
        <v>7084201</v>
      </c>
      <c r="G19" s="25">
        <v>71.099999999999994</v>
      </c>
      <c r="J19" s="43"/>
      <c r="K19" s="43"/>
      <c r="L19" s="43"/>
      <c r="M19" s="43"/>
      <c r="N19" s="43"/>
      <c r="O19" s="43"/>
    </row>
    <row r="20" spans="1:15" x14ac:dyDescent="0.25">
      <c r="A20" s="14" t="s">
        <v>74</v>
      </c>
      <c r="B20" s="24">
        <v>1.1E-4</v>
      </c>
      <c r="C20" s="15">
        <v>99651</v>
      </c>
      <c r="D20" s="15">
        <v>11</v>
      </c>
      <c r="E20" s="15">
        <v>99646</v>
      </c>
      <c r="F20" s="15">
        <v>6984545</v>
      </c>
      <c r="G20" s="25">
        <v>70.099999999999994</v>
      </c>
      <c r="J20" s="43"/>
      <c r="K20" s="43"/>
      <c r="L20" s="43"/>
      <c r="M20" s="43"/>
      <c r="N20" s="43"/>
      <c r="O20" s="43"/>
    </row>
    <row r="21" spans="1:15" x14ac:dyDescent="0.25">
      <c r="A21" s="14" t="s">
        <v>75</v>
      </c>
      <c r="B21" s="24">
        <v>1.2E-4</v>
      </c>
      <c r="C21" s="15">
        <v>99640</v>
      </c>
      <c r="D21" s="15">
        <v>12</v>
      </c>
      <c r="E21" s="15">
        <v>99634</v>
      </c>
      <c r="F21" s="15">
        <v>6884899</v>
      </c>
      <c r="G21" s="25">
        <v>69.099999999999994</v>
      </c>
      <c r="J21" s="43"/>
      <c r="K21" s="43"/>
      <c r="L21" s="43"/>
      <c r="M21" s="43"/>
      <c r="N21" s="43"/>
      <c r="O21" s="43"/>
    </row>
    <row r="22" spans="1:15" x14ac:dyDescent="0.25">
      <c r="A22" s="14" t="s">
        <v>76</v>
      </c>
      <c r="B22" s="24">
        <v>1.2999999999999999E-4</v>
      </c>
      <c r="C22" s="15">
        <v>99628</v>
      </c>
      <c r="D22" s="15">
        <v>13</v>
      </c>
      <c r="E22" s="15">
        <v>99622</v>
      </c>
      <c r="F22" s="15">
        <v>6785265</v>
      </c>
      <c r="G22" s="25">
        <v>68.099999999999994</v>
      </c>
      <c r="J22" s="43"/>
      <c r="K22" s="43"/>
      <c r="L22" s="43"/>
      <c r="M22" s="43"/>
      <c r="N22" s="43"/>
      <c r="O22" s="43"/>
    </row>
    <row r="23" spans="1:15" x14ac:dyDescent="0.25">
      <c r="A23" s="14" t="s">
        <v>77</v>
      </c>
      <c r="B23" s="24">
        <v>1.4999999999999999E-4</v>
      </c>
      <c r="C23" s="15">
        <v>99615</v>
      </c>
      <c r="D23" s="15">
        <v>15</v>
      </c>
      <c r="E23" s="15">
        <v>99608</v>
      </c>
      <c r="F23" s="15">
        <v>6685644</v>
      </c>
      <c r="G23" s="25">
        <v>67.099999999999994</v>
      </c>
      <c r="J23" s="43"/>
      <c r="K23" s="43"/>
      <c r="L23" s="43"/>
      <c r="M23" s="43"/>
      <c r="N23" s="43"/>
      <c r="O23" s="43"/>
    </row>
    <row r="24" spans="1:15" x14ac:dyDescent="0.25">
      <c r="A24" s="14" t="s">
        <v>78</v>
      </c>
      <c r="B24" s="24">
        <v>1.7000000000000001E-4</v>
      </c>
      <c r="C24" s="15">
        <v>99600</v>
      </c>
      <c r="D24" s="15">
        <v>17</v>
      </c>
      <c r="E24" s="15">
        <v>99592</v>
      </c>
      <c r="F24" s="15">
        <v>6586036</v>
      </c>
      <c r="G24" s="25">
        <v>66.099999999999994</v>
      </c>
      <c r="J24" s="43"/>
      <c r="K24" s="43"/>
      <c r="L24" s="43"/>
      <c r="M24" s="43"/>
      <c r="N24" s="43"/>
      <c r="O24" s="43"/>
    </row>
    <row r="25" spans="1:15" x14ac:dyDescent="0.25">
      <c r="A25" s="14" t="s">
        <v>79</v>
      </c>
      <c r="B25" s="24">
        <v>1.9000000000000001E-4</v>
      </c>
      <c r="C25" s="15">
        <v>99583</v>
      </c>
      <c r="D25" s="15">
        <v>19</v>
      </c>
      <c r="E25" s="15">
        <v>99574</v>
      </c>
      <c r="F25" s="15">
        <v>6486445</v>
      </c>
      <c r="G25" s="25">
        <v>65.099999999999994</v>
      </c>
      <c r="J25" s="43"/>
      <c r="K25" s="43"/>
      <c r="L25" s="43"/>
      <c r="M25" s="43"/>
      <c r="N25" s="43"/>
      <c r="O25" s="43"/>
    </row>
    <row r="26" spans="1:15" x14ac:dyDescent="0.25">
      <c r="A26" s="26" t="s">
        <v>80</v>
      </c>
      <c r="B26" s="24">
        <v>2.1000000000000001E-4</v>
      </c>
      <c r="C26" s="15">
        <v>99564</v>
      </c>
      <c r="D26" s="15">
        <v>21</v>
      </c>
      <c r="E26" s="15">
        <v>99554</v>
      </c>
      <c r="F26" s="15">
        <v>6386871</v>
      </c>
      <c r="G26" s="25">
        <v>64.099999999999994</v>
      </c>
      <c r="J26" s="43"/>
      <c r="K26" s="43"/>
      <c r="L26" s="43"/>
      <c r="M26" s="43"/>
      <c r="N26" s="43"/>
      <c r="O26" s="43"/>
    </row>
    <row r="27" spans="1:15" x14ac:dyDescent="0.25">
      <c r="A27" s="26" t="s">
        <v>81</v>
      </c>
      <c r="B27" s="24">
        <v>2.4000000000000001E-4</v>
      </c>
      <c r="C27" s="15">
        <v>99543</v>
      </c>
      <c r="D27" s="15">
        <v>23</v>
      </c>
      <c r="E27" s="15">
        <v>99532</v>
      </c>
      <c r="F27" s="15">
        <v>6287318</v>
      </c>
      <c r="G27" s="25">
        <v>63.2</v>
      </c>
      <c r="J27" s="43"/>
      <c r="K27" s="43"/>
      <c r="L27" s="43"/>
      <c r="M27" s="43"/>
      <c r="N27" s="43"/>
      <c r="O27" s="43"/>
    </row>
    <row r="28" spans="1:15" x14ac:dyDescent="0.25">
      <c r="A28" s="26" t="s">
        <v>82</v>
      </c>
      <c r="B28" s="24">
        <v>2.7E-4</v>
      </c>
      <c r="C28" s="15">
        <v>99520</v>
      </c>
      <c r="D28" s="15">
        <v>27</v>
      </c>
      <c r="E28" s="15">
        <v>99507</v>
      </c>
      <c r="F28" s="15">
        <v>6187786</v>
      </c>
      <c r="G28" s="25">
        <v>62.2</v>
      </c>
      <c r="J28" s="43"/>
      <c r="K28" s="43"/>
      <c r="L28" s="43"/>
      <c r="M28" s="43"/>
      <c r="N28" s="43"/>
      <c r="O28" s="43"/>
    </row>
    <row r="29" spans="1:15" x14ac:dyDescent="0.25">
      <c r="A29" s="26" t="s">
        <v>83</v>
      </c>
      <c r="B29" s="24">
        <v>3.2000000000000003E-4</v>
      </c>
      <c r="C29" s="15">
        <v>99493</v>
      </c>
      <c r="D29" s="15">
        <v>32</v>
      </c>
      <c r="E29" s="15">
        <v>99477</v>
      </c>
      <c r="F29" s="15">
        <v>6088280</v>
      </c>
      <c r="G29" s="25">
        <v>61.2</v>
      </c>
      <c r="J29" s="43"/>
      <c r="K29" s="43"/>
      <c r="L29" s="43"/>
      <c r="M29" s="43"/>
      <c r="N29" s="43"/>
      <c r="O29" s="43"/>
    </row>
    <row r="30" spans="1:15" x14ac:dyDescent="0.25">
      <c r="A30" s="26" t="s">
        <v>84</v>
      </c>
      <c r="B30" s="24">
        <v>3.6999999999999999E-4</v>
      </c>
      <c r="C30" s="15">
        <v>99461</v>
      </c>
      <c r="D30" s="15">
        <v>37</v>
      </c>
      <c r="E30" s="15">
        <v>99443</v>
      </c>
      <c r="F30" s="15">
        <v>5988803</v>
      </c>
      <c r="G30" s="25">
        <v>60.2</v>
      </c>
      <c r="J30" s="43"/>
      <c r="K30" s="43"/>
      <c r="L30" s="43"/>
      <c r="M30" s="43"/>
      <c r="N30" s="43"/>
      <c r="O30" s="43"/>
    </row>
    <row r="31" spans="1:15" x14ac:dyDescent="0.25">
      <c r="A31" s="26" t="s">
        <v>85</v>
      </c>
      <c r="B31" s="24">
        <v>4.2000000000000002E-4</v>
      </c>
      <c r="C31" s="15">
        <v>99424</v>
      </c>
      <c r="D31" s="15">
        <v>41</v>
      </c>
      <c r="E31" s="15">
        <v>99404</v>
      </c>
      <c r="F31" s="15">
        <v>5889360</v>
      </c>
      <c r="G31" s="25">
        <v>59.2</v>
      </c>
      <c r="J31" s="43"/>
      <c r="K31" s="43"/>
      <c r="L31" s="43"/>
      <c r="M31" s="43"/>
      <c r="N31" s="43"/>
      <c r="O31" s="43"/>
    </row>
    <row r="32" spans="1:15" x14ac:dyDescent="0.25">
      <c r="A32" s="26" t="s">
        <v>86</v>
      </c>
      <c r="B32" s="24">
        <v>4.4000000000000002E-4</v>
      </c>
      <c r="C32" s="15">
        <v>99383</v>
      </c>
      <c r="D32" s="15">
        <v>44</v>
      </c>
      <c r="E32" s="15">
        <v>99361</v>
      </c>
      <c r="F32" s="15">
        <v>5789957</v>
      </c>
      <c r="G32" s="25">
        <v>58.3</v>
      </c>
      <c r="J32" s="43"/>
      <c r="K32" s="43"/>
      <c r="L32" s="43"/>
      <c r="M32" s="43"/>
      <c r="N32" s="43"/>
      <c r="O32" s="43"/>
    </row>
    <row r="33" spans="1:15" x14ac:dyDescent="0.25">
      <c r="A33" s="26" t="s">
        <v>87</v>
      </c>
      <c r="B33" s="24">
        <v>4.4999999999999999E-4</v>
      </c>
      <c r="C33" s="15">
        <v>99339</v>
      </c>
      <c r="D33" s="15">
        <v>44</v>
      </c>
      <c r="E33" s="15">
        <v>99317</v>
      </c>
      <c r="F33" s="15">
        <v>5690596</v>
      </c>
      <c r="G33" s="25">
        <v>57.3</v>
      </c>
      <c r="J33" s="43"/>
      <c r="K33" s="43"/>
      <c r="L33" s="43"/>
      <c r="M33" s="43"/>
      <c r="N33" s="43"/>
      <c r="O33" s="43"/>
    </row>
    <row r="34" spans="1:15" x14ac:dyDescent="0.25">
      <c r="A34" s="26" t="s">
        <v>88</v>
      </c>
      <c r="B34" s="24">
        <v>4.2999999999999999E-4</v>
      </c>
      <c r="C34" s="15">
        <v>99295</v>
      </c>
      <c r="D34" s="15">
        <v>43</v>
      </c>
      <c r="E34" s="15">
        <v>99274</v>
      </c>
      <c r="F34" s="15">
        <v>5591279</v>
      </c>
      <c r="G34" s="25">
        <v>56.3</v>
      </c>
      <c r="J34" s="43"/>
      <c r="K34" s="43"/>
      <c r="L34" s="43"/>
      <c r="M34" s="43"/>
      <c r="N34" s="43"/>
      <c r="O34" s="43"/>
    </row>
    <row r="35" spans="1:15" x14ac:dyDescent="0.25">
      <c r="A35" s="26" t="s">
        <v>89</v>
      </c>
      <c r="B35" s="24">
        <v>4.0999999999999999E-4</v>
      </c>
      <c r="C35" s="15">
        <v>99252</v>
      </c>
      <c r="D35" s="15">
        <v>41</v>
      </c>
      <c r="E35" s="15">
        <v>99232</v>
      </c>
      <c r="F35" s="15">
        <v>5492005</v>
      </c>
      <c r="G35" s="25">
        <v>55.3</v>
      </c>
      <c r="J35" s="43"/>
      <c r="K35" s="43"/>
      <c r="L35" s="43"/>
      <c r="M35" s="43"/>
      <c r="N35" s="43"/>
      <c r="O35" s="43"/>
    </row>
    <row r="36" spans="1:15" x14ac:dyDescent="0.25">
      <c r="A36" s="26" t="s">
        <v>90</v>
      </c>
      <c r="B36" s="24">
        <v>3.8999999999999999E-4</v>
      </c>
      <c r="C36" s="15">
        <v>99211</v>
      </c>
      <c r="D36" s="15">
        <v>39</v>
      </c>
      <c r="E36" s="15">
        <v>99192</v>
      </c>
      <c r="F36" s="15">
        <v>5392774</v>
      </c>
      <c r="G36" s="25">
        <v>54.4</v>
      </c>
      <c r="J36" s="43"/>
      <c r="K36" s="43"/>
      <c r="L36" s="43"/>
      <c r="M36" s="43"/>
      <c r="N36" s="43"/>
      <c r="O36" s="43"/>
    </row>
    <row r="37" spans="1:15" x14ac:dyDescent="0.25">
      <c r="A37" s="26" t="s">
        <v>91</v>
      </c>
      <c r="B37" s="24">
        <v>3.8999999999999999E-4</v>
      </c>
      <c r="C37" s="15">
        <v>99172</v>
      </c>
      <c r="D37" s="15">
        <v>39</v>
      </c>
      <c r="E37" s="15">
        <v>99153</v>
      </c>
      <c r="F37" s="15">
        <v>5293582</v>
      </c>
      <c r="G37" s="25">
        <v>53.4</v>
      </c>
      <c r="J37" s="43"/>
      <c r="K37" s="43"/>
      <c r="L37" s="43"/>
      <c r="M37" s="43"/>
      <c r="N37" s="43"/>
      <c r="O37" s="43"/>
    </row>
    <row r="38" spans="1:15" x14ac:dyDescent="0.25">
      <c r="A38" s="26" t="s">
        <v>92</v>
      </c>
      <c r="B38" s="24">
        <v>4.0000000000000002E-4</v>
      </c>
      <c r="C38" s="15">
        <v>99133</v>
      </c>
      <c r="D38" s="15">
        <v>40</v>
      </c>
      <c r="E38" s="15">
        <v>99113</v>
      </c>
      <c r="F38" s="15">
        <v>5194430</v>
      </c>
      <c r="G38" s="25">
        <v>52.4</v>
      </c>
      <c r="J38" s="43"/>
      <c r="K38" s="43"/>
      <c r="L38" s="43"/>
      <c r="M38" s="43"/>
      <c r="N38" s="43"/>
      <c r="O38" s="43"/>
    </row>
    <row r="39" spans="1:15" x14ac:dyDescent="0.25">
      <c r="A39" s="26" t="s">
        <v>93</v>
      </c>
      <c r="B39" s="24">
        <v>4.2000000000000002E-4</v>
      </c>
      <c r="C39" s="15">
        <v>99093</v>
      </c>
      <c r="D39" s="15">
        <v>42</v>
      </c>
      <c r="E39" s="15">
        <v>99072</v>
      </c>
      <c r="F39" s="15">
        <v>5095317</v>
      </c>
      <c r="G39" s="25">
        <v>51.4</v>
      </c>
      <c r="J39" s="43"/>
      <c r="K39" s="43"/>
      <c r="L39" s="43"/>
      <c r="M39" s="43"/>
      <c r="N39" s="43"/>
      <c r="O39" s="43"/>
    </row>
    <row r="40" spans="1:15" x14ac:dyDescent="0.25">
      <c r="A40" s="26" t="s">
        <v>94</v>
      </c>
      <c r="B40" s="24">
        <v>4.4000000000000002E-4</v>
      </c>
      <c r="C40" s="15">
        <v>99051</v>
      </c>
      <c r="D40" s="15">
        <v>44</v>
      </c>
      <c r="E40" s="15">
        <v>99029</v>
      </c>
      <c r="F40" s="15">
        <v>4996245</v>
      </c>
      <c r="G40" s="25">
        <v>50.4</v>
      </c>
      <c r="J40" s="43"/>
      <c r="K40" s="43"/>
      <c r="L40" s="43"/>
      <c r="M40" s="43"/>
      <c r="N40" s="43"/>
      <c r="O40" s="43"/>
    </row>
    <row r="41" spans="1:15" x14ac:dyDescent="0.25">
      <c r="A41" s="26" t="s">
        <v>95</v>
      </c>
      <c r="B41" s="24">
        <v>4.6999999999999999E-4</v>
      </c>
      <c r="C41" s="15">
        <v>99007</v>
      </c>
      <c r="D41" s="15">
        <v>46</v>
      </c>
      <c r="E41" s="15">
        <v>98984</v>
      </c>
      <c r="F41" s="15">
        <v>4897216</v>
      </c>
      <c r="G41" s="25">
        <v>49.5</v>
      </c>
      <c r="J41" s="43"/>
      <c r="K41" s="43"/>
      <c r="L41" s="43"/>
      <c r="M41" s="43"/>
      <c r="N41" s="43"/>
      <c r="O41" s="43"/>
    </row>
    <row r="42" spans="1:15" x14ac:dyDescent="0.25">
      <c r="A42" s="26" t="s">
        <v>96</v>
      </c>
      <c r="B42" s="24">
        <v>4.8999999999999998E-4</v>
      </c>
      <c r="C42" s="15">
        <v>98961</v>
      </c>
      <c r="D42" s="15">
        <v>49</v>
      </c>
      <c r="E42" s="15">
        <v>98937</v>
      </c>
      <c r="F42" s="15">
        <v>4798232</v>
      </c>
      <c r="G42" s="25">
        <v>48.5</v>
      </c>
      <c r="J42" s="43"/>
      <c r="K42" s="43"/>
      <c r="L42" s="43"/>
      <c r="M42" s="43"/>
      <c r="N42" s="43"/>
      <c r="O42" s="43"/>
    </row>
    <row r="43" spans="1:15" x14ac:dyDescent="0.25">
      <c r="A43" s="26" t="s">
        <v>97</v>
      </c>
      <c r="B43" s="24">
        <v>5.1000000000000004E-4</v>
      </c>
      <c r="C43" s="15">
        <v>98912</v>
      </c>
      <c r="D43" s="15">
        <v>51</v>
      </c>
      <c r="E43" s="15">
        <v>98887</v>
      </c>
      <c r="F43" s="15">
        <v>4699295</v>
      </c>
      <c r="G43" s="25">
        <v>47.5</v>
      </c>
      <c r="J43" s="43"/>
      <c r="K43" s="43"/>
      <c r="L43" s="43"/>
      <c r="M43" s="43"/>
      <c r="N43" s="43"/>
      <c r="O43" s="43"/>
    </row>
    <row r="44" spans="1:15" x14ac:dyDescent="0.25">
      <c r="A44" s="26" t="s">
        <v>98</v>
      </c>
      <c r="B44" s="24">
        <v>5.4000000000000001E-4</v>
      </c>
      <c r="C44" s="15">
        <v>98861</v>
      </c>
      <c r="D44" s="15">
        <v>53</v>
      </c>
      <c r="E44" s="15">
        <v>98835</v>
      </c>
      <c r="F44" s="15">
        <v>4600409</v>
      </c>
      <c r="G44" s="25">
        <v>46.5</v>
      </c>
      <c r="J44" s="43"/>
      <c r="K44" s="43"/>
      <c r="L44" s="43"/>
      <c r="M44" s="43"/>
      <c r="N44" s="43"/>
      <c r="O44" s="43"/>
    </row>
    <row r="45" spans="1:15" x14ac:dyDescent="0.25">
      <c r="A45" s="26" t="s">
        <v>99</v>
      </c>
      <c r="B45" s="24">
        <v>5.5999999999999995E-4</v>
      </c>
      <c r="C45" s="15">
        <v>98808</v>
      </c>
      <c r="D45" s="15">
        <v>55</v>
      </c>
      <c r="E45" s="15">
        <v>98781</v>
      </c>
      <c r="F45" s="15">
        <v>4501574</v>
      </c>
      <c r="G45" s="25">
        <v>45.6</v>
      </c>
      <c r="J45" s="43"/>
      <c r="K45" s="43"/>
      <c r="L45" s="43"/>
      <c r="M45" s="43"/>
      <c r="N45" s="43"/>
      <c r="O45" s="43"/>
    </row>
    <row r="46" spans="1:15" x14ac:dyDescent="0.25">
      <c r="A46" s="26" t="s">
        <v>100</v>
      </c>
      <c r="B46" s="24">
        <v>5.9000000000000003E-4</v>
      </c>
      <c r="C46" s="15">
        <v>98753</v>
      </c>
      <c r="D46" s="15">
        <v>58</v>
      </c>
      <c r="E46" s="15">
        <v>98724</v>
      </c>
      <c r="F46" s="15">
        <v>4402794</v>
      </c>
      <c r="G46" s="25">
        <v>44.6</v>
      </c>
      <c r="J46" s="43"/>
      <c r="K46" s="43"/>
      <c r="L46" s="43"/>
      <c r="M46" s="43"/>
      <c r="N46" s="43"/>
      <c r="O46" s="43"/>
    </row>
    <row r="47" spans="1:15" x14ac:dyDescent="0.25">
      <c r="A47" s="26" t="s">
        <v>101</v>
      </c>
      <c r="B47" s="24">
        <v>6.4000000000000005E-4</v>
      </c>
      <c r="C47" s="15">
        <v>98695</v>
      </c>
      <c r="D47" s="15">
        <v>63</v>
      </c>
      <c r="E47" s="15">
        <v>98664</v>
      </c>
      <c r="F47" s="15">
        <v>4304070</v>
      </c>
      <c r="G47" s="25">
        <v>43.6</v>
      </c>
      <c r="J47" s="43"/>
      <c r="K47" s="43"/>
      <c r="L47" s="43"/>
      <c r="M47" s="43"/>
      <c r="N47" s="43"/>
      <c r="O47" s="43"/>
    </row>
    <row r="48" spans="1:15" x14ac:dyDescent="0.25">
      <c r="A48" s="26" t="s">
        <v>102</v>
      </c>
      <c r="B48" s="24">
        <v>7.1000000000000002E-4</v>
      </c>
      <c r="C48" s="15">
        <v>98632</v>
      </c>
      <c r="D48" s="15">
        <v>70</v>
      </c>
      <c r="E48" s="15">
        <v>98597</v>
      </c>
      <c r="F48" s="15">
        <v>4205406</v>
      </c>
      <c r="G48" s="25">
        <v>42.6</v>
      </c>
      <c r="J48" s="43"/>
      <c r="K48" s="43"/>
      <c r="L48" s="43"/>
      <c r="M48" s="43"/>
      <c r="N48" s="43"/>
      <c r="O48" s="43"/>
    </row>
    <row r="49" spans="1:15" x14ac:dyDescent="0.25">
      <c r="A49" s="26" t="s">
        <v>103</v>
      </c>
      <c r="B49" s="24">
        <v>8.0999999999999996E-4</v>
      </c>
      <c r="C49" s="15">
        <v>98562</v>
      </c>
      <c r="D49" s="15">
        <v>80</v>
      </c>
      <c r="E49" s="15">
        <v>98522</v>
      </c>
      <c r="F49" s="15">
        <v>4106809</v>
      </c>
      <c r="G49" s="25">
        <v>41.7</v>
      </c>
      <c r="J49" s="43"/>
      <c r="K49" s="43"/>
      <c r="L49" s="43"/>
      <c r="M49" s="43"/>
      <c r="N49" s="43"/>
      <c r="O49" s="43"/>
    </row>
    <row r="50" spans="1:15" x14ac:dyDescent="0.25">
      <c r="A50" s="26" t="s">
        <v>104</v>
      </c>
      <c r="B50" s="24">
        <v>9.1E-4</v>
      </c>
      <c r="C50" s="15">
        <v>98482</v>
      </c>
      <c r="D50" s="15">
        <v>90</v>
      </c>
      <c r="E50" s="15">
        <v>98437</v>
      </c>
      <c r="F50" s="15">
        <v>4008287</v>
      </c>
      <c r="G50" s="25">
        <v>40.700000000000003</v>
      </c>
      <c r="J50" s="43"/>
      <c r="K50" s="43"/>
      <c r="L50" s="43"/>
      <c r="M50" s="43"/>
      <c r="N50" s="43"/>
      <c r="O50" s="43"/>
    </row>
    <row r="51" spans="1:15" x14ac:dyDescent="0.25">
      <c r="A51" s="26" t="s">
        <v>105</v>
      </c>
      <c r="B51" s="24">
        <v>1.0200000000000001E-3</v>
      </c>
      <c r="C51" s="15">
        <v>98392</v>
      </c>
      <c r="D51" s="15">
        <v>100</v>
      </c>
      <c r="E51" s="15">
        <v>98342</v>
      </c>
      <c r="F51" s="15">
        <v>3909850</v>
      </c>
      <c r="G51" s="25">
        <v>39.700000000000003</v>
      </c>
      <c r="J51" s="43"/>
      <c r="K51" s="43"/>
      <c r="L51" s="43"/>
      <c r="M51" s="43"/>
      <c r="N51" s="43"/>
      <c r="O51" s="43"/>
    </row>
    <row r="52" spans="1:15" x14ac:dyDescent="0.25">
      <c r="A52" s="26" t="s">
        <v>106</v>
      </c>
      <c r="B52" s="24">
        <v>1.14E-3</v>
      </c>
      <c r="C52" s="15">
        <v>98292</v>
      </c>
      <c r="D52" s="15">
        <v>112</v>
      </c>
      <c r="E52" s="15">
        <v>98236</v>
      </c>
      <c r="F52" s="15">
        <v>3811508</v>
      </c>
      <c r="G52" s="25">
        <v>38.799999999999997</v>
      </c>
      <c r="J52" s="43"/>
      <c r="K52" s="43"/>
      <c r="L52" s="43"/>
      <c r="M52" s="43"/>
      <c r="N52" s="43"/>
      <c r="O52" s="43"/>
    </row>
    <row r="53" spans="1:15" x14ac:dyDescent="0.25">
      <c r="A53" s="26" t="s">
        <v>107</v>
      </c>
      <c r="B53" s="24">
        <v>1.2899999999999999E-3</v>
      </c>
      <c r="C53" s="15">
        <v>98180</v>
      </c>
      <c r="D53" s="15">
        <v>127</v>
      </c>
      <c r="E53" s="15">
        <v>98117</v>
      </c>
      <c r="F53" s="15">
        <v>3713272</v>
      </c>
      <c r="G53" s="25">
        <v>37.799999999999997</v>
      </c>
      <c r="J53" s="43"/>
      <c r="K53" s="43"/>
      <c r="L53" s="43"/>
      <c r="M53" s="43"/>
      <c r="N53" s="43"/>
      <c r="O53" s="43"/>
    </row>
    <row r="54" spans="1:15" x14ac:dyDescent="0.25">
      <c r="A54" s="26" t="s">
        <v>108</v>
      </c>
      <c r="B54" s="24">
        <v>1.4599999999999999E-3</v>
      </c>
      <c r="C54" s="15">
        <v>98053</v>
      </c>
      <c r="D54" s="15">
        <v>143</v>
      </c>
      <c r="E54" s="15">
        <v>97982</v>
      </c>
      <c r="F54" s="15">
        <v>3615156</v>
      </c>
      <c r="G54" s="25">
        <v>36.9</v>
      </c>
      <c r="J54" s="43"/>
      <c r="K54" s="43"/>
      <c r="L54" s="43"/>
      <c r="M54" s="43"/>
      <c r="N54" s="43"/>
      <c r="O54" s="43"/>
    </row>
    <row r="55" spans="1:15" x14ac:dyDescent="0.25">
      <c r="A55" s="26" t="s">
        <v>109</v>
      </c>
      <c r="B55" s="24">
        <v>1.6299999999999999E-3</v>
      </c>
      <c r="C55" s="15">
        <v>97910</v>
      </c>
      <c r="D55" s="15">
        <v>159</v>
      </c>
      <c r="E55" s="15">
        <v>97831</v>
      </c>
      <c r="F55" s="15">
        <v>3517174</v>
      </c>
      <c r="G55" s="25">
        <v>35.9</v>
      </c>
      <c r="J55" s="43"/>
      <c r="K55" s="43"/>
      <c r="L55" s="43"/>
      <c r="M55" s="43"/>
      <c r="N55" s="43"/>
      <c r="O55" s="43"/>
    </row>
    <row r="56" spans="1:15" x14ac:dyDescent="0.25">
      <c r="A56" s="26" t="s">
        <v>110</v>
      </c>
      <c r="B56" s="24">
        <v>1.81E-3</v>
      </c>
      <c r="C56" s="15">
        <v>97751</v>
      </c>
      <c r="D56" s="15">
        <v>177</v>
      </c>
      <c r="E56" s="15">
        <v>97663</v>
      </c>
      <c r="F56" s="15">
        <v>3419344</v>
      </c>
      <c r="G56" s="25">
        <v>35</v>
      </c>
      <c r="J56" s="43"/>
      <c r="K56" s="43"/>
      <c r="L56" s="43"/>
      <c r="M56" s="43"/>
      <c r="N56" s="43"/>
      <c r="O56" s="43"/>
    </row>
    <row r="57" spans="1:15" x14ac:dyDescent="0.25">
      <c r="A57" s="26" t="s">
        <v>111</v>
      </c>
      <c r="B57" s="24">
        <v>2.0100000000000001E-3</v>
      </c>
      <c r="C57" s="15">
        <v>97574</v>
      </c>
      <c r="D57" s="15">
        <v>196</v>
      </c>
      <c r="E57" s="15">
        <v>97476</v>
      </c>
      <c r="F57" s="15">
        <v>3321681</v>
      </c>
      <c r="G57" s="25">
        <v>34</v>
      </c>
      <c r="J57" s="43"/>
      <c r="K57" s="43"/>
      <c r="L57" s="43"/>
      <c r="M57" s="43"/>
      <c r="N57" s="43"/>
      <c r="O57" s="43"/>
    </row>
    <row r="58" spans="1:15" x14ac:dyDescent="0.25">
      <c r="A58" s="26" t="s">
        <v>112</v>
      </c>
      <c r="B58" s="24">
        <v>2.2499999999999998E-3</v>
      </c>
      <c r="C58" s="15">
        <v>97378</v>
      </c>
      <c r="D58" s="15">
        <v>220</v>
      </c>
      <c r="E58" s="15">
        <v>97268</v>
      </c>
      <c r="F58" s="15">
        <v>3224205</v>
      </c>
      <c r="G58" s="25">
        <v>33.1</v>
      </c>
      <c r="J58" s="43"/>
      <c r="K58" s="43"/>
      <c r="L58" s="43"/>
      <c r="M58" s="43"/>
      <c r="N58" s="43"/>
      <c r="O58" s="43"/>
    </row>
    <row r="59" spans="1:15" x14ac:dyDescent="0.25">
      <c r="A59" s="26" t="s">
        <v>113</v>
      </c>
      <c r="B59" s="24">
        <v>2.5200000000000001E-3</v>
      </c>
      <c r="C59" s="15">
        <v>97158</v>
      </c>
      <c r="D59" s="15">
        <v>245</v>
      </c>
      <c r="E59" s="15">
        <v>97036</v>
      </c>
      <c r="F59" s="15">
        <v>3126937</v>
      </c>
      <c r="G59" s="25">
        <v>32.200000000000003</v>
      </c>
      <c r="J59" s="43"/>
      <c r="K59" s="43"/>
      <c r="L59" s="43"/>
      <c r="M59" s="43"/>
      <c r="N59" s="43"/>
      <c r="O59" s="43"/>
    </row>
    <row r="60" spans="1:15" x14ac:dyDescent="0.25">
      <c r="A60" s="27" t="s">
        <v>114</v>
      </c>
      <c r="B60" s="24">
        <v>2.7799999999999999E-3</v>
      </c>
      <c r="C60" s="15">
        <v>96913</v>
      </c>
      <c r="D60" s="15">
        <v>270</v>
      </c>
      <c r="E60" s="15">
        <v>96778</v>
      </c>
      <c r="F60" s="15">
        <v>3029902</v>
      </c>
      <c r="G60" s="25">
        <v>31.3</v>
      </c>
      <c r="J60" s="43"/>
      <c r="K60" s="43"/>
      <c r="L60" s="43"/>
      <c r="M60" s="43"/>
      <c r="N60" s="43"/>
      <c r="O60" s="43"/>
    </row>
    <row r="61" spans="1:15" x14ac:dyDescent="0.25">
      <c r="A61" s="27" t="s">
        <v>115</v>
      </c>
      <c r="B61" s="24">
        <v>3.0699999999999998E-3</v>
      </c>
      <c r="C61" s="15">
        <v>96643</v>
      </c>
      <c r="D61" s="15">
        <v>297</v>
      </c>
      <c r="E61" s="15">
        <v>96495</v>
      </c>
      <c r="F61" s="15">
        <v>2933124</v>
      </c>
      <c r="G61" s="25">
        <v>30.4</v>
      </c>
      <c r="J61" s="43"/>
      <c r="K61" s="43"/>
      <c r="L61" s="43"/>
      <c r="M61" s="43"/>
      <c r="N61" s="43"/>
      <c r="O61" s="43"/>
    </row>
    <row r="62" spans="1:15" x14ac:dyDescent="0.25">
      <c r="A62" s="27" t="s">
        <v>116</v>
      </c>
      <c r="B62" s="24">
        <v>3.3999999999999998E-3</v>
      </c>
      <c r="C62" s="15">
        <v>96346</v>
      </c>
      <c r="D62" s="15">
        <v>328</v>
      </c>
      <c r="E62" s="15">
        <v>96182</v>
      </c>
      <c r="F62" s="15">
        <v>2836629</v>
      </c>
      <c r="G62" s="25">
        <v>29.4</v>
      </c>
      <c r="J62" s="43"/>
      <c r="K62" s="43"/>
      <c r="L62" s="43"/>
      <c r="M62" s="43"/>
      <c r="N62" s="43"/>
      <c r="O62" s="43"/>
    </row>
    <row r="63" spans="1:15" x14ac:dyDescent="0.25">
      <c r="A63" s="26" t="s">
        <v>117</v>
      </c>
      <c r="B63" s="24">
        <v>3.82E-3</v>
      </c>
      <c r="C63" s="15">
        <v>96018</v>
      </c>
      <c r="D63" s="15">
        <v>367</v>
      </c>
      <c r="E63" s="15">
        <v>95835</v>
      </c>
      <c r="F63" s="15">
        <v>2740447</v>
      </c>
      <c r="G63" s="25">
        <v>28.5</v>
      </c>
      <c r="J63" s="43"/>
      <c r="K63" s="43"/>
      <c r="L63" s="43"/>
      <c r="M63" s="43"/>
      <c r="N63" s="43"/>
      <c r="O63" s="43"/>
    </row>
    <row r="64" spans="1:15" x14ac:dyDescent="0.25">
      <c r="A64" s="26" t="s">
        <v>118</v>
      </c>
      <c r="B64" s="24">
        <v>4.2900000000000004E-3</v>
      </c>
      <c r="C64" s="15">
        <v>95651</v>
      </c>
      <c r="D64" s="15">
        <v>410</v>
      </c>
      <c r="E64" s="15">
        <v>95446</v>
      </c>
      <c r="F64" s="15">
        <v>2644613</v>
      </c>
      <c r="G64" s="25">
        <v>27.6</v>
      </c>
      <c r="J64" s="43"/>
      <c r="K64" s="43"/>
      <c r="L64" s="43"/>
      <c r="M64" s="43"/>
      <c r="N64" s="43"/>
      <c r="O64" s="43"/>
    </row>
    <row r="65" spans="1:15" x14ac:dyDescent="0.25">
      <c r="A65" s="26" t="s">
        <v>119</v>
      </c>
      <c r="B65" s="24">
        <v>4.7699999999999999E-3</v>
      </c>
      <c r="C65" s="15">
        <v>95241</v>
      </c>
      <c r="D65" s="15">
        <v>454</v>
      </c>
      <c r="E65" s="15">
        <v>95014</v>
      </c>
      <c r="F65" s="15">
        <v>2549167</v>
      </c>
      <c r="G65" s="25">
        <v>26.8</v>
      </c>
      <c r="J65" s="43"/>
      <c r="K65" s="43"/>
      <c r="L65" s="43"/>
      <c r="M65" s="43"/>
      <c r="N65" s="43"/>
      <c r="O65" s="43"/>
    </row>
    <row r="66" spans="1:15" x14ac:dyDescent="0.25">
      <c r="A66" s="26" t="s">
        <v>120</v>
      </c>
      <c r="B66" s="24">
        <v>5.2700000000000004E-3</v>
      </c>
      <c r="C66" s="15">
        <v>94787</v>
      </c>
      <c r="D66" s="15">
        <v>499</v>
      </c>
      <c r="E66" s="15">
        <v>94538</v>
      </c>
      <c r="F66" s="15">
        <v>2454153</v>
      </c>
      <c r="G66" s="25">
        <v>25.9</v>
      </c>
      <c r="J66" s="43"/>
      <c r="K66" s="43"/>
      <c r="L66" s="43"/>
      <c r="M66" s="43"/>
      <c r="N66" s="43"/>
      <c r="O66" s="43"/>
    </row>
    <row r="67" spans="1:15" x14ac:dyDescent="0.25">
      <c r="A67" s="26" t="s">
        <v>121</v>
      </c>
      <c r="B67" s="24">
        <v>5.8100000000000001E-3</v>
      </c>
      <c r="C67" s="15">
        <v>94288</v>
      </c>
      <c r="D67" s="15">
        <v>548</v>
      </c>
      <c r="E67" s="15">
        <v>94014</v>
      </c>
      <c r="F67" s="15">
        <v>2359615</v>
      </c>
      <c r="G67" s="25">
        <v>25</v>
      </c>
      <c r="J67" s="43"/>
      <c r="K67" s="43"/>
      <c r="L67" s="43"/>
      <c r="M67" s="43"/>
      <c r="N67" s="43"/>
      <c r="O67" s="43"/>
    </row>
    <row r="68" spans="1:15" x14ac:dyDescent="0.25">
      <c r="A68" s="26" t="s">
        <v>122</v>
      </c>
      <c r="B68" s="24">
        <v>6.4200000000000004E-3</v>
      </c>
      <c r="C68" s="15">
        <v>93740</v>
      </c>
      <c r="D68" s="15">
        <v>602</v>
      </c>
      <c r="E68" s="15">
        <v>93439</v>
      </c>
      <c r="F68" s="15">
        <v>2265601</v>
      </c>
      <c r="G68" s="25">
        <v>24.2</v>
      </c>
      <c r="J68" s="43"/>
      <c r="K68" s="43"/>
      <c r="L68" s="43"/>
      <c r="M68" s="43"/>
      <c r="N68" s="43"/>
      <c r="O68" s="43"/>
    </row>
    <row r="69" spans="1:15" x14ac:dyDescent="0.25">
      <c r="A69" s="26" t="s">
        <v>123</v>
      </c>
      <c r="B69" s="24">
        <v>7.0699999999999999E-3</v>
      </c>
      <c r="C69" s="15">
        <v>93138</v>
      </c>
      <c r="D69" s="15">
        <v>658</v>
      </c>
      <c r="E69" s="15">
        <v>92809</v>
      </c>
      <c r="F69" s="15">
        <v>2172162</v>
      </c>
      <c r="G69" s="25">
        <v>23.3</v>
      </c>
      <c r="J69" s="43"/>
      <c r="K69" s="43"/>
      <c r="L69" s="43"/>
      <c r="M69" s="43"/>
      <c r="N69" s="43"/>
      <c r="O69" s="43"/>
    </row>
    <row r="70" spans="1:15" x14ac:dyDescent="0.25">
      <c r="A70" s="26" t="s">
        <v>124</v>
      </c>
      <c r="B70" s="24">
        <v>7.7200000000000003E-3</v>
      </c>
      <c r="C70" s="15">
        <v>92480</v>
      </c>
      <c r="D70" s="15">
        <v>714</v>
      </c>
      <c r="E70" s="15">
        <v>92123</v>
      </c>
      <c r="F70" s="15">
        <v>2079353</v>
      </c>
      <c r="G70" s="25">
        <v>22.5</v>
      </c>
      <c r="J70" s="43"/>
      <c r="K70" s="43"/>
      <c r="L70" s="43"/>
      <c r="M70" s="43"/>
      <c r="N70" s="43"/>
      <c r="O70" s="43"/>
    </row>
    <row r="71" spans="1:15" x14ac:dyDescent="0.25">
      <c r="A71" s="26" t="s">
        <v>125</v>
      </c>
      <c r="B71" s="24">
        <v>8.4200000000000004E-3</v>
      </c>
      <c r="C71" s="15">
        <v>91766</v>
      </c>
      <c r="D71" s="15">
        <v>772</v>
      </c>
      <c r="E71" s="15">
        <v>91380</v>
      </c>
      <c r="F71" s="15">
        <v>1987230</v>
      </c>
      <c r="G71" s="25">
        <v>21.7</v>
      </c>
      <c r="J71" s="43"/>
      <c r="K71" s="43"/>
      <c r="L71" s="43"/>
      <c r="M71" s="43"/>
      <c r="N71" s="43"/>
      <c r="O71" s="43"/>
    </row>
    <row r="72" spans="1:15" x14ac:dyDescent="0.25">
      <c r="A72" s="26" t="s">
        <v>126</v>
      </c>
      <c r="B72" s="24">
        <v>9.2599999999999991E-3</v>
      </c>
      <c r="C72" s="15">
        <v>90994</v>
      </c>
      <c r="D72" s="15">
        <v>842</v>
      </c>
      <c r="E72" s="15">
        <v>90573</v>
      </c>
      <c r="F72" s="15">
        <v>1895850</v>
      </c>
      <c r="G72" s="25">
        <v>20.8</v>
      </c>
      <c r="J72" s="43"/>
      <c r="K72" s="43"/>
      <c r="L72" s="43"/>
      <c r="M72" s="43"/>
      <c r="N72" s="43"/>
      <c r="O72" s="43"/>
    </row>
    <row r="73" spans="1:15" x14ac:dyDescent="0.25">
      <c r="A73" s="26" t="s">
        <v>127</v>
      </c>
      <c r="B73" s="24">
        <v>1.03E-2</v>
      </c>
      <c r="C73" s="15">
        <v>90152</v>
      </c>
      <c r="D73" s="15">
        <v>929</v>
      </c>
      <c r="E73" s="15">
        <v>89688</v>
      </c>
      <c r="F73" s="15">
        <v>1805277</v>
      </c>
      <c r="G73" s="25">
        <v>20</v>
      </c>
      <c r="J73" s="43"/>
      <c r="K73" s="43"/>
      <c r="L73" s="43"/>
      <c r="M73" s="43"/>
      <c r="N73" s="43"/>
      <c r="O73" s="43"/>
    </row>
    <row r="74" spans="1:15" x14ac:dyDescent="0.25">
      <c r="A74" s="26" t="s">
        <v>128</v>
      </c>
      <c r="B74" s="24">
        <v>1.146E-2</v>
      </c>
      <c r="C74" s="15">
        <v>89223</v>
      </c>
      <c r="D74" s="15">
        <v>1023</v>
      </c>
      <c r="E74" s="15">
        <v>88712</v>
      </c>
      <c r="F74" s="15">
        <v>1715590</v>
      </c>
      <c r="G74" s="25">
        <v>19.2</v>
      </c>
      <c r="J74" s="43"/>
      <c r="K74" s="43"/>
      <c r="L74" s="43"/>
      <c r="M74" s="43"/>
      <c r="N74" s="43"/>
      <c r="O74" s="43"/>
    </row>
    <row r="75" spans="1:15" x14ac:dyDescent="0.25">
      <c r="A75" s="26" t="s">
        <v>129</v>
      </c>
      <c r="B75" s="24">
        <v>1.265E-2</v>
      </c>
      <c r="C75" s="15">
        <v>88200</v>
      </c>
      <c r="D75" s="15">
        <v>1116</v>
      </c>
      <c r="E75" s="15">
        <v>87642</v>
      </c>
      <c r="F75" s="15">
        <v>1626878</v>
      </c>
      <c r="G75" s="25">
        <v>18.399999999999999</v>
      </c>
      <c r="J75" s="43"/>
      <c r="K75" s="43"/>
      <c r="L75" s="43"/>
      <c r="M75" s="43"/>
      <c r="N75" s="43"/>
      <c r="O75" s="43"/>
    </row>
    <row r="76" spans="1:15" x14ac:dyDescent="0.25">
      <c r="A76" s="26" t="s">
        <v>130</v>
      </c>
      <c r="B76" s="24">
        <v>1.391E-2</v>
      </c>
      <c r="C76" s="15">
        <v>87084</v>
      </c>
      <c r="D76" s="15">
        <v>1211</v>
      </c>
      <c r="E76" s="15">
        <v>86479</v>
      </c>
      <c r="F76" s="15">
        <v>1539236</v>
      </c>
      <c r="G76" s="25">
        <v>17.7</v>
      </c>
      <c r="J76" s="43"/>
      <c r="K76" s="43"/>
      <c r="L76" s="43"/>
      <c r="M76" s="43"/>
      <c r="N76" s="43"/>
      <c r="O76" s="43"/>
    </row>
    <row r="77" spans="1:15" x14ac:dyDescent="0.25">
      <c r="A77" s="26" t="s">
        <v>131</v>
      </c>
      <c r="B77" s="24">
        <v>1.5389999999999999E-2</v>
      </c>
      <c r="C77" s="15">
        <v>85873</v>
      </c>
      <c r="D77" s="15">
        <v>1322</v>
      </c>
      <c r="E77" s="15">
        <v>85212</v>
      </c>
      <c r="F77" s="15">
        <v>1452758</v>
      </c>
      <c r="G77" s="25">
        <v>16.899999999999999</v>
      </c>
      <c r="J77" s="43"/>
      <c r="K77" s="43"/>
      <c r="L77" s="43"/>
      <c r="M77" s="43"/>
      <c r="N77" s="43"/>
      <c r="O77" s="43"/>
    </row>
    <row r="78" spans="1:15" x14ac:dyDescent="0.25">
      <c r="A78" s="26" t="s">
        <v>132</v>
      </c>
      <c r="B78" s="24">
        <v>1.7219999999999999E-2</v>
      </c>
      <c r="C78" s="15">
        <v>84551</v>
      </c>
      <c r="D78" s="15">
        <v>1456</v>
      </c>
      <c r="E78" s="15">
        <v>83823</v>
      </c>
      <c r="F78" s="15">
        <v>1367546</v>
      </c>
      <c r="G78" s="25">
        <v>16.2</v>
      </c>
      <c r="J78" s="43"/>
      <c r="K78" s="43"/>
      <c r="L78" s="43"/>
      <c r="M78" s="43"/>
      <c r="N78" s="43"/>
      <c r="O78" s="43"/>
    </row>
    <row r="79" spans="1:15" x14ac:dyDescent="0.25">
      <c r="A79" s="26" t="s">
        <v>133</v>
      </c>
      <c r="B79" s="24">
        <v>1.925E-2</v>
      </c>
      <c r="C79" s="15">
        <v>83095</v>
      </c>
      <c r="D79" s="15">
        <v>1599</v>
      </c>
      <c r="E79" s="15">
        <v>82296</v>
      </c>
      <c r="F79" s="15">
        <v>1283723</v>
      </c>
      <c r="G79" s="25">
        <v>15.4</v>
      </c>
      <c r="J79" s="43"/>
      <c r="K79" s="43"/>
      <c r="L79" s="43"/>
      <c r="M79" s="43"/>
      <c r="N79" s="43"/>
      <c r="O79" s="43"/>
    </row>
    <row r="80" spans="1:15" x14ac:dyDescent="0.25">
      <c r="A80" s="26" t="s">
        <v>134</v>
      </c>
      <c r="B80" s="24">
        <v>2.1309999999999999E-2</v>
      </c>
      <c r="C80" s="15">
        <v>81496</v>
      </c>
      <c r="D80" s="15">
        <v>1737</v>
      </c>
      <c r="E80" s="15">
        <v>80628</v>
      </c>
      <c r="F80" s="15">
        <v>1201427</v>
      </c>
      <c r="G80" s="25">
        <v>14.7</v>
      </c>
      <c r="J80" s="43"/>
      <c r="K80" s="43"/>
      <c r="L80" s="43"/>
      <c r="M80" s="43"/>
      <c r="N80" s="43"/>
      <c r="O80" s="43"/>
    </row>
    <row r="81" spans="1:15" x14ac:dyDescent="0.25">
      <c r="A81" s="26" t="s">
        <v>135</v>
      </c>
      <c r="B81" s="24">
        <v>2.349E-2</v>
      </c>
      <c r="C81" s="15">
        <v>79759</v>
      </c>
      <c r="D81" s="15">
        <v>1873</v>
      </c>
      <c r="E81" s="15">
        <v>78823</v>
      </c>
      <c r="F81" s="15">
        <v>1120800</v>
      </c>
      <c r="G81" s="25">
        <v>14.1</v>
      </c>
      <c r="J81" s="43"/>
      <c r="K81" s="43"/>
      <c r="L81" s="43"/>
      <c r="M81" s="43"/>
      <c r="N81" s="43"/>
      <c r="O81" s="43"/>
    </row>
    <row r="82" spans="1:15" x14ac:dyDescent="0.25">
      <c r="A82" s="26" t="s">
        <v>136</v>
      </c>
      <c r="B82" s="24">
        <v>2.605E-2</v>
      </c>
      <c r="C82" s="15">
        <v>77886</v>
      </c>
      <c r="D82" s="15">
        <v>2029</v>
      </c>
      <c r="E82" s="15">
        <v>76872</v>
      </c>
      <c r="F82" s="15">
        <v>1041977</v>
      </c>
      <c r="G82" s="25">
        <v>13.4</v>
      </c>
      <c r="J82" s="43"/>
      <c r="K82" s="43"/>
      <c r="L82" s="43"/>
      <c r="M82" s="43"/>
      <c r="N82" s="43"/>
      <c r="O82" s="43"/>
    </row>
    <row r="83" spans="1:15" x14ac:dyDescent="0.25">
      <c r="A83" s="26" t="s">
        <v>137</v>
      </c>
      <c r="B83" s="24">
        <v>2.921E-2</v>
      </c>
      <c r="C83" s="15">
        <v>75857</v>
      </c>
      <c r="D83" s="15">
        <v>2216</v>
      </c>
      <c r="E83" s="15">
        <v>74749</v>
      </c>
      <c r="F83" s="15">
        <v>965106</v>
      </c>
      <c r="G83" s="25">
        <v>12.7</v>
      </c>
      <c r="J83" s="43"/>
      <c r="K83" s="43"/>
      <c r="L83" s="43"/>
      <c r="M83" s="43"/>
      <c r="N83" s="43"/>
      <c r="O83" s="43"/>
    </row>
    <row r="84" spans="1:15" x14ac:dyDescent="0.25">
      <c r="A84" s="26" t="s">
        <v>138</v>
      </c>
      <c r="B84" s="24">
        <v>3.2739999999999998E-2</v>
      </c>
      <c r="C84" s="15">
        <v>73641</v>
      </c>
      <c r="D84" s="15">
        <v>2411</v>
      </c>
      <c r="E84" s="15">
        <v>72436</v>
      </c>
      <c r="F84" s="15">
        <v>890357</v>
      </c>
      <c r="G84" s="25">
        <v>12.1</v>
      </c>
      <c r="J84" s="43"/>
      <c r="K84" s="43"/>
      <c r="L84" s="43"/>
      <c r="M84" s="43"/>
      <c r="N84" s="43"/>
      <c r="O84" s="43"/>
    </row>
    <row r="85" spans="1:15" x14ac:dyDescent="0.25">
      <c r="A85" s="26" t="s">
        <v>139</v>
      </c>
      <c r="B85" s="24">
        <v>3.6360000000000003E-2</v>
      </c>
      <c r="C85" s="15">
        <v>71230</v>
      </c>
      <c r="D85" s="15">
        <v>2590</v>
      </c>
      <c r="E85" s="15">
        <v>69935</v>
      </c>
      <c r="F85" s="15">
        <v>817921</v>
      </c>
      <c r="G85" s="25">
        <v>11.5</v>
      </c>
      <c r="J85" s="43"/>
      <c r="K85" s="43"/>
      <c r="L85" s="43"/>
      <c r="M85" s="43"/>
      <c r="N85" s="43"/>
      <c r="O85" s="43"/>
    </row>
    <row r="86" spans="1:15" x14ac:dyDescent="0.25">
      <c r="A86" s="26" t="s">
        <v>140</v>
      </c>
      <c r="B86" s="24">
        <v>4.0050000000000002E-2</v>
      </c>
      <c r="C86" s="15">
        <v>68640</v>
      </c>
      <c r="D86" s="15">
        <v>2749</v>
      </c>
      <c r="E86" s="15">
        <v>67266</v>
      </c>
      <c r="F86" s="15">
        <v>747986</v>
      </c>
      <c r="G86" s="25">
        <v>10.9</v>
      </c>
      <c r="J86" s="43"/>
      <c r="K86" s="43"/>
      <c r="L86" s="43"/>
      <c r="M86" s="43"/>
      <c r="N86" s="43"/>
      <c r="O86" s="43"/>
    </row>
    <row r="87" spans="1:15" x14ac:dyDescent="0.25">
      <c r="A87" s="26" t="s">
        <v>141</v>
      </c>
      <c r="B87" s="24">
        <v>4.403E-2</v>
      </c>
      <c r="C87" s="15">
        <v>65891</v>
      </c>
      <c r="D87" s="15">
        <v>2901</v>
      </c>
      <c r="E87" s="15">
        <v>64441</v>
      </c>
      <c r="F87" s="15">
        <v>680721</v>
      </c>
      <c r="G87" s="25">
        <v>10.3</v>
      </c>
      <c r="J87" s="43"/>
      <c r="K87" s="43"/>
      <c r="L87" s="43"/>
      <c r="M87" s="43"/>
      <c r="N87" s="43"/>
      <c r="O87" s="43"/>
    </row>
    <row r="88" spans="1:15" x14ac:dyDescent="0.25">
      <c r="A88" s="26" t="s">
        <v>142</v>
      </c>
      <c r="B88" s="24">
        <v>4.8480000000000002E-2</v>
      </c>
      <c r="C88" s="15">
        <v>62990</v>
      </c>
      <c r="D88" s="15">
        <v>3054</v>
      </c>
      <c r="E88" s="15">
        <v>61463</v>
      </c>
      <c r="F88" s="15">
        <v>616280</v>
      </c>
      <c r="G88" s="25">
        <v>9.8000000000000007</v>
      </c>
      <c r="J88" s="43"/>
      <c r="K88" s="43"/>
      <c r="L88" s="43"/>
      <c r="M88" s="43"/>
      <c r="N88" s="43"/>
      <c r="O88" s="43"/>
    </row>
    <row r="89" spans="1:15" x14ac:dyDescent="0.25">
      <c r="A89" s="26" t="s">
        <v>143</v>
      </c>
      <c r="B89" s="24">
        <v>5.3159999999999999E-2</v>
      </c>
      <c r="C89" s="15">
        <v>59936</v>
      </c>
      <c r="D89" s="15">
        <v>3186</v>
      </c>
      <c r="E89" s="15">
        <v>58343</v>
      </c>
      <c r="F89" s="15">
        <v>554817</v>
      </c>
      <c r="G89" s="25">
        <v>9.3000000000000007</v>
      </c>
      <c r="J89" s="43"/>
      <c r="K89" s="43"/>
      <c r="L89" s="43"/>
      <c r="M89" s="43"/>
      <c r="N89" s="43"/>
      <c r="O89" s="43"/>
    </row>
    <row r="90" spans="1:15" x14ac:dyDescent="0.25">
      <c r="A90" s="26" t="s">
        <v>144</v>
      </c>
      <c r="B90" s="24">
        <v>5.7860000000000002E-2</v>
      </c>
      <c r="C90" s="15">
        <v>56750</v>
      </c>
      <c r="D90" s="15">
        <v>3283</v>
      </c>
      <c r="E90" s="15">
        <v>55109</v>
      </c>
      <c r="F90" s="15">
        <v>496474</v>
      </c>
      <c r="G90" s="25">
        <v>8.6999999999999993</v>
      </c>
      <c r="J90" s="43"/>
      <c r="K90" s="43"/>
      <c r="L90" s="43"/>
      <c r="M90" s="43"/>
      <c r="N90" s="43"/>
      <c r="O90" s="43"/>
    </row>
    <row r="91" spans="1:15" x14ac:dyDescent="0.25">
      <c r="A91" s="26" t="s">
        <v>145</v>
      </c>
      <c r="B91" s="24">
        <v>6.268E-2</v>
      </c>
      <c r="C91" s="15">
        <v>53467</v>
      </c>
      <c r="D91" s="15">
        <v>3351</v>
      </c>
      <c r="E91" s="15">
        <v>51792</v>
      </c>
      <c r="F91" s="15">
        <v>441366</v>
      </c>
      <c r="G91" s="25">
        <v>8.3000000000000007</v>
      </c>
      <c r="J91" s="43"/>
      <c r="K91" s="43"/>
      <c r="L91" s="43"/>
      <c r="M91" s="43"/>
      <c r="N91" s="43"/>
      <c r="O91" s="43"/>
    </row>
    <row r="92" spans="1:15" x14ac:dyDescent="0.25">
      <c r="A92" s="26" t="s">
        <v>146</v>
      </c>
      <c r="B92" s="24">
        <v>6.8159999999999998E-2</v>
      </c>
      <c r="C92" s="15">
        <v>50116</v>
      </c>
      <c r="D92" s="15">
        <v>3416</v>
      </c>
      <c r="E92" s="15">
        <v>48408</v>
      </c>
      <c r="F92" s="15">
        <v>389574</v>
      </c>
      <c r="G92" s="25">
        <v>7.8</v>
      </c>
      <c r="J92" s="43"/>
      <c r="K92" s="43"/>
      <c r="L92" s="43"/>
      <c r="M92" s="43"/>
      <c r="N92" s="43"/>
      <c r="O92" s="43"/>
    </row>
    <row r="93" spans="1:15" x14ac:dyDescent="0.25">
      <c r="A93" s="26" t="s">
        <v>147</v>
      </c>
      <c r="B93" s="24">
        <v>7.485E-2</v>
      </c>
      <c r="C93" s="15">
        <v>46700</v>
      </c>
      <c r="D93" s="15">
        <v>3496</v>
      </c>
      <c r="E93" s="15">
        <v>44952</v>
      </c>
      <c r="F93" s="15">
        <v>341166</v>
      </c>
      <c r="G93" s="25">
        <v>7.3</v>
      </c>
      <c r="J93" s="43"/>
      <c r="K93" s="43"/>
      <c r="L93" s="43"/>
      <c r="M93" s="43"/>
      <c r="N93" s="43"/>
      <c r="O93" s="43"/>
    </row>
    <row r="94" spans="1:15" x14ac:dyDescent="0.25">
      <c r="A94" s="26" t="s">
        <v>148</v>
      </c>
      <c r="B94" s="24">
        <v>8.2710000000000006E-2</v>
      </c>
      <c r="C94" s="15">
        <v>43204</v>
      </c>
      <c r="D94" s="15">
        <v>3573</v>
      </c>
      <c r="E94" s="15">
        <v>41418</v>
      </c>
      <c r="F94" s="15">
        <v>296214</v>
      </c>
      <c r="G94" s="25">
        <v>6.9</v>
      </c>
      <c r="J94" s="43"/>
      <c r="K94" s="43"/>
      <c r="L94" s="43"/>
      <c r="M94" s="43"/>
      <c r="N94" s="43"/>
      <c r="O94" s="43"/>
    </row>
    <row r="95" spans="1:15" x14ac:dyDescent="0.25">
      <c r="A95" s="26" t="s">
        <v>149</v>
      </c>
      <c r="B95" s="24">
        <v>9.0889999999999999E-2</v>
      </c>
      <c r="C95" s="15">
        <v>39631</v>
      </c>
      <c r="D95" s="15">
        <v>3602</v>
      </c>
      <c r="E95" s="15">
        <v>37830</v>
      </c>
      <c r="F95" s="15">
        <v>254797</v>
      </c>
      <c r="G95" s="25">
        <v>6.4</v>
      </c>
      <c r="J95" s="43"/>
      <c r="K95" s="43"/>
      <c r="L95" s="43"/>
      <c r="M95" s="43"/>
      <c r="N95" s="43"/>
      <c r="O95" s="43"/>
    </row>
    <row r="96" spans="1:15" x14ac:dyDescent="0.25">
      <c r="A96" s="26" t="s">
        <v>150</v>
      </c>
      <c r="B96" s="24">
        <v>9.98E-2</v>
      </c>
      <c r="C96" s="15">
        <v>36029</v>
      </c>
      <c r="D96" s="15">
        <v>3596</v>
      </c>
      <c r="E96" s="15">
        <v>34231</v>
      </c>
      <c r="F96" s="15">
        <v>216967</v>
      </c>
      <c r="G96" s="25">
        <v>6</v>
      </c>
      <c r="J96" s="43"/>
      <c r="K96" s="43"/>
      <c r="L96" s="43"/>
      <c r="M96" s="43"/>
      <c r="N96" s="43"/>
      <c r="O96" s="43"/>
    </row>
    <row r="97" spans="1:15" x14ac:dyDescent="0.25">
      <c r="A97" s="26" t="s">
        <v>151</v>
      </c>
      <c r="B97" s="24">
        <v>0.1095</v>
      </c>
      <c r="C97" s="15">
        <v>32433</v>
      </c>
      <c r="D97" s="15">
        <v>3551</v>
      </c>
      <c r="E97" s="15">
        <v>30658</v>
      </c>
      <c r="F97" s="15">
        <v>182736</v>
      </c>
      <c r="G97" s="25">
        <v>5.6</v>
      </c>
      <c r="J97" s="43"/>
      <c r="K97" s="43"/>
      <c r="L97" s="43"/>
      <c r="M97" s="43"/>
      <c r="N97" s="43"/>
      <c r="O97" s="43"/>
    </row>
    <row r="98" spans="1:15" x14ac:dyDescent="0.25">
      <c r="A98" s="26" t="s">
        <v>152</v>
      </c>
      <c r="B98" s="24">
        <v>0.12003999999999999</v>
      </c>
      <c r="C98" s="15">
        <v>28882</v>
      </c>
      <c r="D98" s="15">
        <v>3467</v>
      </c>
      <c r="E98" s="15">
        <v>27149</v>
      </c>
      <c r="F98" s="15">
        <v>152078</v>
      </c>
      <c r="G98" s="25">
        <v>5.3</v>
      </c>
      <c r="J98" s="43"/>
      <c r="K98" s="43"/>
      <c r="L98" s="43"/>
      <c r="M98" s="43"/>
      <c r="N98" s="43"/>
      <c r="O98" s="43"/>
    </row>
    <row r="99" spans="1:15" x14ac:dyDescent="0.25">
      <c r="A99" s="26" t="s">
        <v>153</v>
      </c>
      <c r="B99" s="24">
        <v>0.13148000000000001</v>
      </c>
      <c r="C99" s="15">
        <v>25415</v>
      </c>
      <c r="D99" s="15">
        <v>3342</v>
      </c>
      <c r="E99" s="15">
        <v>23744</v>
      </c>
      <c r="F99" s="15">
        <v>124930</v>
      </c>
      <c r="G99" s="25">
        <v>4.9000000000000004</v>
      </c>
      <c r="J99" s="43"/>
      <c r="K99" s="43"/>
      <c r="L99" s="43"/>
      <c r="M99" s="43"/>
      <c r="N99" s="43"/>
      <c r="O99" s="43"/>
    </row>
    <row r="100" spans="1:15" x14ac:dyDescent="0.25">
      <c r="A100" s="26" t="s">
        <v>154</v>
      </c>
      <c r="B100" s="24">
        <v>0.14388999999999999</v>
      </c>
      <c r="C100" s="15">
        <v>22073</v>
      </c>
      <c r="D100" s="15">
        <v>3176</v>
      </c>
      <c r="E100" s="15">
        <v>20485</v>
      </c>
      <c r="F100" s="15">
        <v>101186</v>
      </c>
      <c r="G100" s="25">
        <v>4.5999999999999996</v>
      </c>
      <c r="J100" s="43"/>
      <c r="K100" s="43"/>
      <c r="L100" s="43"/>
      <c r="M100" s="43"/>
      <c r="N100" s="43"/>
      <c r="O100" s="43"/>
    </row>
    <row r="101" spans="1:15" x14ac:dyDescent="0.25">
      <c r="A101" s="26" t="s">
        <v>155</v>
      </c>
      <c r="B101" s="24">
        <v>0.15731000000000001</v>
      </c>
      <c r="C101" s="15">
        <v>18897</v>
      </c>
      <c r="D101" s="15">
        <v>2973</v>
      </c>
      <c r="E101" s="15">
        <v>17411</v>
      </c>
      <c r="F101" s="15">
        <v>80701</v>
      </c>
      <c r="G101" s="25">
        <v>4.3</v>
      </c>
      <c r="J101" s="43"/>
      <c r="K101" s="43"/>
      <c r="L101" s="43"/>
      <c r="M101" s="43"/>
      <c r="N101" s="43"/>
      <c r="O101" s="43"/>
    </row>
    <row r="102" spans="1:15" x14ac:dyDescent="0.25">
      <c r="A102" s="26" t="s">
        <v>156</v>
      </c>
      <c r="B102" s="24">
        <v>0.17182</v>
      </c>
      <c r="C102" s="15">
        <v>15924</v>
      </c>
      <c r="D102" s="15">
        <v>2736</v>
      </c>
      <c r="E102" s="15">
        <v>14556</v>
      </c>
      <c r="F102" s="15">
        <v>63290</v>
      </c>
      <c r="G102" s="25">
        <v>4</v>
      </c>
      <c r="J102" s="43"/>
      <c r="K102" s="43"/>
      <c r="L102" s="43"/>
      <c r="M102" s="43"/>
      <c r="N102" s="43"/>
      <c r="O102" s="43"/>
    </row>
    <row r="103" spans="1:15" x14ac:dyDescent="0.25">
      <c r="A103" s="26" t="s">
        <v>157</v>
      </c>
      <c r="B103" s="24">
        <v>0.18747</v>
      </c>
      <c r="C103" s="15">
        <v>13188</v>
      </c>
      <c r="D103" s="15">
        <v>2472</v>
      </c>
      <c r="E103" s="15">
        <v>11952</v>
      </c>
      <c r="F103" s="15">
        <v>48734</v>
      </c>
      <c r="G103" s="25">
        <v>3.7</v>
      </c>
      <c r="J103" s="43"/>
      <c r="K103" s="43"/>
      <c r="L103" s="43"/>
      <c r="M103" s="43"/>
      <c r="N103" s="43"/>
      <c r="O103" s="43"/>
    </row>
    <row r="104" spans="1:15" x14ac:dyDescent="0.25">
      <c r="A104" s="26" t="s">
        <v>158</v>
      </c>
      <c r="B104" s="24">
        <v>0.20433000000000001</v>
      </c>
      <c r="C104" s="15">
        <v>10716</v>
      </c>
      <c r="D104" s="15">
        <v>2190</v>
      </c>
      <c r="E104" s="15">
        <v>9621</v>
      </c>
      <c r="F104" s="15">
        <v>36782</v>
      </c>
      <c r="G104" s="25">
        <v>3.4</v>
      </c>
      <c r="J104" s="43"/>
      <c r="K104" s="43"/>
      <c r="L104" s="43"/>
      <c r="M104" s="43"/>
      <c r="N104" s="43"/>
      <c r="O104" s="43"/>
    </row>
    <row r="105" spans="1:15" x14ac:dyDescent="0.25">
      <c r="A105" s="26" t="s">
        <v>159</v>
      </c>
      <c r="B105" s="24">
        <v>0.22244</v>
      </c>
      <c r="C105" s="15">
        <v>8526</v>
      </c>
      <c r="D105" s="15">
        <v>1897</v>
      </c>
      <c r="E105" s="15">
        <v>7578</v>
      </c>
      <c r="F105" s="15">
        <v>27161</v>
      </c>
      <c r="G105" s="25">
        <v>3.2</v>
      </c>
      <c r="J105" s="43"/>
      <c r="K105" s="43"/>
      <c r="L105" s="43"/>
      <c r="M105" s="43"/>
      <c r="N105" s="43"/>
      <c r="O105" s="43"/>
    </row>
    <row r="106" spans="1:15" x14ac:dyDescent="0.25">
      <c r="A106" s="26" t="s">
        <v>160</v>
      </c>
      <c r="B106" s="24">
        <v>0.24187</v>
      </c>
      <c r="C106" s="15">
        <v>6629</v>
      </c>
      <c r="D106" s="15">
        <v>1603</v>
      </c>
      <c r="E106" s="15">
        <v>5828</v>
      </c>
      <c r="F106" s="15">
        <v>19584</v>
      </c>
      <c r="G106" s="25">
        <v>3</v>
      </c>
      <c r="J106" s="43"/>
      <c r="K106" s="43"/>
      <c r="L106" s="43"/>
      <c r="M106" s="43"/>
      <c r="N106" s="43"/>
      <c r="O106" s="43"/>
    </row>
    <row r="107" spans="1:15" x14ac:dyDescent="0.25">
      <c r="A107" s="26" t="s">
        <v>161</v>
      </c>
      <c r="B107" s="24">
        <v>0.26267000000000001</v>
      </c>
      <c r="C107" s="15">
        <v>5026</v>
      </c>
      <c r="D107" s="15">
        <v>1320</v>
      </c>
      <c r="E107" s="15">
        <v>4366</v>
      </c>
      <c r="F107" s="15">
        <v>13756</v>
      </c>
      <c r="G107" s="25">
        <v>2.7</v>
      </c>
      <c r="J107" s="43"/>
      <c r="K107" s="43"/>
      <c r="L107" s="43"/>
      <c r="M107" s="43"/>
      <c r="N107" s="43"/>
      <c r="O107" s="43"/>
    </row>
    <row r="108" spans="1:15" x14ac:dyDescent="0.25">
      <c r="A108" s="26" t="s">
        <v>162</v>
      </c>
      <c r="B108" s="24">
        <v>0.28488000000000002</v>
      </c>
      <c r="C108" s="15">
        <v>3706</v>
      </c>
      <c r="D108" s="15">
        <v>1056</v>
      </c>
      <c r="E108" s="15">
        <v>3178</v>
      </c>
      <c r="F108" s="15">
        <v>9390</v>
      </c>
      <c r="G108" s="25">
        <v>2.5</v>
      </c>
      <c r="J108" s="43"/>
      <c r="K108" s="43"/>
      <c r="L108" s="43"/>
      <c r="M108" s="43"/>
      <c r="N108" s="43"/>
      <c r="O108" s="43"/>
    </row>
    <row r="109" spans="1:15" x14ac:dyDescent="0.25">
      <c r="A109" s="26" t="s">
        <v>163</v>
      </c>
      <c r="B109" s="24">
        <v>0.30853999999999998</v>
      </c>
      <c r="C109" s="15">
        <v>2650</v>
      </c>
      <c r="D109" s="15">
        <v>818</v>
      </c>
      <c r="E109" s="15">
        <v>2241</v>
      </c>
      <c r="F109" s="15">
        <v>6212</v>
      </c>
      <c r="G109" s="25">
        <v>2.2999999999999998</v>
      </c>
      <c r="J109" s="43"/>
      <c r="K109" s="43"/>
      <c r="L109" s="43"/>
      <c r="M109" s="43"/>
      <c r="N109" s="43"/>
      <c r="O109" s="43"/>
    </row>
    <row r="110" spans="1:15" x14ac:dyDescent="0.25">
      <c r="A110" s="28" t="s">
        <v>164</v>
      </c>
      <c r="B110" s="29">
        <v>1</v>
      </c>
      <c r="C110" s="30">
        <v>1832</v>
      </c>
      <c r="D110" s="30">
        <v>1832</v>
      </c>
      <c r="E110" s="30">
        <v>3971</v>
      </c>
      <c r="F110" s="30">
        <v>3971</v>
      </c>
      <c r="G110" s="31">
        <v>2.2000000000000002</v>
      </c>
      <c r="J110" s="43"/>
      <c r="K110" s="43"/>
      <c r="L110" s="43"/>
      <c r="M110" s="43"/>
      <c r="N110" s="43"/>
      <c r="O110" s="43"/>
    </row>
    <row r="111" spans="1:15" x14ac:dyDescent="0.25">
      <c r="A111" s="15"/>
      <c r="B111" s="24"/>
      <c r="C111" s="15"/>
      <c r="D111" s="15"/>
      <c r="E111" s="15"/>
      <c r="F111" s="15"/>
      <c r="G111" s="67"/>
      <c r="J111" s="43"/>
      <c r="K111" s="43"/>
      <c r="L111" s="43"/>
      <c r="M111" s="43"/>
      <c r="N111" s="43"/>
      <c r="O111" s="43"/>
    </row>
    <row r="113" spans="1:1" x14ac:dyDescent="0.25">
      <c r="A113" s="32" t="s">
        <v>284</v>
      </c>
    </row>
    <row r="114" spans="1:1" x14ac:dyDescent="0.25">
      <c r="A114" s="33" t="s">
        <v>165</v>
      </c>
    </row>
  </sheetData>
  <pageMargins left="0.75" right="0.75" top="1" bottom="1" header="0.5" footer="0.5"/>
  <pageSetup paperSize="9" orientation="portrait"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34"/>
  <dimension ref="A1:O114"/>
  <sheetViews>
    <sheetView zoomScaleNormal="100" workbookViewId="0"/>
  </sheetViews>
  <sheetFormatPr defaultRowHeight="12.5" x14ac:dyDescent="0.25"/>
  <cols>
    <col min="1" max="1" width="12.59765625" style="4" customWidth="1"/>
    <col min="2" max="2" width="17.3984375" style="4" customWidth="1"/>
    <col min="3" max="3" width="10.59765625" style="4" customWidth="1"/>
    <col min="4" max="5" width="17.3984375" style="4" customWidth="1"/>
    <col min="6" max="7" width="15.09765625" style="4" customWidth="1"/>
    <col min="8" max="8" width="11" style="4" customWidth="1"/>
    <col min="9" max="256" width="9.09765625" style="4"/>
    <col min="257" max="257" width="12.59765625" style="4" customWidth="1"/>
    <col min="258" max="258" width="17.3984375" style="4" customWidth="1"/>
    <col min="259" max="259" width="10.59765625" style="4" customWidth="1"/>
    <col min="260" max="261" width="17.3984375" style="4" customWidth="1"/>
    <col min="262" max="263" width="15.09765625" style="4" customWidth="1"/>
    <col min="264" max="264" width="11" style="4" customWidth="1"/>
    <col min="265" max="512" width="9.09765625" style="4"/>
    <col min="513" max="513" width="12.59765625" style="4" customWidth="1"/>
    <col min="514" max="514" width="17.3984375" style="4" customWidth="1"/>
    <col min="515" max="515" width="10.59765625" style="4" customWidth="1"/>
    <col min="516" max="517" width="17.3984375" style="4" customWidth="1"/>
    <col min="518" max="519" width="15.09765625" style="4" customWidth="1"/>
    <col min="520" max="520" width="11" style="4" customWidth="1"/>
    <col min="521" max="768" width="9.09765625" style="4"/>
    <col min="769" max="769" width="12.59765625" style="4" customWidth="1"/>
    <col min="770" max="770" width="17.3984375" style="4" customWidth="1"/>
    <col min="771" max="771" width="10.59765625" style="4" customWidth="1"/>
    <col min="772" max="773" width="17.3984375" style="4" customWidth="1"/>
    <col min="774" max="775" width="15.09765625" style="4" customWidth="1"/>
    <col min="776" max="776" width="11" style="4" customWidth="1"/>
    <col min="777" max="1024" width="9.09765625" style="4"/>
    <col min="1025" max="1025" width="12.59765625" style="4" customWidth="1"/>
    <col min="1026" max="1026" width="17.3984375" style="4" customWidth="1"/>
    <col min="1027" max="1027" width="10.59765625" style="4" customWidth="1"/>
    <col min="1028" max="1029" width="17.3984375" style="4" customWidth="1"/>
    <col min="1030" max="1031" width="15.09765625" style="4" customWidth="1"/>
    <col min="1032" max="1032" width="11" style="4" customWidth="1"/>
    <col min="1033" max="1280" width="9.09765625" style="4"/>
    <col min="1281" max="1281" width="12.59765625" style="4" customWidth="1"/>
    <col min="1282" max="1282" width="17.3984375" style="4" customWidth="1"/>
    <col min="1283" max="1283" width="10.59765625" style="4" customWidth="1"/>
    <col min="1284" max="1285" width="17.3984375" style="4" customWidth="1"/>
    <col min="1286" max="1287" width="15.09765625" style="4" customWidth="1"/>
    <col min="1288" max="1288" width="11" style="4" customWidth="1"/>
    <col min="1289" max="1536" width="9.09765625" style="4"/>
    <col min="1537" max="1537" width="12.59765625" style="4" customWidth="1"/>
    <col min="1538" max="1538" width="17.3984375" style="4" customWidth="1"/>
    <col min="1539" max="1539" width="10.59765625" style="4" customWidth="1"/>
    <col min="1540" max="1541" width="17.3984375" style="4" customWidth="1"/>
    <col min="1542" max="1543" width="15.09765625" style="4" customWidth="1"/>
    <col min="1544" max="1544" width="11" style="4" customWidth="1"/>
    <col min="1545" max="1792" width="9.09765625" style="4"/>
    <col min="1793" max="1793" width="12.59765625" style="4" customWidth="1"/>
    <col min="1794" max="1794" width="17.3984375" style="4" customWidth="1"/>
    <col min="1795" max="1795" width="10.59765625" style="4" customWidth="1"/>
    <col min="1796" max="1797" width="17.3984375" style="4" customWidth="1"/>
    <col min="1798" max="1799" width="15.09765625" style="4" customWidth="1"/>
    <col min="1800" max="1800" width="11" style="4" customWidth="1"/>
    <col min="1801" max="2048" width="9.09765625" style="4"/>
    <col min="2049" max="2049" width="12.59765625" style="4" customWidth="1"/>
    <col min="2050" max="2050" width="17.3984375" style="4" customWidth="1"/>
    <col min="2051" max="2051" width="10.59765625" style="4" customWidth="1"/>
    <col min="2052" max="2053" width="17.3984375" style="4" customWidth="1"/>
    <col min="2054" max="2055" width="15.09765625" style="4" customWidth="1"/>
    <col min="2056" max="2056" width="11" style="4" customWidth="1"/>
    <col min="2057" max="2304" width="9.09765625" style="4"/>
    <col min="2305" max="2305" width="12.59765625" style="4" customWidth="1"/>
    <col min="2306" max="2306" width="17.3984375" style="4" customWidth="1"/>
    <col min="2307" max="2307" width="10.59765625" style="4" customWidth="1"/>
    <col min="2308" max="2309" width="17.3984375" style="4" customWidth="1"/>
    <col min="2310" max="2311" width="15.09765625" style="4" customWidth="1"/>
    <col min="2312" max="2312" width="11" style="4" customWidth="1"/>
    <col min="2313" max="2560" width="9.09765625" style="4"/>
    <col min="2561" max="2561" width="12.59765625" style="4" customWidth="1"/>
    <col min="2562" max="2562" width="17.3984375" style="4" customWidth="1"/>
    <col min="2563" max="2563" width="10.59765625" style="4" customWidth="1"/>
    <col min="2564" max="2565" width="17.3984375" style="4" customWidth="1"/>
    <col min="2566" max="2567" width="15.09765625" style="4" customWidth="1"/>
    <col min="2568" max="2568" width="11" style="4" customWidth="1"/>
    <col min="2569" max="2816" width="9.09765625" style="4"/>
    <col min="2817" max="2817" width="12.59765625" style="4" customWidth="1"/>
    <col min="2818" max="2818" width="17.3984375" style="4" customWidth="1"/>
    <col min="2819" max="2819" width="10.59765625" style="4" customWidth="1"/>
    <col min="2820" max="2821" width="17.3984375" style="4" customWidth="1"/>
    <col min="2822" max="2823" width="15.09765625" style="4" customWidth="1"/>
    <col min="2824" max="2824" width="11" style="4" customWidth="1"/>
    <col min="2825" max="3072" width="9.09765625" style="4"/>
    <col min="3073" max="3073" width="12.59765625" style="4" customWidth="1"/>
    <col min="3074" max="3074" width="17.3984375" style="4" customWidth="1"/>
    <col min="3075" max="3075" width="10.59765625" style="4" customWidth="1"/>
    <col min="3076" max="3077" width="17.3984375" style="4" customWidth="1"/>
    <col min="3078" max="3079" width="15.09765625" style="4" customWidth="1"/>
    <col min="3080" max="3080" width="11" style="4" customWidth="1"/>
    <col min="3081" max="3328" width="9.09765625" style="4"/>
    <col min="3329" max="3329" width="12.59765625" style="4" customWidth="1"/>
    <col min="3330" max="3330" width="17.3984375" style="4" customWidth="1"/>
    <col min="3331" max="3331" width="10.59765625" style="4" customWidth="1"/>
    <col min="3332" max="3333" width="17.3984375" style="4" customWidth="1"/>
    <col min="3334" max="3335" width="15.09765625" style="4" customWidth="1"/>
    <col min="3336" max="3336" width="11" style="4" customWidth="1"/>
    <col min="3337" max="3584" width="9.09765625" style="4"/>
    <col min="3585" max="3585" width="12.59765625" style="4" customWidth="1"/>
    <col min="3586" max="3586" width="17.3984375" style="4" customWidth="1"/>
    <col min="3587" max="3587" width="10.59765625" style="4" customWidth="1"/>
    <col min="3588" max="3589" width="17.3984375" style="4" customWidth="1"/>
    <col min="3590" max="3591" width="15.09765625" style="4" customWidth="1"/>
    <col min="3592" max="3592" width="11" style="4" customWidth="1"/>
    <col min="3593" max="3840" width="9.09765625" style="4"/>
    <col min="3841" max="3841" width="12.59765625" style="4" customWidth="1"/>
    <col min="3842" max="3842" width="17.3984375" style="4" customWidth="1"/>
    <col min="3843" max="3843" width="10.59765625" style="4" customWidth="1"/>
    <col min="3844" max="3845" width="17.3984375" style="4" customWidth="1"/>
    <col min="3846" max="3847" width="15.09765625" style="4" customWidth="1"/>
    <col min="3848" max="3848" width="11" style="4" customWidth="1"/>
    <col min="3849" max="4096" width="9.09765625" style="4"/>
    <col min="4097" max="4097" width="12.59765625" style="4" customWidth="1"/>
    <col min="4098" max="4098" width="17.3984375" style="4" customWidth="1"/>
    <col min="4099" max="4099" width="10.59765625" style="4" customWidth="1"/>
    <col min="4100" max="4101" width="17.3984375" style="4" customWidth="1"/>
    <col min="4102" max="4103" width="15.09765625" style="4" customWidth="1"/>
    <col min="4104" max="4104" width="11" style="4" customWidth="1"/>
    <col min="4105" max="4352" width="9.09765625" style="4"/>
    <col min="4353" max="4353" width="12.59765625" style="4" customWidth="1"/>
    <col min="4354" max="4354" width="17.3984375" style="4" customWidth="1"/>
    <col min="4355" max="4355" width="10.59765625" style="4" customWidth="1"/>
    <col min="4356" max="4357" width="17.3984375" style="4" customWidth="1"/>
    <col min="4358" max="4359" width="15.09765625" style="4" customWidth="1"/>
    <col min="4360" max="4360" width="11" style="4" customWidth="1"/>
    <col min="4361" max="4608" width="9.09765625" style="4"/>
    <col min="4609" max="4609" width="12.59765625" style="4" customWidth="1"/>
    <col min="4610" max="4610" width="17.3984375" style="4" customWidth="1"/>
    <col min="4611" max="4611" width="10.59765625" style="4" customWidth="1"/>
    <col min="4612" max="4613" width="17.3984375" style="4" customWidth="1"/>
    <col min="4614" max="4615" width="15.09765625" style="4" customWidth="1"/>
    <col min="4616" max="4616" width="11" style="4" customWidth="1"/>
    <col min="4617" max="4864" width="9.09765625" style="4"/>
    <col min="4865" max="4865" width="12.59765625" style="4" customWidth="1"/>
    <col min="4866" max="4866" width="17.3984375" style="4" customWidth="1"/>
    <col min="4867" max="4867" width="10.59765625" style="4" customWidth="1"/>
    <col min="4868" max="4869" width="17.3984375" style="4" customWidth="1"/>
    <col min="4870" max="4871" width="15.09765625" style="4" customWidth="1"/>
    <col min="4872" max="4872" width="11" style="4" customWidth="1"/>
    <col min="4873" max="5120" width="9.09765625" style="4"/>
    <col min="5121" max="5121" width="12.59765625" style="4" customWidth="1"/>
    <col min="5122" max="5122" width="17.3984375" style="4" customWidth="1"/>
    <col min="5123" max="5123" width="10.59765625" style="4" customWidth="1"/>
    <col min="5124" max="5125" width="17.3984375" style="4" customWidth="1"/>
    <col min="5126" max="5127" width="15.09765625" style="4" customWidth="1"/>
    <col min="5128" max="5128" width="11" style="4" customWidth="1"/>
    <col min="5129" max="5376" width="9.09765625" style="4"/>
    <col min="5377" max="5377" width="12.59765625" style="4" customWidth="1"/>
    <col min="5378" max="5378" width="17.3984375" style="4" customWidth="1"/>
    <col min="5379" max="5379" width="10.59765625" style="4" customWidth="1"/>
    <col min="5380" max="5381" width="17.3984375" style="4" customWidth="1"/>
    <col min="5382" max="5383" width="15.09765625" style="4" customWidth="1"/>
    <col min="5384" max="5384" width="11" style="4" customWidth="1"/>
    <col min="5385" max="5632" width="9.09765625" style="4"/>
    <col min="5633" max="5633" width="12.59765625" style="4" customWidth="1"/>
    <col min="5634" max="5634" width="17.3984375" style="4" customWidth="1"/>
    <col min="5635" max="5635" width="10.59765625" style="4" customWidth="1"/>
    <col min="5636" max="5637" width="17.3984375" style="4" customWidth="1"/>
    <col min="5638" max="5639" width="15.09765625" style="4" customWidth="1"/>
    <col min="5640" max="5640" width="11" style="4" customWidth="1"/>
    <col min="5641" max="5888" width="9.09765625" style="4"/>
    <col min="5889" max="5889" width="12.59765625" style="4" customWidth="1"/>
    <col min="5890" max="5890" width="17.3984375" style="4" customWidth="1"/>
    <col min="5891" max="5891" width="10.59765625" style="4" customWidth="1"/>
    <col min="5892" max="5893" width="17.3984375" style="4" customWidth="1"/>
    <col min="5894" max="5895" width="15.09765625" style="4" customWidth="1"/>
    <col min="5896" max="5896" width="11" style="4" customWidth="1"/>
    <col min="5897" max="6144" width="9.09765625" style="4"/>
    <col min="6145" max="6145" width="12.59765625" style="4" customWidth="1"/>
    <col min="6146" max="6146" width="17.3984375" style="4" customWidth="1"/>
    <col min="6147" max="6147" width="10.59765625" style="4" customWidth="1"/>
    <col min="6148" max="6149" width="17.3984375" style="4" customWidth="1"/>
    <col min="6150" max="6151" width="15.09765625" style="4" customWidth="1"/>
    <col min="6152" max="6152" width="11" style="4" customWidth="1"/>
    <col min="6153" max="6400" width="9.09765625" style="4"/>
    <col min="6401" max="6401" width="12.59765625" style="4" customWidth="1"/>
    <col min="6402" max="6402" width="17.3984375" style="4" customWidth="1"/>
    <col min="6403" max="6403" width="10.59765625" style="4" customWidth="1"/>
    <col min="6404" max="6405" width="17.3984375" style="4" customWidth="1"/>
    <col min="6406" max="6407" width="15.09765625" style="4" customWidth="1"/>
    <col min="6408" max="6408" width="11" style="4" customWidth="1"/>
    <col min="6409" max="6656" width="9.09765625" style="4"/>
    <col min="6657" max="6657" width="12.59765625" style="4" customWidth="1"/>
    <col min="6658" max="6658" width="17.3984375" style="4" customWidth="1"/>
    <col min="6659" max="6659" width="10.59765625" style="4" customWidth="1"/>
    <col min="6660" max="6661" width="17.3984375" style="4" customWidth="1"/>
    <col min="6662" max="6663" width="15.09765625" style="4" customWidth="1"/>
    <col min="6664" max="6664" width="11" style="4" customWidth="1"/>
    <col min="6665" max="6912" width="9.09765625" style="4"/>
    <col min="6913" max="6913" width="12.59765625" style="4" customWidth="1"/>
    <col min="6914" max="6914" width="17.3984375" style="4" customWidth="1"/>
    <col min="6915" max="6915" width="10.59765625" style="4" customWidth="1"/>
    <col min="6916" max="6917" width="17.3984375" style="4" customWidth="1"/>
    <col min="6918" max="6919" width="15.09765625" style="4" customWidth="1"/>
    <col min="6920" max="6920" width="11" style="4" customWidth="1"/>
    <col min="6921" max="7168" width="9.09765625" style="4"/>
    <col min="7169" max="7169" width="12.59765625" style="4" customWidth="1"/>
    <col min="7170" max="7170" width="17.3984375" style="4" customWidth="1"/>
    <col min="7171" max="7171" width="10.59765625" style="4" customWidth="1"/>
    <col min="7172" max="7173" width="17.3984375" style="4" customWidth="1"/>
    <col min="7174" max="7175" width="15.09765625" style="4" customWidth="1"/>
    <col min="7176" max="7176" width="11" style="4" customWidth="1"/>
    <col min="7177" max="7424" width="9.09765625" style="4"/>
    <col min="7425" max="7425" width="12.59765625" style="4" customWidth="1"/>
    <col min="7426" max="7426" width="17.3984375" style="4" customWidth="1"/>
    <col min="7427" max="7427" width="10.59765625" style="4" customWidth="1"/>
    <col min="7428" max="7429" width="17.3984375" style="4" customWidth="1"/>
    <col min="7430" max="7431" width="15.09765625" style="4" customWidth="1"/>
    <col min="7432" max="7432" width="11" style="4" customWidth="1"/>
    <col min="7433" max="7680" width="9.09765625" style="4"/>
    <col min="7681" max="7681" width="12.59765625" style="4" customWidth="1"/>
    <col min="7682" max="7682" width="17.3984375" style="4" customWidth="1"/>
    <col min="7683" max="7683" width="10.59765625" style="4" customWidth="1"/>
    <col min="7684" max="7685" width="17.3984375" style="4" customWidth="1"/>
    <col min="7686" max="7687" width="15.09765625" style="4" customWidth="1"/>
    <col min="7688" max="7688" width="11" style="4" customWidth="1"/>
    <col min="7689" max="7936" width="9.09765625" style="4"/>
    <col min="7937" max="7937" width="12.59765625" style="4" customWidth="1"/>
    <col min="7938" max="7938" width="17.3984375" style="4" customWidth="1"/>
    <col min="7939" max="7939" width="10.59765625" style="4" customWidth="1"/>
    <col min="7940" max="7941" width="17.3984375" style="4" customWidth="1"/>
    <col min="7942" max="7943" width="15.09765625" style="4" customWidth="1"/>
    <col min="7944" max="7944" width="11" style="4" customWidth="1"/>
    <col min="7945" max="8192" width="9.09765625" style="4"/>
    <col min="8193" max="8193" width="12.59765625" style="4" customWidth="1"/>
    <col min="8194" max="8194" width="17.3984375" style="4" customWidth="1"/>
    <col min="8195" max="8195" width="10.59765625" style="4" customWidth="1"/>
    <col min="8196" max="8197" width="17.3984375" style="4" customWidth="1"/>
    <col min="8198" max="8199" width="15.09765625" style="4" customWidth="1"/>
    <col min="8200" max="8200" width="11" style="4" customWidth="1"/>
    <col min="8201" max="8448" width="9.09765625" style="4"/>
    <col min="8449" max="8449" width="12.59765625" style="4" customWidth="1"/>
    <col min="8450" max="8450" width="17.3984375" style="4" customWidth="1"/>
    <col min="8451" max="8451" width="10.59765625" style="4" customWidth="1"/>
    <col min="8452" max="8453" width="17.3984375" style="4" customWidth="1"/>
    <col min="8454" max="8455" width="15.09765625" style="4" customWidth="1"/>
    <col min="8456" max="8456" width="11" style="4" customWidth="1"/>
    <col min="8457" max="8704" width="9.09765625" style="4"/>
    <col min="8705" max="8705" width="12.59765625" style="4" customWidth="1"/>
    <col min="8706" max="8706" width="17.3984375" style="4" customWidth="1"/>
    <col min="8707" max="8707" width="10.59765625" style="4" customWidth="1"/>
    <col min="8708" max="8709" width="17.3984375" style="4" customWidth="1"/>
    <col min="8710" max="8711" width="15.09765625" style="4" customWidth="1"/>
    <col min="8712" max="8712" width="11" style="4" customWidth="1"/>
    <col min="8713" max="8960" width="9.09765625" style="4"/>
    <col min="8961" max="8961" width="12.59765625" style="4" customWidth="1"/>
    <col min="8962" max="8962" width="17.3984375" style="4" customWidth="1"/>
    <col min="8963" max="8963" width="10.59765625" style="4" customWidth="1"/>
    <col min="8964" max="8965" width="17.3984375" style="4" customWidth="1"/>
    <col min="8966" max="8967" width="15.09765625" style="4" customWidth="1"/>
    <col min="8968" max="8968" width="11" style="4" customWidth="1"/>
    <col min="8969" max="9216" width="9.09765625" style="4"/>
    <col min="9217" max="9217" width="12.59765625" style="4" customWidth="1"/>
    <col min="9218" max="9218" width="17.3984375" style="4" customWidth="1"/>
    <col min="9219" max="9219" width="10.59765625" style="4" customWidth="1"/>
    <col min="9220" max="9221" width="17.3984375" style="4" customWidth="1"/>
    <col min="9222" max="9223" width="15.09765625" style="4" customWidth="1"/>
    <col min="9224" max="9224" width="11" style="4" customWidth="1"/>
    <col min="9225" max="9472" width="9.09765625" style="4"/>
    <col min="9473" max="9473" width="12.59765625" style="4" customWidth="1"/>
    <col min="9474" max="9474" width="17.3984375" style="4" customWidth="1"/>
    <col min="9475" max="9475" width="10.59765625" style="4" customWidth="1"/>
    <col min="9476" max="9477" width="17.3984375" style="4" customWidth="1"/>
    <col min="9478" max="9479" width="15.09765625" style="4" customWidth="1"/>
    <col min="9480" max="9480" width="11" style="4" customWidth="1"/>
    <col min="9481" max="9728" width="9.09765625" style="4"/>
    <col min="9729" max="9729" width="12.59765625" style="4" customWidth="1"/>
    <col min="9730" max="9730" width="17.3984375" style="4" customWidth="1"/>
    <col min="9731" max="9731" width="10.59765625" style="4" customWidth="1"/>
    <col min="9732" max="9733" width="17.3984375" style="4" customWidth="1"/>
    <col min="9734" max="9735" width="15.09765625" style="4" customWidth="1"/>
    <col min="9736" max="9736" width="11" style="4" customWidth="1"/>
    <col min="9737" max="9984" width="9.09765625" style="4"/>
    <col min="9985" max="9985" width="12.59765625" style="4" customWidth="1"/>
    <col min="9986" max="9986" width="17.3984375" style="4" customWidth="1"/>
    <col min="9987" max="9987" width="10.59765625" style="4" customWidth="1"/>
    <col min="9988" max="9989" width="17.3984375" style="4" customWidth="1"/>
    <col min="9990" max="9991" width="15.09765625" style="4" customWidth="1"/>
    <col min="9992" max="9992" width="11" style="4" customWidth="1"/>
    <col min="9993" max="10240" width="9.09765625" style="4"/>
    <col min="10241" max="10241" width="12.59765625" style="4" customWidth="1"/>
    <col min="10242" max="10242" width="17.3984375" style="4" customWidth="1"/>
    <col min="10243" max="10243" width="10.59765625" style="4" customWidth="1"/>
    <col min="10244" max="10245" width="17.3984375" style="4" customWidth="1"/>
    <col min="10246" max="10247" width="15.09765625" style="4" customWidth="1"/>
    <col min="10248" max="10248" width="11" style="4" customWidth="1"/>
    <col min="10249" max="10496" width="9.09765625" style="4"/>
    <col min="10497" max="10497" width="12.59765625" style="4" customWidth="1"/>
    <col min="10498" max="10498" width="17.3984375" style="4" customWidth="1"/>
    <col min="10499" max="10499" width="10.59765625" style="4" customWidth="1"/>
    <col min="10500" max="10501" width="17.3984375" style="4" customWidth="1"/>
    <col min="10502" max="10503" width="15.09765625" style="4" customWidth="1"/>
    <col min="10504" max="10504" width="11" style="4" customWidth="1"/>
    <col min="10505" max="10752" width="9.09765625" style="4"/>
    <col min="10753" max="10753" width="12.59765625" style="4" customWidth="1"/>
    <col min="10754" max="10754" width="17.3984375" style="4" customWidth="1"/>
    <col min="10755" max="10755" width="10.59765625" style="4" customWidth="1"/>
    <col min="10756" max="10757" width="17.3984375" style="4" customWidth="1"/>
    <col min="10758" max="10759" width="15.09765625" style="4" customWidth="1"/>
    <col min="10760" max="10760" width="11" style="4" customWidth="1"/>
    <col min="10761" max="11008" width="9.09765625" style="4"/>
    <col min="11009" max="11009" width="12.59765625" style="4" customWidth="1"/>
    <col min="11010" max="11010" width="17.3984375" style="4" customWidth="1"/>
    <col min="11011" max="11011" width="10.59765625" style="4" customWidth="1"/>
    <col min="11012" max="11013" width="17.3984375" style="4" customWidth="1"/>
    <col min="11014" max="11015" width="15.09765625" style="4" customWidth="1"/>
    <col min="11016" max="11016" width="11" style="4" customWidth="1"/>
    <col min="11017" max="11264" width="9.09765625" style="4"/>
    <col min="11265" max="11265" width="12.59765625" style="4" customWidth="1"/>
    <col min="11266" max="11266" width="17.3984375" style="4" customWidth="1"/>
    <col min="11267" max="11267" width="10.59765625" style="4" customWidth="1"/>
    <col min="11268" max="11269" width="17.3984375" style="4" customWidth="1"/>
    <col min="11270" max="11271" width="15.09765625" style="4" customWidth="1"/>
    <col min="11272" max="11272" width="11" style="4" customWidth="1"/>
    <col min="11273" max="11520" width="9.09765625" style="4"/>
    <col min="11521" max="11521" width="12.59765625" style="4" customWidth="1"/>
    <col min="11522" max="11522" width="17.3984375" style="4" customWidth="1"/>
    <col min="11523" max="11523" width="10.59765625" style="4" customWidth="1"/>
    <col min="11524" max="11525" width="17.3984375" style="4" customWidth="1"/>
    <col min="11526" max="11527" width="15.09765625" style="4" customWidth="1"/>
    <col min="11528" max="11528" width="11" style="4" customWidth="1"/>
    <col min="11529" max="11776" width="9.09765625" style="4"/>
    <col min="11777" max="11777" width="12.59765625" style="4" customWidth="1"/>
    <col min="11778" max="11778" width="17.3984375" style="4" customWidth="1"/>
    <col min="11779" max="11779" width="10.59765625" style="4" customWidth="1"/>
    <col min="11780" max="11781" width="17.3984375" style="4" customWidth="1"/>
    <col min="11782" max="11783" width="15.09765625" style="4" customWidth="1"/>
    <col min="11784" max="11784" width="11" style="4" customWidth="1"/>
    <col min="11785" max="12032" width="9.09765625" style="4"/>
    <col min="12033" max="12033" width="12.59765625" style="4" customWidth="1"/>
    <col min="12034" max="12034" width="17.3984375" style="4" customWidth="1"/>
    <col min="12035" max="12035" width="10.59765625" style="4" customWidth="1"/>
    <col min="12036" max="12037" width="17.3984375" style="4" customWidth="1"/>
    <col min="12038" max="12039" width="15.09765625" style="4" customWidth="1"/>
    <col min="12040" max="12040" width="11" style="4" customWidth="1"/>
    <col min="12041" max="12288" width="9.09765625" style="4"/>
    <col min="12289" max="12289" width="12.59765625" style="4" customWidth="1"/>
    <col min="12290" max="12290" width="17.3984375" style="4" customWidth="1"/>
    <col min="12291" max="12291" width="10.59765625" style="4" customWidth="1"/>
    <col min="12292" max="12293" width="17.3984375" style="4" customWidth="1"/>
    <col min="12294" max="12295" width="15.09765625" style="4" customWidth="1"/>
    <col min="12296" max="12296" width="11" style="4" customWidth="1"/>
    <col min="12297" max="12544" width="9.09765625" style="4"/>
    <col min="12545" max="12545" width="12.59765625" style="4" customWidth="1"/>
    <col min="12546" max="12546" width="17.3984375" style="4" customWidth="1"/>
    <col min="12547" max="12547" width="10.59765625" style="4" customWidth="1"/>
    <col min="12548" max="12549" width="17.3984375" style="4" customWidth="1"/>
    <col min="12550" max="12551" width="15.09765625" style="4" customWidth="1"/>
    <col min="12552" max="12552" width="11" style="4" customWidth="1"/>
    <col min="12553" max="12800" width="9.09765625" style="4"/>
    <col min="12801" max="12801" width="12.59765625" style="4" customWidth="1"/>
    <col min="12802" max="12802" width="17.3984375" style="4" customWidth="1"/>
    <col min="12803" max="12803" width="10.59765625" style="4" customWidth="1"/>
    <col min="12804" max="12805" width="17.3984375" style="4" customWidth="1"/>
    <col min="12806" max="12807" width="15.09765625" style="4" customWidth="1"/>
    <col min="12808" max="12808" width="11" style="4" customWidth="1"/>
    <col min="12809" max="13056" width="9.09765625" style="4"/>
    <col min="13057" max="13057" width="12.59765625" style="4" customWidth="1"/>
    <col min="13058" max="13058" width="17.3984375" style="4" customWidth="1"/>
    <col min="13059" max="13059" width="10.59765625" style="4" customWidth="1"/>
    <col min="13060" max="13061" width="17.3984375" style="4" customWidth="1"/>
    <col min="13062" max="13063" width="15.09765625" style="4" customWidth="1"/>
    <col min="13064" max="13064" width="11" style="4" customWidth="1"/>
    <col min="13065" max="13312" width="9.09765625" style="4"/>
    <col min="13313" max="13313" width="12.59765625" style="4" customWidth="1"/>
    <col min="13314" max="13314" width="17.3984375" style="4" customWidth="1"/>
    <col min="13315" max="13315" width="10.59765625" style="4" customWidth="1"/>
    <col min="13316" max="13317" width="17.3984375" style="4" customWidth="1"/>
    <col min="13318" max="13319" width="15.09765625" style="4" customWidth="1"/>
    <col min="13320" max="13320" width="11" style="4" customWidth="1"/>
    <col min="13321" max="13568" width="9.09765625" style="4"/>
    <col min="13569" max="13569" width="12.59765625" style="4" customWidth="1"/>
    <col min="13570" max="13570" width="17.3984375" style="4" customWidth="1"/>
    <col min="13571" max="13571" width="10.59765625" style="4" customWidth="1"/>
    <col min="13572" max="13573" width="17.3984375" style="4" customWidth="1"/>
    <col min="13574" max="13575" width="15.09765625" style="4" customWidth="1"/>
    <col min="13576" max="13576" width="11" style="4" customWidth="1"/>
    <col min="13577" max="13824" width="9.09765625" style="4"/>
    <col min="13825" max="13825" width="12.59765625" style="4" customWidth="1"/>
    <col min="13826" max="13826" width="17.3984375" style="4" customWidth="1"/>
    <col min="13827" max="13827" width="10.59765625" style="4" customWidth="1"/>
    <col min="13828" max="13829" width="17.3984375" style="4" customWidth="1"/>
    <col min="13830" max="13831" width="15.09765625" style="4" customWidth="1"/>
    <col min="13832" max="13832" width="11" style="4" customWidth="1"/>
    <col min="13833" max="14080" width="9.09765625" style="4"/>
    <col min="14081" max="14081" width="12.59765625" style="4" customWidth="1"/>
    <col min="14082" max="14082" width="17.3984375" style="4" customWidth="1"/>
    <col min="14083" max="14083" width="10.59765625" style="4" customWidth="1"/>
    <col min="14084" max="14085" width="17.3984375" style="4" customWidth="1"/>
    <col min="14086" max="14087" width="15.09765625" style="4" customWidth="1"/>
    <col min="14088" max="14088" width="11" style="4" customWidth="1"/>
    <col min="14089" max="14336" width="9.09765625" style="4"/>
    <col min="14337" max="14337" width="12.59765625" style="4" customWidth="1"/>
    <col min="14338" max="14338" width="17.3984375" style="4" customWidth="1"/>
    <col min="14339" max="14339" width="10.59765625" style="4" customWidth="1"/>
    <col min="14340" max="14341" width="17.3984375" style="4" customWidth="1"/>
    <col min="14342" max="14343" width="15.09765625" style="4" customWidth="1"/>
    <col min="14344" max="14344" width="11" style="4" customWidth="1"/>
    <col min="14345" max="14592" width="9.09765625" style="4"/>
    <col min="14593" max="14593" width="12.59765625" style="4" customWidth="1"/>
    <col min="14594" max="14594" width="17.3984375" style="4" customWidth="1"/>
    <col min="14595" max="14595" width="10.59765625" style="4" customWidth="1"/>
    <col min="14596" max="14597" width="17.3984375" style="4" customWidth="1"/>
    <col min="14598" max="14599" width="15.09765625" style="4" customWidth="1"/>
    <col min="14600" max="14600" width="11" style="4" customWidth="1"/>
    <col min="14601" max="14848" width="9.09765625" style="4"/>
    <col min="14849" max="14849" width="12.59765625" style="4" customWidth="1"/>
    <col min="14850" max="14850" width="17.3984375" style="4" customWidth="1"/>
    <col min="14851" max="14851" width="10.59765625" style="4" customWidth="1"/>
    <col min="14852" max="14853" width="17.3984375" style="4" customWidth="1"/>
    <col min="14854" max="14855" width="15.09765625" style="4" customWidth="1"/>
    <col min="14856" max="14856" width="11" style="4" customWidth="1"/>
    <col min="14857" max="15104" width="9.09765625" style="4"/>
    <col min="15105" max="15105" width="12.59765625" style="4" customWidth="1"/>
    <col min="15106" max="15106" width="17.3984375" style="4" customWidth="1"/>
    <col min="15107" max="15107" width="10.59765625" style="4" customWidth="1"/>
    <col min="15108" max="15109" width="17.3984375" style="4" customWidth="1"/>
    <col min="15110" max="15111" width="15.09765625" style="4" customWidth="1"/>
    <col min="15112" max="15112" width="11" style="4" customWidth="1"/>
    <col min="15113" max="15360" width="9.09765625" style="4"/>
    <col min="15361" max="15361" width="12.59765625" style="4" customWidth="1"/>
    <col min="15362" max="15362" width="17.3984375" style="4" customWidth="1"/>
    <col min="15363" max="15363" width="10.59765625" style="4" customWidth="1"/>
    <col min="15364" max="15365" width="17.3984375" style="4" customWidth="1"/>
    <col min="15366" max="15367" width="15.09765625" style="4" customWidth="1"/>
    <col min="15368" max="15368" width="11" style="4" customWidth="1"/>
    <col min="15369" max="15616" width="9.09765625" style="4"/>
    <col min="15617" max="15617" width="12.59765625" style="4" customWidth="1"/>
    <col min="15618" max="15618" width="17.3984375" style="4" customWidth="1"/>
    <col min="15619" max="15619" width="10.59765625" style="4" customWidth="1"/>
    <col min="15620" max="15621" width="17.3984375" style="4" customWidth="1"/>
    <col min="15622" max="15623" width="15.09765625" style="4" customWidth="1"/>
    <col min="15624" max="15624" width="11" style="4" customWidth="1"/>
    <col min="15625" max="15872" width="9.09765625" style="4"/>
    <col min="15873" max="15873" width="12.59765625" style="4" customWidth="1"/>
    <col min="15874" max="15874" width="17.3984375" style="4" customWidth="1"/>
    <col min="15875" max="15875" width="10.59765625" style="4" customWidth="1"/>
    <col min="15876" max="15877" width="17.3984375" style="4" customWidth="1"/>
    <col min="15878" max="15879" width="15.09765625" style="4" customWidth="1"/>
    <col min="15880" max="15880" width="11" style="4" customWidth="1"/>
    <col min="15881" max="16128" width="9.09765625" style="4"/>
    <col min="16129" max="16129" width="12.59765625" style="4" customWidth="1"/>
    <col min="16130" max="16130" width="17.3984375" style="4" customWidth="1"/>
    <col min="16131" max="16131" width="10.59765625" style="4" customWidth="1"/>
    <col min="16132" max="16133" width="17.3984375" style="4" customWidth="1"/>
    <col min="16134" max="16135" width="15.09765625" style="4" customWidth="1"/>
    <col min="16136" max="16136" width="11" style="4" customWidth="1"/>
    <col min="16137" max="16384" width="9.09765625" style="4"/>
  </cols>
  <sheetData>
    <row r="1" spans="1:15" x14ac:dyDescent="0.25">
      <c r="A1" s="6"/>
      <c r="B1" s="6"/>
      <c r="C1" s="6"/>
      <c r="D1" s="6"/>
      <c r="E1" s="6"/>
      <c r="F1" s="6"/>
      <c r="G1" s="7"/>
    </row>
    <row r="2" spans="1:15" ht="13" x14ac:dyDescent="0.3">
      <c r="A2" s="8" t="s">
        <v>194</v>
      </c>
      <c r="B2" s="6"/>
      <c r="C2" s="6"/>
      <c r="D2" s="6"/>
      <c r="E2" s="6"/>
      <c r="F2" s="6"/>
      <c r="G2" s="7"/>
    </row>
    <row r="3" spans="1:15" x14ac:dyDescent="0.25">
      <c r="A3" s="9"/>
      <c r="B3" s="9"/>
      <c r="C3" s="9"/>
      <c r="D3" s="9"/>
      <c r="E3" s="9"/>
      <c r="F3" s="9"/>
      <c r="G3" s="10"/>
    </row>
    <row r="4" spans="1:15" x14ac:dyDescent="0.25">
      <c r="A4" s="11" t="s">
        <v>42</v>
      </c>
      <c r="B4" s="12" t="s">
        <v>43</v>
      </c>
      <c r="C4" s="12" t="s">
        <v>44</v>
      </c>
      <c r="D4" s="12" t="s">
        <v>44</v>
      </c>
      <c r="E4" s="12" t="s">
        <v>45</v>
      </c>
      <c r="F4" s="12" t="s">
        <v>46</v>
      </c>
      <c r="G4" s="13" t="s">
        <v>47</v>
      </c>
    </row>
    <row r="5" spans="1:15" x14ac:dyDescent="0.25">
      <c r="A5" s="14" t="s">
        <v>48</v>
      </c>
      <c r="B5" s="15" t="s">
        <v>49</v>
      </c>
      <c r="C5" s="15" t="s">
        <v>50</v>
      </c>
      <c r="D5" s="15" t="s">
        <v>51</v>
      </c>
      <c r="E5" s="15" t="s">
        <v>52</v>
      </c>
      <c r="F5" s="15" t="s">
        <v>53</v>
      </c>
      <c r="G5" s="16" t="s">
        <v>54</v>
      </c>
    </row>
    <row r="6" spans="1:15" x14ac:dyDescent="0.25">
      <c r="A6" s="17"/>
      <c r="B6" s="15" t="s">
        <v>55</v>
      </c>
      <c r="C6" s="15" t="s">
        <v>56</v>
      </c>
      <c r="D6" s="15" t="s">
        <v>55</v>
      </c>
      <c r="E6" s="15" t="s">
        <v>55</v>
      </c>
      <c r="F6" s="15" t="s">
        <v>57</v>
      </c>
      <c r="G6" s="16" t="s">
        <v>56</v>
      </c>
    </row>
    <row r="7" spans="1:15" x14ac:dyDescent="0.25">
      <c r="A7" s="18"/>
      <c r="B7" s="6"/>
      <c r="C7" s="15"/>
      <c r="D7" s="6"/>
      <c r="E7" s="6"/>
      <c r="F7" s="15"/>
      <c r="G7" s="16"/>
    </row>
    <row r="8" spans="1:15" ht="13.5" x14ac:dyDescent="0.35">
      <c r="A8" s="19"/>
      <c r="B8" s="20" t="s">
        <v>58</v>
      </c>
      <c r="C8" s="12" t="s">
        <v>59</v>
      </c>
      <c r="D8" s="12" t="s">
        <v>60</v>
      </c>
      <c r="E8" s="12" t="s">
        <v>61</v>
      </c>
      <c r="F8" s="20" t="s">
        <v>62</v>
      </c>
      <c r="G8" s="21" t="s">
        <v>63</v>
      </c>
    </row>
    <row r="9" spans="1:15" x14ac:dyDescent="0.25">
      <c r="A9" s="18"/>
      <c r="B9" s="22"/>
      <c r="C9" s="22"/>
      <c r="D9" s="22"/>
      <c r="E9" s="22"/>
      <c r="F9" s="22"/>
      <c r="G9" s="23"/>
    </row>
    <row r="10" spans="1:15" x14ac:dyDescent="0.25">
      <c r="A10" s="14" t="s">
        <v>64</v>
      </c>
      <c r="B10" s="24">
        <v>2E-3</v>
      </c>
      <c r="C10" s="15">
        <v>100000</v>
      </c>
      <c r="D10" s="15">
        <v>200</v>
      </c>
      <c r="E10" s="15">
        <v>99832</v>
      </c>
      <c r="F10" s="15">
        <v>8430674</v>
      </c>
      <c r="G10" s="25">
        <v>84.3</v>
      </c>
      <c r="H10" s="39"/>
      <c r="J10" s="43"/>
      <c r="K10" s="43"/>
      <c r="L10" s="43"/>
      <c r="M10" s="43"/>
      <c r="N10" s="43"/>
      <c r="O10" s="43"/>
    </row>
    <row r="11" spans="1:15" x14ac:dyDescent="0.25">
      <c r="A11" s="14" t="s">
        <v>65</v>
      </c>
      <c r="B11" s="24">
        <v>1.3999999999999999E-4</v>
      </c>
      <c r="C11" s="15">
        <v>99800</v>
      </c>
      <c r="D11" s="15">
        <v>14</v>
      </c>
      <c r="E11" s="15">
        <v>99793</v>
      </c>
      <c r="F11" s="15">
        <v>8330842</v>
      </c>
      <c r="G11" s="25">
        <v>83.5</v>
      </c>
      <c r="H11" s="39"/>
      <c r="J11" s="43"/>
      <c r="K11" s="43"/>
      <c r="L11" s="43"/>
      <c r="M11" s="43"/>
      <c r="N11" s="43"/>
      <c r="O11" s="43"/>
    </row>
    <row r="12" spans="1:15" x14ac:dyDescent="0.25">
      <c r="A12" s="14" t="s">
        <v>66</v>
      </c>
      <c r="B12" s="24">
        <v>1.2999999999999999E-4</v>
      </c>
      <c r="C12" s="15">
        <v>99786</v>
      </c>
      <c r="D12" s="15">
        <v>13</v>
      </c>
      <c r="E12" s="15">
        <v>99780</v>
      </c>
      <c r="F12" s="15">
        <v>8231049</v>
      </c>
      <c r="G12" s="25">
        <v>82.5</v>
      </c>
      <c r="H12" s="39"/>
      <c r="J12" s="43"/>
      <c r="K12" s="43"/>
      <c r="L12" s="43"/>
      <c r="M12" s="43"/>
      <c r="N12" s="43"/>
      <c r="O12" s="43"/>
    </row>
    <row r="13" spans="1:15" x14ac:dyDescent="0.25">
      <c r="A13" s="14" t="s">
        <v>67</v>
      </c>
      <c r="B13" s="24">
        <v>1.2E-4</v>
      </c>
      <c r="C13" s="15">
        <v>99773</v>
      </c>
      <c r="D13" s="15">
        <v>12</v>
      </c>
      <c r="E13" s="15">
        <v>99767</v>
      </c>
      <c r="F13" s="15">
        <v>8131270</v>
      </c>
      <c r="G13" s="25">
        <v>81.5</v>
      </c>
      <c r="H13" s="39"/>
      <c r="J13" s="43"/>
      <c r="K13" s="43"/>
      <c r="L13" s="43"/>
      <c r="M13" s="43"/>
      <c r="N13" s="43"/>
      <c r="O13" s="43"/>
    </row>
    <row r="14" spans="1:15" x14ac:dyDescent="0.25">
      <c r="A14" s="14" t="s">
        <v>68</v>
      </c>
      <c r="B14" s="24">
        <v>1.1E-4</v>
      </c>
      <c r="C14" s="15">
        <v>99761</v>
      </c>
      <c r="D14" s="15">
        <v>11</v>
      </c>
      <c r="E14" s="15">
        <v>99756</v>
      </c>
      <c r="F14" s="15">
        <v>8031503</v>
      </c>
      <c r="G14" s="25">
        <v>80.5</v>
      </c>
      <c r="H14" s="39"/>
      <c r="J14" s="43"/>
      <c r="K14" s="43"/>
      <c r="L14" s="43"/>
      <c r="M14" s="43"/>
      <c r="N14" s="43"/>
      <c r="O14" s="43"/>
    </row>
    <row r="15" spans="1:15" x14ac:dyDescent="0.25">
      <c r="A15" s="14" t="s">
        <v>69</v>
      </c>
      <c r="B15" s="24">
        <v>1E-4</v>
      </c>
      <c r="C15" s="15">
        <v>99750</v>
      </c>
      <c r="D15" s="15">
        <v>10</v>
      </c>
      <c r="E15" s="15">
        <v>99745</v>
      </c>
      <c r="F15" s="15">
        <v>7931747</v>
      </c>
      <c r="G15" s="25">
        <v>79.5</v>
      </c>
      <c r="H15" s="39"/>
      <c r="J15" s="43"/>
      <c r="K15" s="43"/>
      <c r="L15" s="43"/>
      <c r="M15" s="43"/>
      <c r="N15" s="43"/>
      <c r="O15" s="43"/>
    </row>
    <row r="16" spans="1:15" x14ac:dyDescent="0.25">
      <c r="A16" s="14" t="s">
        <v>70</v>
      </c>
      <c r="B16" s="24">
        <v>9.0000000000000006E-5</v>
      </c>
      <c r="C16" s="15">
        <v>99740</v>
      </c>
      <c r="D16" s="15">
        <v>9</v>
      </c>
      <c r="E16" s="15">
        <v>99736</v>
      </c>
      <c r="F16" s="15">
        <v>7832002</v>
      </c>
      <c r="G16" s="25">
        <v>78.5</v>
      </c>
      <c r="H16" s="39"/>
      <c r="J16" s="43"/>
      <c r="K16" s="43"/>
      <c r="L16" s="43"/>
      <c r="M16" s="43"/>
      <c r="N16" s="43"/>
      <c r="O16" s="43"/>
    </row>
    <row r="17" spans="1:15" x14ac:dyDescent="0.25">
      <c r="A17" s="14" t="s">
        <v>71</v>
      </c>
      <c r="B17" s="24">
        <v>8.0000000000000007E-5</v>
      </c>
      <c r="C17" s="15">
        <v>99731</v>
      </c>
      <c r="D17" s="15">
        <v>8</v>
      </c>
      <c r="E17" s="15">
        <v>99727</v>
      </c>
      <c r="F17" s="15">
        <v>7732267</v>
      </c>
      <c r="G17" s="25">
        <v>77.5</v>
      </c>
      <c r="H17" s="39"/>
      <c r="J17" s="43"/>
      <c r="K17" s="43"/>
      <c r="L17" s="43"/>
      <c r="M17" s="43"/>
      <c r="N17" s="43"/>
      <c r="O17" s="43"/>
    </row>
    <row r="18" spans="1:15" x14ac:dyDescent="0.25">
      <c r="A18" s="14" t="s">
        <v>72</v>
      </c>
      <c r="B18" s="24">
        <v>6.9999999999999994E-5</v>
      </c>
      <c r="C18" s="15">
        <v>99723</v>
      </c>
      <c r="D18" s="15">
        <v>7</v>
      </c>
      <c r="E18" s="15">
        <v>99720</v>
      </c>
      <c r="F18" s="15">
        <v>7632540</v>
      </c>
      <c r="G18" s="25">
        <v>76.5</v>
      </c>
      <c r="H18" s="39"/>
      <c r="J18" s="43"/>
      <c r="K18" s="43"/>
      <c r="L18" s="43"/>
      <c r="M18" s="43"/>
      <c r="N18" s="43"/>
      <c r="O18" s="43"/>
    </row>
    <row r="19" spans="1:15" x14ac:dyDescent="0.25">
      <c r="A19" s="14" t="s">
        <v>73</v>
      </c>
      <c r="B19" s="24">
        <v>6.9999999999999994E-5</v>
      </c>
      <c r="C19" s="15">
        <v>99716</v>
      </c>
      <c r="D19" s="15">
        <v>7</v>
      </c>
      <c r="E19" s="15">
        <v>99713</v>
      </c>
      <c r="F19" s="15">
        <v>7532820</v>
      </c>
      <c r="G19" s="25">
        <v>75.5</v>
      </c>
      <c r="H19" s="39"/>
      <c r="J19" s="43"/>
      <c r="K19" s="43"/>
      <c r="L19" s="43"/>
      <c r="M19" s="43"/>
      <c r="N19" s="43"/>
      <c r="O19" s="43"/>
    </row>
    <row r="20" spans="1:15" x14ac:dyDescent="0.25">
      <c r="A20" s="14" t="s">
        <v>74</v>
      </c>
      <c r="B20" s="24">
        <v>6.9999999999999994E-5</v>
      </c>
      <c r="C20" s="15">
        <v>99709</v>
      </c>
      <c r="D20" s="15">
        <v>7</v>
      </c>
      <c r="E20" s="15">
        <v>99706</v>
      </c>
      <c r="F20" s="15">
        <v>7433108</v>
      </c>
      <c r="G20" s="25">
        <v>74.5</v>
      </c>
      <c r="H20" s="39"/>
      <c r="J20" s="43"/>
      <c r="K20" s="43"/>
      <c r="L20" s="43"/>
      <c r="M20" s="43"/>
      <c r="N20" s="43"/>
      <c r="O20" s="43"/>
    </row>
    <row r="21" spans="1:15" x14ac:dyDescent="0.25">
      <c r="A21" s="14" t="s">
        <v>75</v>
      </c>
      <c r="B21" s="24">
        <v>6.9999999999999994E-5</v>
      </c>
      <c r="C21" s="15">
        <v>99702</v>
      </c>
      <c r="D21" s="15">
        <v>7</v>
      </c>
      <c r="E21" s="15">
        <v>99699</v>
      </c>
      <c r="F21" s="15">
        <v>7333402</v>
      </c>
      <c r="G21" s="25">
        <v>73.599999999999994</v>
      </c>
      <c r="H21" s="39"/>
      <c r="J21" s="43"/>
      <c r="K21" s="43"/>
      <c r="L21" s="43"/>
      <c r="M21" s="43"/>
      <c r="N21" s="43"/>
      <c r="O21" s="43"/>
    </row>
    <row r="22" spans="1:15" x14ac:dyDescent="0.25">
      <c r="A22" s="14" t="s">
        <v>76</v>
      </c>
      <c r="B22" s="24">
        <v>6.9999999999999994E-5</v>
      </c>
      <c r="C22" s="15">
        <v>99695</v>
      </c>
      <c r="D22" s="15">
        <v>7</v>
      </c>
      <c r="E22" s="15">
        <v>99692</v>
      </c>
      <c r="F22" s="15">
        <v>7233704</v>
      </c>
      <c r="G22" s="25">
        <v>72.599999999999994</v>
      </c>
      <c r="H22" s="39"/>
      <c r="J22" s="43"/>
      <c r="K22" s="43"/>
      <c r="L22" s="43"/>
      <c r="M22" s="43"/>
      <c r="N22" s="43"/>
      <c r="O22" s="43"/>
    </row>
    <row r="23" spans="1:15" x14ac:dyDescent="0.25">
      <c r="A23" s="14" t="s">
        <v>77</v>
      </c>
      <c r="B23" s="24">
        <v>8.0000000000000007E-5</v>
      </c>
      <c r="C23" s="15">
        <v>99688</v>
      </c>
      <c r="D23" s="15">
        <v>8</v>
      </c>
      <c r="E23" s="15">
        <v>99684</v>
      </c>
      <c r="F23" s="15">
        <v>7134012</v>
      </c>
      <c r="G23" s="25">
        <v>71.599999999999994</v>
      </c>
      <c r="H23" s="39"/>
      <c r="J23" s="43"/>
      <c r="K23" s="43"/>
      <c r="L23" s="43"/>
      <c r="M23" s="43"/>
      <c r="N23" s="43"/>
      <c r="O23" s="43"/>
    </row>
    <row r="24" spans="1:15" x14ac:dyDescent="0.25">
      <c r="A24" s="14" t="s">
        <v>78</v>
      </c>
      <c r="B24" s="24">
        <v>1E-4</v>
      </c>
      <c r="C24" s="15">
        <v>99680</v>
      </c>
      <c r="D24" s="15">
        <v>10</v>
      </c>
      <c r="E24" s="15">
        <v>99675</v>
      </c>
      <c r="F24" s="15">
        <v>7034328</v>
      </c>
      <c r="G24" s="25">
        <v>70.599999999999994</v>
      </c>
      <c r="H24" s="39"/>
      <c r="J24" s="43"/>
      <c r="K24" s="43"/>
      <c r="L24" s="43"/>
      <c r="M24" s="43"/>
      <c r="N24" s="43"/>
      <c r="O24" s="43"/>
    </row>
    <row r="25" spans="1:15" x14ac:dyDescent="0.25">
      <c r="A25" s="14" t="s">
        <v>79</v>
      </c>
      <c r="B25" s="24">
        <v>1.2E-4</v>
      </c>
      <c r="C25" s="15">
        <v>99670</v>
      </c>
      <c r="D25" s="15">
        <v>12</v>
      </c>
      <c r="E25" s="15">
        <v>99664</v>
      </c>
      <c r="F25" s="15">
        <v>6934653</v>
      </c>
      <c r="G25" s="25">
        <v>69.599999999999994</v>
      </c>
      <c r="H25" s="39"/>
      <c r="J25" s="43"/>
      <c r="K25" s="43"/>
      <c r="L25" s="43"/>
      <c r="M25" s="43"/>
      <c r="N25" s="43"/>
      <c r="O25" s="43"/>
    </row>
    <row r="26" spans="1:15" x14ac:dyDescent="0.25">
      <c r="A26" s="26" t="s">
        <v>80</v>
      </c>
      <c r="B26" s="24">
        <v>1.3999999999999999E-4</v>
      </c>
      <c r="C26" s="15">
        <v>99658</v>
      </c>
      <c r="D26" s="15">
        <v>14</v>
      </c>
      <c r="E26" s="15">
        <v>99651</v>
      </c>
      <c r="F26" s="15">
        <v>6834989</v>
      </c>
      <c r="G26" s="25">
        <v>68.599999999999994</v>
      </c>
      <c r="H26" s="39"/>
      <c r="J26" s="43"/>
      <c r="K26" s="43"/>
      <c r="L26" s="43"/>
      <c r="M26" s="43"/>
      <c r="N26" s="43"/>
      <c r="O26" s="43"/>
    </row>
    <row r="27" spans="1:15" x14ac:dyDescent="0.25">
      <c r="A27" s="26" t="s">
        <v>81</v>
      </c>
      <c r="B27" s="24">
        <v>1.4999999999999999E-4</v>
      </c>
      <c r="C27" s="15">
        <v>99644</v>
      </c>
      <c r="D27" s="15">
        <v>15</v>
      </c>
      <c r="E27" s="15">
        <v>99637</v>
      </c>
      <c r="F27" s="15">
        <v>6735338</v>
      </c>
      <c r="G27" s="25">
        <v>67.599999999999994</v>
      </c>
      <c r="H27" s="39"/>
      <c r="J27" s="43"/>
      <c r="K27" s="43"/>
      <c r="L27" s="43"/>
      <c r="M27" s="43"/>
      <c r="N27" s="43"/>
      <c r="O27" s="43"/>
    </row>
    <row r="28" spans="1:15" x14ac:dyDescent="0.25">
      <c r="A28" s="26" t="s">
        <v>82</v>
      </c>
      <c r="B28" s="24">
        <v>1.6000000000000001E-4</v>
      </c>
      <c r="C28" s="15">
        <v>99629</v>
      </c>
      <c r="D28" s="15">
        <v>16</v>
      </c>
      <c r="E28" s="15">
        <v>99621</v>
      </c>
      <c r="F28" s="15">
        <v>6635702</v>
      </c>
      <c r="G28" s="25">
        <v>66.599999999999994</v>
      </c>
      <c r="H28" s="39"/>
      <c r="J28" s="43"/>
      <c r="K28" s="43"/>
      <c r="L28" s="43"/>
      <c r="M28" s="43"/>
      <c r="N28" s="43"/>
      <c r="O28" s="43"/>
    </row>
    <row r="29" spans="1:15" x14ac:dyDescent="0.25">
      <c r="A29" s="26" t="s">
        <v>83</v>
      </c>
      <c r="B29" s="24">
        <v>1.7000000000000001E-4</v>
      </c>
      <c r="C29" s="15">
        <v>99613</v>
      </c>
      <c r="D29" s="15">
        <v>17</v>
      </c>
      <c r="E29" s="15">
        <v>99605</v>
      </c>
      <c r="F29" s="15">
        <v>6536081</v>
      </c>
      <c r="G29" s="25">
        <v>65.599999999999994</v>
      </c>
      <c r="H29" s="39"/>
      <c r="J29" s="43"/>
      <c r="K29" s="43"/>
      <c r="L29" s="43"/>
      <c r="M29" s="43"/>
      <c r="N29" s="43"/>
      <c r="O29" s="43"/>
    </row>
    <row r="30" spans="1:15" x14ac:dyDescent="0.25">
      <c r="A30" s="26" t="s">
        <v>84</v>
      </c>
      <c r="B30" s="24">
        <v>1.7000000000000001E-4</v>
      </c>
      <c r="C30" s="15">
        <v>99596</v>
      </c>
      <c r="D30" s="15">
        <v>17</v>
      </c>
      <c r="E30" s="15">
        <v>99588</v>
      </c>
      <c r="F30" s="15">
        <v>6436476</v>
      </c>
      <c r="G30" s="25">
        <v>64.599999999999994</v>
      </c>
      <c r="H30" s="39"/>
      <c r="J30" s="43"/>
      <c r="K30" s="43"/>
      <c r="L30" s="43"/>
      <c r="M30" s="43"/>
      <c r="N30" s="43"/>
      <c r="O30" s="43"/>
    </row>
    <row r="31" spans="1:15" x14ac:dyDescent="0.25">
      <c r="A31" s="26" t="s">
        <v>85</v>
      </c>
      <c r="B31" s="24">
        <v>1.8000000000000001E-4</v>
      </c>
      <c r="C31" s="15">
        <v>99579</v>
      </c>
      <c r="D31" s="15">
        <v>18</v>
      </c>
      <c r="E31" s="15">
        <v>99570</v>
      </c>
      <c r="F31" s="15">
        <v>6336889</v>
      </c>
      <c r="G31" s="25">
        <v>63.6</v>
      </c>
      <c r="H31" s="39"/>
      <c r="J31" s="43"/>
      <c r="K31" s="43"/>
      <c r="L31" s="43"/>
      <c r="M31" s="43"/>
      <c r="N31" s="43"/>
      <c r="O31" s="43"/>
    </row>
    <row r="32" spans="1:15" x14ac:dyDescent="0.25">
      <c r="A32" s="26" t="s">
        <v>86</v>
      </c>
      <c r="B32" s="24">
        <v>1.8000000000000001E-4</v>
      </c>
      <c r="C32" s="15">
        <v>99561</v>
      </c>
      <c r="D32" s="15">
        <v>18</v>
      </c>
      <c r="E32" s="15">
        <v>99552</v>
      </c>
      <c r="F32" s="15">
        <v>6237319</v>
      </c>
      <c r="G32" s="25">
        <v>62.6</v>
      </c>
      <c r="H32" s="39"/>
      <c r="J32" s="43"/>
      <c r="K32" s="43"/>
      <c r="L32" s="43"/>
      <c r="M32" s="43"/>
      <c r="N32" s="43"/>
      <c r="O32" s="43"/>
    </row>
    <row r="33" spans="1:15" x14ac:dyDescent="0.25">
      <c r="A33" s="26" t="s">
        <v>87</v>
      </c>
      <c r="B33" s="24">
        <v>1.9000000000000001E-4</v>
      </c>
      <c r="C33" s="15">
        <v>99543</v>
      </c>
      <c r="D33" s="15">
        <v>19</v>
      </c>
      <c r="E33" s="15">
        <v>99534</v>
      </c>
      <c r="F33" s="15">
        <v>6137767</v>
      </c>
      <c r="G33" s="25">
        <v>61.7</v>
      </c>
      <c r="H33" s="39"/>
      <c r="J33" s="43"/>
      <c r="K33" s="43"/>
      <c r="L33" s="43"/>
      <c r="M33" s="43"/>
      <c r="N33" s="43"/>
      <c r="O33" s="43"/>
    </row>
    <row r="34" spans="1:15" x14ac:dyDescent="0.25">
      <c r="A34" s="26" t="s">
        <v>88</v>
      </c>
      <c r="B34" s="24">
        <v>1.9000000000000001E-4</v>
      </c>
      <c r="C34" s="15">
        <v>99524</v>
      </c>
      <c r="D34" s="15">
        <v>19</v>
      </c>
      <c r="E34" s="15">
        <v>99515</v>
      </c>
      <c r="F34" s="15">
        <v>6038233</v>
      </c>
      <c r="G34" s="25">
        <v>60.7</v>
      </c>
      <c r="H34" s="39"/>
      <c r="J34" s="43"/>
      <c r="K34" s="43"/>
      <c r="L34" s="43"/>
      <c r="M34" s="43"/>
      <c r="N34" s="43"/>
      <c r="O34" s="43"/>
    </row>
    <row r="35" spans="1:15" x14ac:dyDescent="0.25">
      <c r="A35" s="26" t="s">
        <v>89</v>
      </c>
      <c r="B35" s="24">
        <v>1.9000000000000001E-4</v>
      </c>
      <c r="C35" s="15">
        <v>99505</v>
      </c>
      <c r="D35" s="15">
        <v>19</v>
      </c>
      <c r="E35" s="15">
        <v>99496</v>
      </c>
      <c r="F35" s="15">
        <v>5938719</v>
      </c>
      <c r="G35" s="25">
        <v>59.7</v>
      </c>
      <c r="H35" s="39"/>
      <c r="J35" s="43"/>
      <c r="K35" s="43"/>
      <c r="L35" s="43"/>
      <c r="M35" s="43"/>
      <c r="N35" s="43"/>
      <c r="O35" s="43"/>
    </row>
    <row r="36" spans="1:15" x14ac:dyDescent="0.25">
      <c r="A36" s="26" t="s">
        <v>90</v>
      </c>
      <c r="B36" s="24">
        <v>2.0000000000000001E-4</v>
      </c>
      <c r="C36" s="15">
        <v>99486</v>
      </c>
      <c r="D36" s="15">
        <v>20</v>
      </c>
      <c r="E36" s="15">
        <v>99476</v>
      </c>
      <c r="F36" s="15">
        <v>5839223</v>
      </c>
      <c r="G36" s="25">
        <v>58.7</v>
      </c>
      <c r="H36" s="39"/>
      <c r="J36" s="43"/>
      <c r="K36" s="43"/>
      <c r="L36" s="43"/>
      <c r="M36" s="43"/>
      <c r="N36" s="43"/>
      <c r="O36" s="43"/>
    </row>
    <row r="37" spans="1:15" x14ac:dyDescent="0.25">
      <c r="A37" s="26" t="s">
        <v>91</v>
      </c>
      <c r="B37" s="24">
        <v>2.1000000000000001E-4</v>
      </c>
      <c r="C37" s="15">
        <v>99466</v>
      </c>
      <c r="D37" s="15">
        <v>20</v>
      </c>
      <c r="E37" s="15">
        <v>99456</v>
      </c>
      <c r="F37" s="15">
        <v>5739747</v>
      </c>
      <c r="G37" s="25">
        <v>57.7</v>
      </c>
      <c r="H37" s="39"/>
      <c r="J37" s="43"/>
      <c r="K37" s="43"/>
      <c r="L37" s="43"/>
      <c r="M37" s="43"/>
      <c r="N37" s="43"/>
      <c r="O37" s="43"/>
    </row>
    <row r="38" spans="1:15" x14ac:dyDescent="0.25">
      <c r="A38" s="26" t="s">
        <v>92</v>
      </c>
      <c r="B38" s="24">
        <v>2.2000000000000001E-4</v>
      </c>
      <c r="C38" s="15">
        <v>99446</v>
      </c>
      <c r="D38" s="15">
        <v>22</v>
      </c>
      <c r="E38" s="15">
        <v>99435</v>
      </c>
      <c r="F38" s="15">
        <v>5640291</v>
      </c>
      <c r="G38" s="25">
        <v>56.7</v>
      </c>
      <c r="H38" s="39"/>
      <c r="J38" s="43"/>
      <c r="K38" s="43"/>
      <c r="L38" s="43"/>
      <c r="M38" s="43"/>
      <c r="N38" s="43"/>
      <c r="O38" s="43"/>
    </row>
    <row r="39" spans="1:15" x14ac:dyDescent="0.25">
      <c r="A39" s="26" t="s">
        <v>93</v>
      </c>
      <c r="B39" s="24">
        <v>2.4000000000000001E-4</v>
      </c>
      <c r="C39" s="15">
        <v>99424</v>
      </c>
      <c r="D39" s="15">
        <v>24</v>
      </c>
      <c r="E39" s="15">
        <v>99412</v>
      </c>
      <c r="F39" s="15">
        <v>5540856</v>
      </c>
      <c r="G39" s="25">
        <v>55.7</v>
      </c>
      <c r="H39" s="39"/>
      <c r="J39" s="43"/>
      <c r="K39" s="43"/>
      <c r="L39" s="43"/>
      <c r="M39" s="43"/>
      <c r="N39" s="43"/>
      <c r="O39" s="43"/>
    </row>
    <row r="40" spans="1:15" x14ac:dyDescent="0.25">
      <c r="A40" s="26" t="s">
        <v>94</v>
      </c>
      <c r="B40" s="24">
        <v>2.7E-4</v>
      </c>
      <c r="C40" s="15">
        <v>99400</v>
      </c>
      <c r="D40" s="15">
        <v>27</v>
      </c>
      <c r="E40" s="15">
        <v>99387</v>
      </c>
      <c r="F40" s="15">
        <v>5441444</v>
      </c>
      <c r="G40" s="25">
        <v>54.7</v>
      </c>
      <c r="H40" s="39"/>
      <c r="J40" s="43"/>
      <c r="K40" s="43"/>
      <c r="L40" s="43"/>
      <c r="M40" s="43"/>
      <c r="N40" s="43"/>
      <c r="O40" s="43"/>
    </row>
    <row r="41" spans="1:15" x14ac:dyDescent="0.25">
      <c r="A41" s="26" t="s">
        <v>95</v>
      </c>
      <c r="B41" s="24">
        <v>2.9E-4</v>
      </c>
      <c r="C41" s="15">
        <v>99373</v>
      </c>
      <c r="D41" s="15">
        <v>29</v>
      </c>
      <c r="E41" s="15">
        <v>99359</v>
      </c>
      <c r="F41" s="15">
        <v>5342058</v>
      </c>
      <c r="G41" s="25">
        <v>53.8</v>
      </c>
      <c r="H41" s="39"/>
      <c r="J41" s="43"/>
      <c r="K41" s="43"/>
      <c r="L41" s="43"/>
      <c r="M41" s="43"/>
      <c r="N41" s="43"/>
      <c r="O41" s="43"/>
    </row>
    <row r="42" spans="1:15" x14ac:dyDescent="0.25">
      <c r="A42" s="26" t="s">
        <v>96</v>
      </c>
      <c r="B42" s="24">
        <v>3.1E-4</v>
      </c>
      <c r="C42" s="15">
        <v>99344</v>
      </c>
      <c r="D42" s="15">
        <v>31</v>
      </c>
      <c r="E42" s="15">
        <v>99329</v>
      </c>
      <c r="F42" s="15">
        <v>5242699</v>
      </c>
      <c r="G42" s="25">
        <v>52.8</v>
      </c>
      <c r="H42" s="39"/>
      <c r="J42" s="43"/>
      <c r="K42" s="43"/>
      <c r="L42" s="43"/>
      <c r="M42" s="43"/>
      <c r="N42" s="43"/>
      <c r="O42" s="43"/>
    </row>
    <row r="43" spans="1:15" x14ac:dyDescent="0.25">
      <c r="A43" s="26" t="s">
        <v>97</v>
      </c>
      <c r="B43" s="24">
        <v>3.4000000000000002E-4</v>
      </c>
      <c r="C43" s="15">
        <v>99313</v>
      </c>
      <c r="D43" s="15">
        <v>34</v>
      </c>
      <c r="E43" s="15">
        <v>99296</v>
      </c>
      <c r="F43" s="15">
        <v>5143371</v>
      </c>
      <c r="G43" s="25">
        <v>51.8</v>
      </c>
      <c r="H43" s="39"/>
      <c r="J43" s="43"/>
      <c r="K43" s="43"/>
      <c r="L43" s="43"/>
      <c r="M43" s="43"/>
      <c r="N43" s="43"/>
      <c r="O43" s="43"/>
    </row>
    <row r="44" spans="1:15" x14ac:dyDescent="0.25">
      <c r="A44" s="26" t="s">
        <v>98</v>
      </c>
      <c r="B44" s="24">
        <v>3.6000000000000002E-4</v>
      </c>
      <c r="C44" s="15">
        <v>99279</v>
      </c>
      <c r="D44" s="15">
        <v>36</v>
      </c>
      <c r="E44" s="15">
        <v>99261</v>
      </c>
      <c r="F44" s="15">
        <v>5044075</v>
      </c>
      <c r="G44" s="25">
        <v>50.8</v>
      </c>
      <c r="H44" s="39"/>
      <c r="J44" s="43"/>
      <c r="K44" s="43"/>
      <c r="L44" s="43"/>
      <c r="M44" s="43"/>
      <c r="N44" s="43"/>
      <c r="O44" s="43"/>
    </row>
    <row r="45" spans="1:15" x14ac:dyDescent="0.25">
      <c r="A45" s="26" t="s">
        <v>99</v>
      </c>
      <c r="B45" s="24">
        <v>3.8000000000000002E-4</v>
      </c>
      <c r="C45" s="15">
        <v>99243</v>
      </c>
      <c r="D45" s="15">
        <v>38</v>
      </c>
      <c r="E45" s="15">
        <v>99224</v>
      </c>
      <c r="F45" s="15">
        <v>4944814</v>
      </c>
      <c r="G45" s="25">
        <v>49.8</v>
      </c>
      <c r="H45" s="39"/>
      <c r="J45" s="43"/>
      <c r="K45" s="43"/>
      <c r="L45" s="43"/>
      <c r="M45" s="43"/>
      <c r="N45" s="43"/>
      <c r="O45" s="43"/>
    </row>
    <row r="46" spans="1:15" x14ac:dyDescent="0.25">
      <c r="A46" s="26" t="s">
        <v>100</v>
      </c>
      <c r="B46" s="24">
        <v>4.0999999999999999E-4</v>
      </c>
      <c r="C46" s="15">
        <v>99205</v>
      </c>
      <c r="D46" s="15">
        <v>40</v>
      </c>
      <c r="E46" s="15">
        <v>99185</v>
      </c>
      <c r="F46" s="15">
        <v>4845590</v>
      </c>
      <c r="G46" s="25">
        <v>48.8</v>
      </c>
      <c r="H46" s="39"/>
      <c r="J46" s="43"/>
      <c r="K46" s="43"/>
      <c r="L46" s="43"/>
      <c r="M46" s="43"/>
      <c r="N46" s="43"/>
      <c r="O46" s="43"/>
    </row>
    <row r="47" spans="1:15" x14ac:dyDescent="0.25">
      <c r="A47" s="26" t="s">
        <v>101</v>
      </c>
      <c r="B47" s="24">
        <v>4.4000000000000002E-4</v>
      </c>
      <c r="C47" s="15">
        <v>99165</v>
      </c>
      <c r="D47" s="15">
        <v>43</v>
      </c>
      <c r="E47" s="15">
        <v>99144</v>
      </c>
      <c r="F47" s="15">
        <v>4746405</v>
      </c>
      <c r="G47" s="25">
        <v>47.9</v>
      </c>
      <c r="H47" s="39"/>
      <c r="J47" s="43"/>
      <c r="K47" s="43"/>
      <c r="L47" s="43"/>
      <c r="M47" s="43"/>
      <c r="N47" s="43"/>
      <c r="O47" s="43"/>
    </row>
    <row r="48" spans="1:15" x14ac:dyDescent="0.25">
      <c r="A48" s="26" t="s">
        <v>102</v>
      </c>
      <c r="B48" s="24">
        <v>4.8000000000000001E-4</v>
      </c>
      <c r="C48" s="15">
        <v>99122</v>
      </c>
      <c r="D48" s="15">
        <v>48</v>
      </c>
      <c r="E48" s="15">
        <v>99098</v>
      </c>
      <c r="F48" s="15">
        <v>4647261</v>
      </c>
      <c r="G48" s="25">
        <v>46.9</v>
      </c>
      <c r="H48" s="39"/>
      <c r="J48" s="43"/>
      <c r="K48" s="43"/>
      <c r="L48" s="43"/>
      <c r="M48" s="43"/>
      <c r="N48" s="43"/>
      <c r="O48" s="43"/>
    </row>
    <row r="49" spans="1:15" x14ac:dyDescent="0.25">
      <c r="A49" s="26" t="s">
        <v>103</v>
      </c>
      <c r="B49" s="24">
        <v>5.2999999999999998E-4</v>
      </c>
      <c r="C49" s="15">
        <v>99074</v>
      </c>
      <c r="D49" s="15">
        <v>53</v>
      </c>
      <c r="E49" s="15">
        <v>99048</v>
      </c>
      <c r="F49" s="15">
        <v>4548163</v>
      </c>
      <c r="G49" s="25">
        <v>45.9</v>
      </c>
      <c r="H49" s="39"/>
      <c r="J49" s="43"/>
      <c r="K49" s="43"/>
      <c r="L49" s="43"/>
      <c r="M49" s="43"/>
      <c r="N49" s="43"/>
      <c r="O49" s="43"/>
    </row>
    <row r="50" spans="1:15" x14ac:dyDescent="0.25">
      <c r="A50" s="26" t="s">
        <v>104</v>
      </c>
      <c r="B50" s="24">
        <v>5.8E-4</v>
      </c>
      <c r="C50" s="15">
        <v>99021</v>
      </c>
      <c r="D50" s="15">
        <v>58</v>
      </c>
      <c r="E50" s="15">
        <v>98992</v>
      </c>
      <c r="F50" s="15">
        <v>4449116</v>
      </c>
      <c r="G50" s="25">
        <v>44.9</v>
      </c>
      <c r="H50" s="39"/>
      <c r="J50" s="43"/>
      <c r="K50" s="43"/>
      <c r="L50" s="43"/>
      <c r="M50" s="43"/>
      <c r="N50" s="43"/>
      <c r="O50" s="43"/>
    </row>
    <row r="51" spans="1:15" x14ac:dyDescent="0.25">
      <c r="A51" s="26" t="s">
        <v>105</v>
      </c>
      <c r="B51" s="24">
        <v>6.4000000000000005E-4</v>
      </c>
      <c r="C51" s="15">
        <v>98963</v>
      </c>
      <c r="D51" s="15">
        <v>63</v>
      </c>
      <c r="E51" s="15">
        <v>98932</v>
      </c>
      <c r="F51" s="15">
        <v>4350124</v>
      </c>
      <c r="G51" s="25">
        <v>44</v>
      </c>
      <c r="H51" s="39"/>
      <c r="J51" s="43"/>
      <c r="K51" s="43"/>
      <c r="L51" s="43"/>
      <c r="M51" s="43"/>
      <c r="N51" s="43"/>
      <c r="O51" s="43"/>
    </row>
    <row r="52" spans="1:15" x14ac:dyDescent="0.25">
      <c r="A52" s="26" t="s">
        <v>106</v>
      </c>
      <c r="B52" s="24">
        <v>7.1000000000000002E-4</v>
      </c>
      <c r="C52" s="15">
        <v>98900</v>
      </c>
      <c r="D52" s="15">
        <v>70</v>
      </c>
      <c r="E52" s="15">
        <v>98865</v>
      </c>
      <c r="F52" s="15">
        <v>4251192</v>
      </c>
      <c r="G52" s="25">
        <v>43</v>
      </c>
      <c r="H52" s="39"/>
      <c r="J52" s="43"/>
      <c r="K52" s="43"/>
      <c r="L52" s="43"/>
      <c r="M52" s="43"/>
      <c r="N52" s="43"/>
      <c r="O52" s="43"/>
    </row>
    <row r="53" spans="1:15" x14ac:dyDescent="0.25">
      <c r="A53" s="26" t="s">
        <v>107</v>
      </c>
      <c r="B53" s="24">
        <v>8.0000000000000004E-4</v>
      </c>
      <c r="C53" s="15">
        <v>98830</v>
      </c>
      <c r="D53" s="15">
        <v>79</v>
      </c>
      <c r="E53" s="15">
        <v>98791</v>
      </c>
      <c r="F53" s="15">
        <v>4152327</v>
      </c>
      <c r="G53" s="25">
        <v>42</v>
      </c>
      <c r="H53" s="39"/>
      <c r="J53" s="43"/>
      <c r="K53" s="43"/>
      <c r="L53" s="43"/>
      <c r="M53" s="43"/>
      <c r="N53" s="43"/>
      <c r="O53" s="43"/>
    </row>
    <row r="54" spans="1:15" x14ac:dyDescent="0.25">
      <c r="A54" s="26" t="s">
        <v>108</v>
      </c>
      <c r="B54" s="24">
        <v>8.9999999999999998E-4</v>
      </c>
      <c r="C54" s="15">
        <v>98751</v>
      </c>
      <c r="D54" s="15">
        <v>89</v>
      </c>
      <c r="E54" s="15">
        <v>98707</v>
      </c>
      <c r="F54" s="15">
        <v>4053537</v>
      </c>
      <c r="G54" s="25">
        <v>41</v>
      </c>
      <c r="H54" s="39"/>
      <c r="J54" s="43"/>
      <c r="K54" s="43"/>
      <c r="L54" s="43"/>
      <c r="M54" s="43"/>
      <c r="N54" s="43"/>
      <c r="O54" s="43"/>
    </row>
    <row r="55" spans="1:15" x14ac:dyDescent="0.25">
      <c r="A55" s="26" t="s">
        <v>109</v>
      </c>
      <c r="B55" s="24">
        <v>1.01E-3</v>
      </c>
      <c r="C55" s="15">
        <v>98662</v>
      </c>
      <c r="D55" s="15">
        <v>100</v>
      </c>
      <c r="E55" s="15">
        <v>98612</v>
      </c>
      <c r="F55" s="15">
        <v>3954830</v>
      </c>
      <c r="G55" s="25">
        <v>40.1</v>
      </c>
      <c r="H55" s="39"/>
      <c r="J55" s="43"/>
      <c r="K55" s="43"/>
      <c r="L55" s="43"/>
      <c r="M55" s="43"/>
      <c r="N55" s="43"/>
      <c r="O55" s="43"/>
    </row>
    <row r="56" spans="1:15" x14ac:dyDescent="0.25">
      <c r="A56" s="26" t="s">
        <v>110</v>
      </c>
      <c r="B56" s="24">
        <v>1.1199999999999999E-3</v>
      </c>
      <c r="C56" s="15">
        <v>98562</v>
      </c>
      <c r="D56" s="15">
        <v>110</v>
      </c>
      <c r="E56" s="15">
        <v>98507</v>
      </c>
      <c r="F56" s="15">
        <v>3856218</v>
      </c>
      <c r="G56" s="25">
        <v>39.1</v>
      </c>
      <c r="H56" s="39"/>
      <c r="J56" s="43"/>
      <c r="K56" s="43"/>
      <c r="L56" s="43"/>
      <c r="M56" s="43"/>
      <c r="N56" s="43"/>
      <c r="O56" s="43"/>
    </row>
    <row r="57" spans="1:15" x14ac:dyDescent="0.25">
      <c r="A57" s="26" t="s">
        <v>111</v>
      </c>
      <c r="B57" s="24">
        <v>1.24E-3</v>
      </c>
      <c r="C57" s="15">
        <v>98452</v>
      </c>
      <c r="D57" s="15">
        <v>122</v>
      </c>
      <c r="E57" s="15">
        <v>98391</v>
      </c>
      <c r="F57" s="15">
        <v>3757711</v>
      </c>
      <c r="G57" s="25">
        <v>38.200000000000003</v>
      </c>
      <c r="H57" s="39"/>
      <c r="J57" s="43"/>
      <c r="K57" s="43"/>
      <c r="L57" s="43"/>
      <c r="M57" s="43"/>
      <c r="N57" s="43"/>
      <c r="O57" s="43"/>
    </row>
    <row r="58" spans="1:15" x14ac:dyDescent="0.25">
      <c r="A58" s="26" t="s">
        <v>112</v>
      </c>
      <c r="B58" s="24">
        <v>1.3799999999999999E-3</v>
      </c>
      <c r="C58" s="15">
        <v>98330</v>
      </c>
      <c r="D58" s="15">
        <v>136</v>
      </c>
      <c r="E58" s="15">
        <v>98262</v>
      </c>
      <c r="F58" s="15">
        <v>3659320</v>
      </c>
      <c r="G58" s="25">
        <v>37.200000000000003</v>
      </c>
      <c r="H58" s="39"/>
      <c r="J58" s="43"/>
      <c r="K58" s="43"/>
      <c r="L58" s="43"/>
      <c r="M58" s="43"/>
      <c r="N58" s="43"/>
      <c r="O58" s="43"/>
    </row>
    <row r="59" spans="1:15" x14ac:dyDescent="0.25">
      <c r="A59" s="26" t="s">
        <v>113</v>
      </c>
      <c r="B59" s="24">
        <v>1.5399999999999999E-3</v>
      </c>
      <c r="C59" s="15">
        <v>98194</v>
      </c>
      <c r="D59" s="15">
        <v>151</v>
      </c>
      <c r="E59" s="15">
        <v>98119</v>
      </c>
      <c r="F59" s="15">
        <v>3561058</v>
      </c>
      <c r="G59" s="25">
        <v>36.299999999999997</v>
      </c>
      <c r="H59" s="39"/>
      <c r="J59" s="43"/>
      <c r="K59" s="43"/>
      <c r="L59" s="43"/>
      <c r="M59" s="43"/>
      <c r="N59" s="43"/>
      <c r="O59" s="43"/>
    </row>
    <row r="60" spans="1:15" x14ac:dyDescent="0.25">
      <c r="A60" s="27" t="s">
        <v>114</v>
      </c>
      <c r="B60" s="24">
        <v>1.6900000000000001E-3</v>
      </c>
      <c r="C60" s="15">
        <v>98043</v>
      </c>
      <c r="D60" s="15">
        <v>166</v>
      </c>
      <c r="E60" s="15">
        <v>97960</v>
      </c>
      <c r="F60" s="15">
        <v>3462940</v>
      </c>
      <c r="G60" s="25">
        <v>35.299999999999997</v>
      </c>
      <c r="H60" s="39"/>
      <c r="J60" s="43"/>
      <c r="K60" s="43"/>
      <c r="L60" s="43"/>
      <c r="M60" s="43"/>
      <c r="N60" s="43"/>
      <c r="O60" s="43"/>
    </row>
    <row r="61" spans="1:15" x14ac:dyDescent="0.25">
      <c r="A61" s="27" t="s">
        <v>115</v>
      </c>
      <c r="B61" s="24">
        <v>1.8500000000000001E-3</v>
      </c>
      <c r="C61" s="15">
        <v>97877</v>
      </c>
      <c r="D61" s="15">
        <v>181</v>
      </c>
      <c r="E61" s="15">
        <v>97787</v>
      </c>
      <c r="F61" s="15">
        <v>3364980</v>
      </c>
      <c r="G61" s="25">
        <v>34.4</v>
      </c>
      <c r="H61" s="39"/>
      <c r="J61" s="43"/>
      <c r="K61" s="43"/>
      <c r="L61" s="43"/>
      <c r="M61" s="43"/>
      <c r="N61" s="43"/>
      <c r="O61" s="43"/>
    </row>
    <row r="62" spans="1:15" x14ac:dyDescent="0.25">
      <c r="A62" s="26" t="s">
        <v>116</v>
      </c>
      <c r="B62" s="24">
        <v>2.0300000000000001E-3</v>
      </c>
      <c r="C62" s="15">
        <v>97696</v>
      </c>
      <c r="D62" s="15">
        <v>198</v>
      </c>
      <c r="E62" s="15">
        <v>97597</v>
      </c>
      <c r="F62" s="15">
        <v>3267193</v>
      </c>
      <c r="G62" s="25">
        <v>33.4</v>
      </c>
      <c r="H62" s="39"/>
      <c r="J62" s="43"/>
      <c r="K62" s="43"/>
      <c r="L62" s="43"/>
      <c r="M62" s="43"/>
      <c r="N62" s="43"/>
      <c r="O62" s="43"/>
    </row>
    <row r="63" spans="1:15" x14ac:dyDescent="0.25">
      <c r="A63" s="26" t="s">
        <v>117</v>
      </c>
      <c r="B63" s="24">
        <v>2.2200000000000002E-3</v>
      </c>
      <c r="C63" s="15">
        <v>97498</v>
      </c>
      <c r="D63" s="15">
        <v>216</v>
      </c>
      <c r="E63" s="15">
        <v>97390</v>
      </c>
      <c r="F63" s="15">
        <v>3169596</v>
      </c>
      <c r="G63" s="25">
        <v>32.5</v>
      </c>
      <c r="H63" s="39"/>
      <c r="J63" s="43"/>
      <c r="K63" s="43"/>
      <c r="L63" s="43"/>
      <c r="M63" s="43"/>
      <c r="N63" s="43"/>
      <c r="O63" s="43"/>
    </row>
    <row r="64" spans="1:15" x14ac:dyDescent="0.25">
      <c r="A64" s="26" t="s">
        <v>118</v>
      </c>
      <c r="B64" s="24">
        <v>2.4099999999999998E-3</v>
      </c>
      <c r="C64" s="15">
        <v>97282</v>
      </c>
      <c r="D64" s="15">
        <v>235</v>
      </c>
      <c r="E64" s="15">
        <v>97165</v>
      </c>
      <c r="F64" s="15">
        <v>3072206</v>
      </c>
      <c r="G64" s="25">
        <v>31.6</v>
      </c>
      <c r="H64" s="39"/>
      <c r="J64" s="43"/>
      <c r="K64" s="43"/>
      <c r="L64" s="43"/>
      <c r="M64" s="43"/>
      <c r="N64" s="43"/>
      <c r="O64" s="43"/>
    </row>
    <row r="65" spans="1:15" x14ac:dyDescent="0.25">
      <c r="A65" s="26" t="s">
        <v>119</v>
      </c>
      <c r="B65" s="24">
        <v>2.6099999999999999E-3</v>
      </c>
      <c r="C65" s="15">
        <v>97047</v>
      </c>
      <c r="D65" s="15">
        <v>253</v>
      </c>
      <c r="E65" s="15">
        <v>96921</v>
      </c>
      <c r="F65" s="15">
        <v>2975042</v>
      </c>
      <c r="G65" s="25">
        <v>30.7</v>
      </c>
      <c r="H65" s="39"/>
      <c r="J65" s="43"/>
      <c r="K65" s="43"/>
      <c r="L65" s="43"/>
      <c r="M65" s="43"/>
      <c r="N65" s="43"/>
      <c r="O65" s="43"/>
    </row>
    <row r="66" spans="1:15" x14ac:dyDescent="0.25">
      <c r="A66" s="26" t="s">
        <v>120</v>
      </c>
      <c r="B66" s="24">
        <v>2.82E-3</v>
      </c>
      <c r="C66" s="15">
        <v>96794</v>
      </c>
      <c r="D66" s="15">
        <v>273</v>
      </c>
      <c r="E66" s="15">
        <v>96658</v>
      </c>
      <c r="F66" s="15">
        <v>2878121</v>
      </c>
      <c r="G66" s="25">
        <v>29.7</v>
      </c>
      <c r="H66" s="39"/>
      <c r="J66" s="43"/>
      <c r="K66" s="43"/>
      <c r="L66" s="43"/>
      <c r="M66" s="43"/>
      <c r="N66" s="43"/>
      <c r="O66" s="43"/>
    </row>
    <row r="67" spans="1:15" x14ac:dyDescent="0.25">
      <c r="A67" s="26" t="s">
        <v>121</v>
      </c>
      <c r="B67" s="24">
        <v>3.0899999999999999E-3</v>
      </c>
      <c r="C67" s="15">
        <v>96521</v>
      </c>
      <c r="D67" s="15">
        <v>298</v>
      </c>
      <c r="E67" s="15">
        <v>96372</v>
      </c>
      <c r="F67" s="15">
        <v>2781464</v>
      </c>
      <c r="G67" s="25">
        <v>28.8</v>
      </c>
      <c r="H67" s="39"/>
      <c r="J67" s="43"/>
      <c r="K67" s="43"/>
      <c r="L67" s="43"/>
      <c r="M67" s="43"/>
      <c r="N67" s="43"/>
      <c r="O67" s="43"/>
    </row>
    <row r="68" spans="1:15" x14ac:dyDescent="0.25">
      <c r="A68" s="26" t="s">
        <v>122</v>
      </c>
      <c r="B68" s="24">
        <v>3.4499999999999999E-3</v>
      </c>
      <c r="C68" s="15">
        <v>96223</v>
      </c>
      <c r="D68" s="15">
        <v>332</v>
      </c>
      <c r="E68" s="15">
        <v>96057</v>
      </c>
      <c r="F68" s="15">
        <v>2685092</v>
      </c>
      <c r="G68" s="25">
        <v>27.9</v>
      </c>
      <c r="H68" s="39"/>
      <c r="J68" s="43"/>
      <c r="K68" s="43"/>
      <c r="L68" s="43"/>
      <c r="M68" s="43"/>
      <c r="N68" s="43"/>
      <c r="O68" s="43"/>
    </row>
    <row r="69" spans="1:15" x14ac:dyDescent="0.25">
      <c r="A69" s="26" t="s">
        <v>123</v>
      </c>
      <c r="B69" s="24">
        <v>3.8500000000000001E-3</v>
      </c>
      <c r="C69" s="15">
        <v>95891</v>
      </c>
      <c r="D69" s="15">
        <v>369</v>
      </c>
      <c r="E69" s="15">
        <v>95707</v>
      </c>
      <c r="F69" s="15">
        <v>2589035</v>
      </c>
      <c r="G69" s="25">
        <v>27</v>
      </c>
      <c r="H69" s="39"/>
      <c r="J69" s="43"/>
      <c r="K69" s="43"/>
      <c r="L69" s="43"/>
      <c r="M69" s="43"/>
      <c r="N69" s="43"/>
      <c r="O69" s="43"/>
    </row>
    <row r="70" spans="1:15" x14ac:dyDescent="0.25">
      <c r="A70" s="26" t="s">
        <v>124</v>
      </c>
      <c r="B70" s="24">
        <v>4.2700000000000004E-3</v>
      </c>
      <c r="C70" s="15">
        <v>95522</v>
      </c>
      <c r="D70" s="15">
        <v>408</v>
      </c>
      <c r="E70" s="15">
        <v>95318</v>
      </c>
      <c r="F70" s="15">
        <v>2493328</v>
      </c>
      <c r="G70" s="25">
        <v>26.1</v>
      </c>
      <c r="H70" s="39"/>
      <c r="J70" s="43"/>
      <c r="K70" s="43"/>
      <c r="L70" s="43"/>
      <c r="M70" s="43"/>
      <c r="N70" s="43"/>
      <c r="O70" s="43"/>
    </row>
    <row r="71" spans="1:15" x14ac:dyDescent="0.25">
      <c r="A71" s="26" t="s">
        <v>125</v>
      </c>
      <c r="B71" s="24">
        <v>4.7000000000000002E-3</v>
      </c>
      <c r="C71" s="15">
        <v>95114</v>
      </c>
      <c r="D71" s="15">
        <v>447</v>
      </c>
      <c r="E71" s="15">
        <v>94891</v>
      </c>
      <c r="F71" s="15">
        <v>2398010</v>
      </c>
      <c r="G71" s="25">
        <v>25.2</v>
      </c>
      <c r="H71" s="39"/>
      <c r="J71" s="43"/>
      <c r="K71" s="43"/>
      <c r="L71" s="43"/>
      <c r="M71" s="43"/>
      <c r="N71" s="43"/>
      <c r="O71" s="43"/>
    </row>
    <row r="72" spans="1:15" x14ac:dyDescent="0.25">
      <c r="A72" s="26" t="s">
        <v>126</v>
      </c>
      <c r="B72" s="24">
        <v>5.1999999999999998E-3</v>
      </c>
      <c r="C72" s="15">
        <v>94667</v>
      </c>
      <c r="D72" s="15">
        <v>492</v>
      </c>
      <c r="E72" s="15">
        <v>94421</v>
      </c>
      <c r="F72" s="15">
        <v>2303120</v>
      </c>
      <c r="G72" s="25">
        <v>24.3</v>
      </c>
      <c r="H72" s="39"/>
      <c r="J72" s="43"/>
      <c r="K72" s="43"/>
      <c r="L72" s="43"/>
      <c r="M72" s="43"/>
      <c r="N72" s="43"/>
      <c r="O72" s="43"/>
    </row>
    <row r="73" spans="1:15" x14ac:dyDescent="0.25">
      <c r="A73" s="26" t="s">
        <v>127</v>
      </c>
      <c r="B73" s="24">
        <v>5.79E-3</v>
      </c>
      <c r="C73" s="15">
        <v>94175</v>
      </c>
      <c r="D73" s="15">
        <v>545</v>
      </c>
      <c r="E73" s="15">
        <v>93903</v>
      </c>
      <c r="F73" s="15">
        <v>2208699</v>
      </c>
      <c r="G73" s="25">
        <v>23.5</v>
      </c>
      <c r="H73" s="39"/>
      <c r="J73" s="43"/>
      <c r="K73" s="43"/>
      <c r="L73" s="43"/>
      <c r="M73" s="43"/>
      <c r="N73" s="43"/>
      <c r="O73" s="43"/>
    </row>
    <row r="74" spans="1:15" x14ac:dyDescent="0.25">
      <c r="A74" s="26" t="s">
        <v>128</v>
      </c>
      <c r="B74" s="24">
        <v>6.43E-3</v>
      </c>
      <c r="C74" s="15">
        <v>93630</v>
      </c>
      <c r="D74" s="15">
        <v>602</v>
      </c>
      <c r="E74" s="15">
        <v>93329</v>
      </c>
      <c r="F74" s="15">
        <v>2114796</v>
      </c>
      <c r="G74" s="25">
        <v>22.6</v>
      </c>
      <c r="H74" s="39"/>
      <c r="J74" s="43"/>
      <c r="K74" s="43"/>
      <c r="L74" s="43"/>
      <c r="M74" s="43"/>
      <c r="N74" s="43"/>
      <c r="O74" s="43"/>
    </row>
    <row r="75" spans="1:15" x14ac:dyDescent="0.25">
      <c r="A75" s="26" t="s">
        <v>129</v>
      </c>
      <c r="B75" s="24">
        <v>7.0800000000000004E-3</v>
      </c>
      <c r="C75" s="15">
        <v>93028</v>
      </c>
      <c r="D75" s="15">
        <v>659</v>
      </c>
      <c r="E75" s="15">
        <v>92699</v>
      </c>
      <c r="F75" s="15">
        <v>2021467</v>
      </c>
      <c r="G75" s="25">
        <v>21.7</v>
      </c>
      <c r="H75" s="39"/>
      <c r="J75" s="43"/>
      <c r="K75" s="43"/>
      <c r="L75" s="43"/>
      <c r="M75" s="43"/>
      <c r="N75" s="43"/>
      <c r="O75" s="43"/>
    </row>
    <row r="76" spans="1:15" x14ac:dyDescent="0.25">
      <c r="A76" s="26" t="s">
        <v>130</v>
      </c>
      <c r="B76" s="24">
        <v>7.7799999999999996E-3</v>
      </c>
      <c r="C76" s="15">
        <v>92369</v>
      </c>
      <c r="D76" s="15">
        <v>719</v>
      </c>
      <c r="E76" s="15">
        <v>92010</v>
      </c>
      <c r="F76" s="15">
        <v>1928769</v>
      </c>
      <c r="G76" s="25">
        <v>20.9</v>
      </c>
      <c r="H76" s="39"/>
      <c r="J76" s="43"/>
      <c r="K76" s="43"/>
      <c r="L76" s="43"/>
      <c r="M76" s="43"/>
      <c r="N76" s="43"/>
      <c r="O76" s="43"/>
    </row>
    <row r="77" spans="1:15" x14ac:dyDescent="0.25">
      <c r="A77" s="26" t="s">
        <v>131</v>
      </c>
      <c r="B77" s="24">
        <v>8.6E-3</v>
      </c>
      <c r="C77" s="15">
        <v>91650</v>
      </c>
      <c r="D77" s="15">
        <v>789</v>
      </c>
      <c r="E77" s="15">
        <v>91256</v>
      </c>
      <c r="F77" s="15">
        <v>1836759</v>
      </c>
      <c r="G77" s="25">
        <v>20</v>
      </c>
      <c r="H77" s="39"/>
      <c r="J77" s="43"/>
      <c r="K77" s="43"/>
      <c r="L77" s="43"/>
      <c r="M77" s="43"/>
      <c r="N77" s="43"/>
      <c r="O77" s="43"/>
    </row>
    <row r="78" spans="1:15" x14ac:dyDescent="0.25">
      <c r="A78" s="26" t="s">
        <v>132</v>
      </c>
      <c r="B78" s="24">
        <v>9.5999999999999992E-3</v>
      </c>
      <c r="C78" s="15">
        <v>90861</v>
      </c>
      <c r="D78" s="15">
        <v>873</v>
      </c>
      <c r="E78" s="15">
        <v>90425</v>
      </c>
      <c r="F78" s="15">
        <v>1745504</v>
      </c>
      <c r="G78" s="25">
        <v>19.2</v>
      </c>
      <c r="H78" s="39"/>
      <c r="J78" s="43"/>
      <c r="K78" s="43"/>
      <c r="L78" s="43"/>
      <c r="M78" s="43"/>
      <c r="N78" s="43"/>
      <c r="O78" s="43"/>
    </row>
    <row r="79" spans="1:15" x14ac:dyDescent="0.25">
      <c r="A79" s="26" t="s">
        <v>133</v>
      </c>
      <c r="B79" s="24">
        <v>1.069E-2</v>
      </c>
      <c r="C79" s="15">
        <v>89988</v>
      </c>
      <c r="D79" s="15">
        <v>962</v>
      </c>
      <c r="E79" s="15">
        <v>89507</v>
      </c>
      <c r="F79" s="15">
        <v>1655079</v>
      </c>
      <c r="G79" s="25">
        <v>18.399999999999999</v>
      </c>
      <c r="H79" s="39"/>
      <c r="J79" s="43"/>
      <c r="K79" s="43"/>
      <c r="L79" s="43"/>
      <c r="M79" s="43"/>
      <c r="N79" s="43"/>
      <c r="O79" s="43"/>
    </row>
    <row r="80" spans="1:15" x14ac:dyDescent="0.25">
      <c r="A80" s="26" t="s">
        <v>134</v>
      </c>
      <c r="B80" s="24">
        <v>1.179E-2</v>
      </c>
      <c r="C80" s="15">
        <v>89026</v>
      </c>
      <c r="D80" s="15">
        <v>1050</v>
      </c>
      <c r="E80" s="15">
        <v>88501</v>
      </c>
      <c r="F80" s="15">
        <v>1565572</v>
      </c>
      <c r="G80" s="25">
        <v>17.600000000000001</v>
      </c>
      <c r="H80" s="39"/>
      <c r="J80" s="43"/>
      <c r="K80" s="43"/>
      <c r="L80" s="43"/>
      <c r="M80" s="43"/>
      <c r="N80" s="43"/>
      <c r="O80" s="43"/>
    </row>
    <row r="81" spans="1:15" x14ac:dyDescent="0.25">
      <c r="A81" s="26" t="s">
        <v>135</v>
      </c>
      <c r="B81" s="24">
        <v>1.2999999999999999E-2</v>
      </c>
      <c r="C81" s="15">
        <v>87976</v>
      </c>
      <c r="D81" s="15">
        <v>1144</v>
      </c>
      <c r="E81" s="15">
        <v>87404</v>
      </c>
      <c r="F81" s="15">
        <v>1477071</v>
      </c>
      <c r="G81" s="25">
        <v>16.8</v>
      </c>
      <c r="H81" s="39"/>
      <c r="J81" s="43"/>
      <c r="K81" s="43"/>
      <c r="L81" s="43"/>
      <c r="M81" s="43"/>
      <c r="N81" s="43"/>
      <c r="O81" s="43"/>
    </row>
    <row r="82" spans="1:15" x14ac:dyDescent="0.25">
      <c r="A82" s="26" t="s">
        <v>136</v>
      </c>
      <c r="B82" s="24">
        <v>1.4579999999999999E-2</v>
      </c>
      <c r="C82" s="15">
        <v>86832</v>
      </c>
      <c r="D82" s="15">
        <v>1266</v>
      </c>
      <c r="E82" s="15">
        <v>86199</v>
      </c>
      <c r="F82" s="15">
        <v>1389667</v>
      </c>
      <c r="G82" s="25">
        <v>16</v>
      </c>
      <c r="H82" s="39"/>
      <c r="J82" s="43"/>
      <c r="K82" s="43"/>
      <c r="L82" s="43"/>
      <c r="M82" s="43"/>
      <c r="N82" s="43"/>
      <c r="O82" s="43"/>
    </row>
    <row r="83" spans="1:15" x14ac:dyDescent="0.25">
      <c r="A83" s="26" t="s">
        <v>137</v>
      </c>
      <c r="B83" s="24">
        <v>1.6740000000000001E-2</v>
      </c>
      <c r="C83" s="15">
        <v>85566</v>
      </c>
      <c r="D83" s="15">
        <v>1433</v>
      </c>
      <c r="E83" s="15">
        <v>84850</v>
      </c>
      <c r="F83" s="15">
        <v>1303468</v>
      </c>
      <c r="G83" s="25">
        <v>15.2</v>
      </c>
      <c r="H83" s="39"/>
      <c r="J83" s="43"/>
      <c r="K83" s="43"/>
      <c r="L83" s="43"/>
      <c r="M83" s="43"/>
      <c r="N83" s="43"/>
      <c r="O83" s="43"/>
    </row>
    <row r="84" spans="1:15" x14ac:dyDescent="0.25">
      <c r="A84" s="26" t="s">
        <v>138</v>
      </c>
      <c r="B84" s="24">
        <v>1.924E-2</v>
      </c>
      <c r="C84" s="15">
        <v>84133</v>
      </c>
      <c r="D84" s="15">
        <v>1619</v>
      </c>
      <c r="E84" s="15">
        <v>83324</v>
      </c>
      <c r="F84" s="15">
        <v>1218619</v>
      </c>
      <c r="G84" s="25">
        <v>14.5</v>
      </c>
      <c r="H84" s="39"/>
      <c r="J84" s="43"/>
      <c r="K84" s="43"/>
      <c r="L84" s="43"/>
      <c r="M84" s="43"/>
      <c r="N84" s="43"/>
      <c r="O84" s="43"/>
    </row>
    <row r="85" spans="1:15" x14ac:dyDescent="0.25">
      <c r="A85" s="26" t="s">
        <v>139</v>
      </c>
      <c r="B85" s="24">
        <v>2.1829999999999999E-2</v>
      </c>
      <c r="C85" s="15">
        <v>82514</v>
      </c>
      <c r="D85" s="15">
        <v>1801</v>
      </c>
      <c r="E85" s="15">
        <v>81614</v>
      </c>
      <c r="F85" s="15">
        <v>1135295</v>
      </c>
      <c r="G85" s="25">
        <v>13.8</v>
      </c>
      <c r="H85" s="39"/>
      <c r="J85" s="43"/>
      <c r="K85" s="43"/>
      <c r="L85" s="43"/>
      <c r="M85" s="43"/>
      <c r="N85" s="43"/>
      <c r="O85" s="43"/>
    </row>
    <row r="86" spans="1:15" x14ac:dyDescent="0.25">
      <c r="A86" s="26" t="s">
        <v>140</v>
      </c>
      <c r="B86" s="24">
        <v>2.4500000000000001E-2</v>
      </c>
      <c r="C86" s="15">
        <v>80713</v>
      </c>
      <c r="D86" s="15">
        <v>1978</v>
      </c>
      <c r="E86" s="15">
        <v>79724</v>
      </c>
      <c r="F86" s="15">
        <v>1053682</v>
      </c>
      <c r="G86" s="25">
        <v>13.1</v>
      </c>
      <c r="H86" s="39"/>
      <c r="J86" s="43"/>
      <c r="K86" s="43"/>
      <c r="L86" s="43"/>
      <c r="M86" s="43"/>
      <c r="N86" s="43"/>
      <c r="O86" s="43"/>
    </row>
    <row r="87" spans="1:15" x14ac:dyDescent="0.25">
      <c r="A87" s="26" t="s">
        <v>141</v>
      </c>
      <c r="B87" s="24">
        <v>2.7480000000000001E-2</v>
      </c>
      <c r="C87" s="15">
        <v>78735</v>
      </c>
      <c r="D87" s="15">
        <v>2163</v>
      </c>
      <c r="E87" s="15">
        <v>77654</v>
      </c>
      <c r="F87" s="15">
        <v>973958</v>
      </c>
      <c r="G87" s="25">
        <v>12.4</v>
      </c>
      <c r="H87" s="39"/>
      <c r="J87" s="43"/>
      <c r="K87" s="43"/>
      <c r="L87" s="43"/>
      <c r="M87" s="43"/>
      <c r="N87" s="43"/>
      <c r="O87" s="43"/>
    </row>
    <row r="88" spans="1:15" x14ac:dyDescent="0.25">
      <c r="A88" s="26" t="s">
        <v>142</v>
      </c>
      <c r="B88" s="24">
        <v>3.0939999999999999E-2</v>
      </c>
      <c r="C88" s="15">
        <v>76572</v>
      </c>
      <c r="D88" s="15">
        <v>2369</v>
      </c>
      <c r="E88" s="15">
        <v>75388</v>
      </c>
      <c r="F88" s="15">
        <v>896304</v>
      </c>
      <c r="G88" s="25">
        <v>11.7</v>
      </c>
      <c r="H88" s="39"/>
      <c r="J88" s="43"/>
      <c r="K88" s="43"/>
      <c r="L88" s="43"/>
      <c r="M88" s="43"/>
      <c r="N88" s="43"/>
      <c r="O88" s="43"/>
    </row>
    <row r="89" spans="1:15" x14ac:dyDescent="0.25">
      <c r="A89" s="26" t="s">
        <v>143</v>
      </c>
      <c r="B89" s="24">
        <v>3.4660000000000003E-2</v>
      </c>
      <c r="C89" s="15">
        <v>74203</v>
      </c>
      <c r="D89" s="15">
        <v>2572</v>
      </c>
      <c r="E89" s="15">
        <v>72917</v>
      </c>
      <c r="F89" s="15">
        <v>820917</v>
      </c>
      <c r="G89" s="25">
        <v>11.1</v>
      </c>
      <c r="H89" s="39"/>
      <c r="J89" s="43"/>
      <c r="K89" s="43"/>
      <c r="L89" s="43"/>
      <c r="M89" s="43"/>
      <c r="N89" s="43"/>
      <c r="O89" s="43"/>
    </row>
    <row r="90" spans="1:15" x14ac:dyDescent="0.25">
      <c r="A90" s="26" t="s">
        <v>144</v>
      </c>
      <c r="B90" s="24">
        <v>3.8399999999999997E-2</v>
      </c>
      <c r="C90" s="15">
        <v>71631</v>
      </c>
      <c r="D90" s="15">
        <v>2751</v>
      </c>
      <c r="E90" s="15">
        <v>70256</v>
      </c>
      <c r="F90" s="15">
        <v>748000</v>
      </c>
      <c r="G90" s="25">
        <v>10.4</v>
      </c>
      <c r="H90" s="39"/>
      <c r="J90" s="43"/>
      <c r="K90" s="43"/>
      <c r="L90" s="43"/>
      <c r="M90" s="43"/>
      <c r="N90" s="43"/>
      <c r="O90" s="43"/>
    </row>
    <row r="91" spans="1:15" x14ac:dyDescent="0.25">
      <c r="A91" s="26" t="s">
        <v>145</v>
      </c>
      <c r="B91" s="24">
        <v>4.2279999999999998E-2</v>
      </c>
      <c r="C91" s="15">
        <v>68880</v>
      </c>
      <c r="D91" s="15">
        <v>2912</v>
      </c>
      <c r="E91" s="15">
        <v>67424</v>
      </c>
      <c r="F91" s="15">
        <v>677744</v>
      </c>
      <c r="G91" s="25">
        <v>9.8000000000000007</v>
      </c>
      <c r="H91" s="39"/>
      <c r="J91" s="43"/>
      <c r="K91" s="43"/>
      <c r="L91" s="43"/>
      <c r="M91" s="43"/>
      <c r="N91" s="43"/>
      <c r="O91" s="43"/>
    </row>
    <row r="92" spans="1:15" x14ac:dyDescent="0.25">
      <c r="A92" s="26" t="s">
        <v>146</v>
      </c>
      <c r="B92" s="24">
        <v>4.6769999999999999E-2</v>
      </c>
      <c r="C92" s="15">
        <v>65968</v>
      </c>
      <c r="D92" s="15">
        <v>3086</v>
      </c>
      <c r="E92" s="15">
        <v>64425</v>
      </c>
      <c r="F92" s="15">
        <v>610320</v>
      </c>
      <c r="G92" s="25">
        <v>9.3000000000000007</v>
      </c>
      <c r="H92" s="39"/>
      <c r="J92" s="43"/>
      <c r="K92" s="43"/>
      <c r="L92" s="43"/>
      <c r="M92" s="43"/>
      <c r="N92" s="43"/>
      <c r="O92" s="43"/>
    </row>
    <row r="93" spans="1:15" x14ac:dyDescent="0.25">
      <c r="A93" s="26" t="s">
        <v>147</v>
      </c>
      <c r="B93" s="24">
        <v>5.2420000000000001E-2</v>
      </c>
      <c r="C93" s="15">
        <v>62882</v>
      </c>
      <c r="D93" s="15">
        <v>3296</v>
      </c>
      <c r="E93" s="15">
        <v>61234</v>
      </c>
      <c r="F93" s="15">
        <v>545895</v>
      </c>
      <c r="G93" s="25">
        <v>8.6999999999999993</v>
      </c>
      <c r="H93" s="39"/>
      <c r="J93" s="43"/>
      <c r="K93" s="43"/>
      <c r="L93" s="43"/>
      <c r="M93" s="43"/>
      <c r="N93" s="43"/>
      <c r="O93" s="43"/>
    </row>
    <row r="94" spans="1:15" x14ac:dyDescent="0.25">
      <c r="A94" s="26" t="s">
        <v>148</v>
      </c>
      <c r="B94" s="24">
        <v>5.917E-2</v>
      </c>
      <c r="C94" s="15">
        <v>59586</v>
      </c>
      <c r="D94" s="15">
        <v>3526</v>
      </c>
      <c r="E94" s="15">
        <v>57823</v>
      </c>
      <c r="F94" s="15">
        <v>484661</v>
      </c>
      <c r="G94" s="25">
        <v>8.1</v>
      </c>
      <c r="H94" s="39"/>
      <c r="J94" s="43"/>
      <c r="K94" s="43"/>
      <c r="L94" s="43"/>
      <c r="M94" s="43"/>
      <c r="N94" s="43"/>
      <c r="O94" s="43"/>
    </row>
    <row r="95" spans="1:15" x14ac:dyDescent="0.25">
      <c r="A95" s="26" t="s">
        <v>149</v>
      </c>
      <c r="B95" s="24">
        <v>6.6250000000000003E-2</v>
      </c>
      <c r="C95" s="15">
        <v>56060</v>
      </c>
      <c r="D95" s="15">
        <v>3714</v>
      </c>
      <c r="E95" s="15">
        <v>54203</v>
      </c>
      <c r="F95" s="15">
        <v>426838</v>
      </c>
      <c r="G95" s="25">
        <v>7.6</v>
      </c>
      <c r="H95" s="39"/>
      <c r="J95" s="43"/>
      <c r="K95" s="43"/>
      <c r="L95" s="43"/>
      <c r="M95" s="43"/>
      <c r="N95" s="43"/>
      <c r="O95" s="43"/>
    </row>
    <row r="96" spans="1:15" x14ac:dyDescent="0.25">
      <c r="A96" s="26" t="s">
        <v>150</v>
      </c>
      <c r="B96" s="24">
        <v>7.4039999999999995E-2</v>
      </c>
      <c r="C96" s="15">
        <v>52346</v>
      </c>
      <c r="D96" s="15">
        <v>3876</v>
      </c>
      <c r="E96" s="15">
        <v>50408</v>
      </c>
      <c r="F96" s="15">
        <v>372635</v>
      </c>
      <c r="G96" s="25">
        <v>7.1</v>
      </c>
      <c r="H96" s="39"/>
      <c r="J96" s="43"/>
      <c r="K96" s="43"/>
      <c r="L96" s="43"/>
      <c r="M96" s="43"/>
      <c r="N96" s="43"/>
      <c r="O96" s="43"/>
    </row>
    <row r="97" spans="1:15" x14ac:dyDescent="0.25">
      <c r="A97" s="26" t="s">
        <v>151</v>
      </c>
      <c r="B97" s="24">
        <v>8.2589999999999997E-2</v>
      </c>
      <c r="C97" s="15">
        <v>48470</v>
      </c>
      <c r="D97" s="15">
        <v>4003</v>
      </c>
      <c r="E97" s="15">
        <v>46469</v>
      </c>
      <c r="F97" s="15">
        <v>322227</v>
      </c>
      <c r="G97" s="25">
        <v>6.6</v>
      </c>
      <c r="H97" s="39"/>
      <c r="J97" s="43"/>
      <c r="K97" s="43"/>
      <c r="L97" s="43"/>
      <c r="M97" s="43"/>
      <c r="N97" s="43"/>
      <c r="O97" s="43"/>
    </row>
    <row r="98" spans="1:15" x14ac:dyDescent="0.25">
      <c r="A98" s="26" t="s">
        <v>152</v>
      </c>
      <c r="B98" s="24">
        <v>9.1969999999999996E-2</v>
      </c>
      <c r="C98" s="15">
        <v>44467</v>
      </c>
      <c r="D98" s="15">
        <v>4089</v>
      </c>
      <c r="E98" s="15">
        <v>42423</v>
      </c>
      <c r="F98" s="15">
        <v>275759</v>
      </c>
      <c r="G98" s="25">
        <v>6.2</v>
      </c>
      <c r="H98" s="39"/>
      <c r="J98" s="43"/>
      <c r="K98" s="43"/>
      <c r="L98" s="43"/>
      <c r="M98" s="43"/>
      <c r="N98" s="43"/>
      <c r="O98" s="43"/>
    </row>
    <row r="99" spans="1:15" x14ac:dyDescent="0.25">
      <c r="A99" s="26" t="s">
        <v>153</v>
      </c>
      <c r="B99" s="24">
        <v>0.10221</v>
      </c>
      <c r="C99" s="15">
        <v>40378</v>
      </c>
      <c r="D99" s="15">
        <v>4127</v>
      </c>
      <c r="E99" s="15">
        <v>38315</v>
      </c>
      <c r="F99" s="15">
        <v>233336</v>
      </c>
      <c r="G99" s="25">
        <v>5.8</v>
      </c>
      <c r="H99" s="39"/>
      <c r="J99" s="43"/>
      <c r="K99" s="43"/>
      <c r="L99" s="43"/>
      <c r="M99" s="43"/>
      <c r="N99" s="43"/>
      <c r="O99" s="43"/>
    </row>
    <row r="100" spans="1:15" x14ac:dyDescent="0.25">
      <c r="A100" s="26" t="s">
        <v>154</v>
      </c>
      <c r="B100" s="24">
        <v>0.11337</v>
      </c>
      <c r="C100" s="15">
        <v>36251</v>
      </c>
      <c r="D100" s="15">
        <v>4110</v>
      </c>
      <c r="E100" s="15">
        <v>34196</v>
      </c>
      <c r="F100" s="15">
        <v>195022</v>
      </c>
      <c r="G100" s="25">
        <v>5.4</v>
      </c>
      <c r="H100" s="39"/>
      <c r="J100" s="43"/>
      <c r="K100" s="43"/>
      <c r="L100" s="43"/>
      <c r="M100" s="43"/>
      <c r="N100" s="43"/>
      <c r="O100" s="43"/>
    </row>
    <row r="101" spans="1:15" x14ac:dyDescent="0.25">
      <c r="A101" s="26" t="s">
        <v>155</v>
      </c>
      <c r="B101" s="24">
        <v>0.12551000000000001</v>
      </c>
      <c r="C101" s="15">
        <v>32141</v>
      </c>
      <c r="D101" s="15">
        <v>4034</v>
      </c>
      <c r="E101" s="15">
        <v>30124</v>
      </c>
      <c r="F101" s="15">
        <v>160826</v>
      </c>
      <c r="G101" s="25">
        <v>5</v>
      </c>
      <c r="H101" s="39"/>
      <c r="J101" s="43"/>
      <c r="K101" s="43"/>
      <c r="L101" s="43"/>
      <c r="M101" s="43"/>
      <c r="N101" s="43"/>
      <c r="O101" s="43"/>
    </row>
    <row r="102" spans="1:15" x14ac:dyDescent="0.25">
      <c r="A102" s="26" t="s">
        <v>156</v>
      </c>
      <c r="B102" s="24">
        <v>0.13866000000000001</v>
      </c>
      <c r="C102" s="15">
        <v>28107</v>
      </c>
      <c r="D102" s="15">
        <v>3897</v>
      </c>
      <c r="E102" s="15">
        <v>26159</v>
      </c>
      <c r="F102" s="15">
        <v>130702</v>
      </c>
      <c r="G102" s="25">
        <v>4.7</v>
      </c>
      <c r="H102" s="39"/>
      <c r="J102" s="43"/>
      <c r="K102" s="43"/>
      <c r="L102" s="43"/>
      <c r="M102" s="43"/>
      <c r="N102" s="43"/>
      <c r="O102" s="43"/>
    </row>
    <row r="103" spans="1:15" x14ac:dyDescent="0.25">
      <c r="A103" s="26" t="s">
        <v>157</v>
      </c>
      <c r="B103" s="24">
        <v>0.15289</v>
      </c>
      <c r="C103" s="15">
        <v>24210</v>
      </c>
      <c r="D103" s="15">
        <v>3701</v>
      </c>
      <c r="E103" s="15">
        <v>22360</v>
      </c>
      <c r="F103" s="15">
        <v>104543</v>
      </c>
      <c r="G103" s="25">
        <v>4.3</v>
      </c>
      <c r="H103" s="39"/>
      <c r="J103" s="43"/>
      <c r="K103" s="43"/>
      <c r="L103" s="43"/>
      <c r="M103" s="43"/>
      <c r="N103" s="43"/>
      <c r="O103" s="43"/>
    </row>
    <row r="104" spans="1:15" x14ac:dyDescent="0.25">
      <c r="A104" s="26" t="s">
        <v>158</v>
      </c>
      <c r="B104" s="24">
        <v>0.16822000000000001</v>
      </c>
      <c r="C104" s="15">
        <v>20509</v>
      </c>
      <c r="D104" s="15">
        <v>3450</v>
      </c>
      <c r="E104" s="15">
        <v>18784</v>
      </c>
      <c r="F104" s="15">
        <v>82184</v>
      </c>
      <c r="G104" s="25">
        <v>4</v>
      </c>
      <c r="H104" s="39"/>
      <c r="J104" s="43"/>
      <c r="K104" s="43"/>
      <c r="L104" s="43"/>
      <c r="M104" s="43"/>
      <c r="N104" s="43"/>
      <c r="O104" s="43"/>
    </row>
    <row r="105" spans="1:15" x14ac:dyDescent="0.25">
      <c r="A105" s="26" t="s">
        <v>159</v>
      </c>
      <c r="B105" s="24">
        <v>0.1847</v>
      </c>
      <c r="C105" s="15">
        <v>17059</v>
      </c>
      <c r="D105" s="15">
        <v>3151</v>
      </c>
      <c r="E105" s="15">
        <v>15484</v>
      </c>
      <c r="F105" s="15">
        <v>63400</v>
      </c>
      <c r="G105" s="25">
        <v>3.7</v>
      </c>
      <c r="H105" s="39"/>
      <c r="J105" s="43"/>
      <c r="K105" s="43"/>
      <c r="L105" s="43"/>
      <c r="M105" s="43"/>
      <c r="N105" s="43"/>
      <c r="O105" s="43"/>
    </row>
    <row r="106" spans="1:15" x14ac:dyDescent="0.25">
      <c r="A106" s="26" t="s">
        <v>160</v>
      </c>
      <c r="B106" s="24">
        <v>0.20236000000000001</v>
      </c>
      <c r="C106" s="15">
        <v>13908</v>
      </c>
      <c r="D106" s="15">
        <v>2814</v>
      </c>
      <c r="E106" s="15">
        <v>12501</v>
      </c>
      <c r="F106" s="15">
        <v>47916</v>
      </c>
      <c r="G106" s="25">
        <v>3.4</v>
      </c>
      <c r="H106" s="39"/>
      <c r="J106" s="43"/>
      <c r="K106" s="43"/>
      <c r="L106" s="43"/>
      <c r="M106" s="43"/>
      <c r="N106" s="43"/>
      <c r="O106" s="43"/>
    </row>
    <row r="107" spans="1:15" x14ac:dyDescent="0.25">
      <c r="A107" s="26" t="s">
        <v>161</v>
      </c>
      <c r="B107" s="24">
        <v>0.22122</v>
      </c>
      <c r="C107" s="15">
        <v>11094</v>
      </c>
      <c r="D107" s="15">
        <v>2454</v>
      </c>
      <c r="E107" s="15">
        <v>9867</v>
      </c>
      <c r="F107" s="15">
        <v>35415</v>
      </c>
      <c r="G107" s="25">
        <v>3.2</v>
      </c>
      <c r="H107" s="39"/>
      <c r="J107" s="43"/>
      <c r="K107" s="43"/>
      <c r="L107" s="43"/>
      <c r="M107" s="43"/>
      <c r="N107" s="43"/>
      <c r="O107" s="43"/>
    </row>
    <row r="108" spans="1:15" x14ac:dyDescent="0.25">
      <c r="A108" s="26" t="s">
        <v>162</v>
      </c>
      <c r="B108" s="24">
        <v>0.24131</v>
      </c>
      <c r="C108" s="15">
        <v>8640</v>
      </c>
      <c r="D108" s="15">
        <v>2085</v>
      </c>
      <c r="E108" s="15">
        <v>7598</v>
      </c>
      <c r="F108" s="15">
        <v>25548</v>
      </c>
      <c r="G108" s="25">
        <v>3</v>
      </c>
      <c r="H108" s="39"/>
      <c r="J108" s="43"/>
      <c r="K108" s="43"/>
      <c r="L108" s="43"/>
      <c r="M108" s="43"/>
      <c r="N108" s="43"/>
      <c r="O108" s="43"/>
    </row>
    <row r="109" spans="1:15" x14ac:dyDescent="0.25">
      <c r="A109" s="26" t="s">
        <v>163</v>
      </c>
      <c r="B109" s="24">
        <v>0.26262999999999997</v>
      </c>
      <c r="C109" s="15">
        <v>6555</v>
      </c>
      <c r="D109" s="15">
        <v>1722</v>
      </c>
      <c r="E109" s="15">
        <v>5694</v>
      </c>
      <c r="F109" s="15">
        <v>17951</v>
      </c>
      <c r="G109" s="25">
        <v>2.7</v>
      </c>
      <c r="H109" s="39"/>
      <c r="J109" s="43"/>
      <c r="K109" s="43"/>
      <c r="L109" s="43"/>
      <c r="M109" s="43"/>
      <c r="N109" s="43"/>
      <c r="O109" s="43"/>
    </row>
    <row r="110" spans="1:15" x14ac:dyDescent="0.25">
      <c r="A110" s="28" t="s">
        <v>164</v>
      </c>
      <c r="B110" s="29">
        <v>1</v>
      </c>
      <c r="C110" s="30">
        <v>4833</v>
      </c>
      <c r="D110" s="30">
        <v>4833</v>
      </c>
      <c r="E110" s="30">
        <v>12257</v>
      </c>
      <c r="F110" s="30">
        <v>12257</v>
      </c>
      <c r="G110" s="31">
        <v>2.5</v>
      </c>
      <c r="H110" s="39"/>
      <c r="J110" s="43"/>
      <c r="K110" s="43"/>
      <c r="L110" s="43"/>
      <c r="M110" s="43"/>
      <c r="N110" s="43"/>
      <c r="O110" s="43"/>
    </row>
    <row r="111" spans="1:15" x14ac:dyDescent="0.25">
      <c r="A111" s="15"/>
      <c r="B111" s="24"/>
      <c r="C111" s="15"/>
      <c r="D111" s="15"/>
      <c r="E111" s="15"/>
      <c r="F111" s="15"/>
      <c r="G111" s="67"/>
      <c r="H111" s="39"/>
      <c r="J111" s="43"/>
      <c r="K111" s="43"/>
      <c r="L111" s="43"/>
      <c r="M111" s="43"/>
      <c r="N111" s="43"/>
      <c r="O111" s="43"/>
    </row>
    <row r="113" spans="1:1" x14ac:dyDescent="0.25">
      <c r="A113" s="32" t="s">
        <v>284</v>
      </c>
    </row>
    <row r="114" spans="1:1" x14ac:dyDescent="0.25">
      <c r="A114" s="33" t="s">
        <v>165</v>
      </c>
    </row>
  </sheetData>
  <pageMargins left="0.75" right="0.75" top="1" bottom="1" header="0.5" footer="0.5"/>
  <pageSetup paperSize="9" orientation="portrait"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35"/>
  <dimension ref="A1:O114"/>
  <sheetViews>
    <sheetView zoomScaleNormal="100" workbookViewId="0"/>
  </sheetViews>
  <sheetFormatPr defaultRowHeight="12.5" x14ac:dyDescent="0.25"/>
  <cols>
    <col min="1" max="1" width="12.59765625" style="4" customWidth="1"/>
    <col min="2" max="2" width="17.3984375" style="4" customWidth="1"/>
    <col min="3" max="3" width="10.59765625" style="4" customWidth="1"/>
    <col min="4" max="5" width="17.3984375" style="4" customWidth="1"/>
    <col min="6" max="7" width="15.09765625" style="4" customWidth="1"/>
    <col min="8" max="11" width="9.09765625" style="4"/>
    <col min="12" max="12" width="11" style="4" customWidth="1"/>
    <col min="13" max="256" width="9.09765625" style="4"/>
    <col min="257" max="257" width="12.59765625" style="4" customWidth="1"/>
    <col min="258" max="258" width="17.3984375" style="4" customWidth="1"/>
    <col min="259" max="259" width="10.59765625" style="4" customWidth="1"/>
    <col min="260" max="261" width="17.3984375" style="4" customWidth="1"/>
    <col min="262" max="263" width="15.09765625" style="4" customWidth="1"/>
    <col min="264" max="267" width="9.09765625" style="4"/>
    <col min="268" max="268" width="11" style="4" customWidth="1"/>
    <col min="269" max="512" width="9.09765625" style="4"/>
    <col min="513" max="513" width="12.59765625" style="4" customWidth="1"/>
    <col min="514" max="514" width="17.3984375" style="4" customWidth="1"/>
    <col min="515" max="515" width="10.59765625" style="4" customWidth="1"/>
    <col min="516" max="517" width="17.3984375" style="4" customWidth="1"/>
    <col min="518" max="519" width="15.09765625" style="4" customWidth="1"/>
    <col min="520" max="523" width="9.09765625" style="4"/>
    <col min="524" max="524" width="11" style="4" customWidth="1"/>
    <col min="525" max="768" width="9.09765625" style="4"/>
    <col min="769" max="769" width="12.59765625" style="4" customWidth="1"/>
    <col min="770" max="770" width="17.3984375" style="4" customWidth="1"/>
    <col min="771" max="771" width="10.59765625" style="4" customWidth="1"/>
    <col min="772" max="773" width="17.3984375" style="4" customWidth="1"/>
    <col min="774" max="775" width="15.09765625" style="4" customWidth="1"/>
    <col min="776" max="779" width="9.09765625" style="4"/>
    <col min="780" max="780" width="11" style="4" customWidth="1"/>
    <col min="781" max="1024" width="9.09765625" style="4"/>
    <col min="1025" max="1025" width="12.59765625" style="4" customWidth="1"/>
    <col min="1026" max="1026" width="17.3984375" style="4" customWidth="1"/>
    <col min="1027" max="1027" width="10.59765625" style="4" customWidth="1"/>
    <col min="1028" max="1029" width="17.3984375" style="4" customWidth="1"/>
    <col min="1030" max="1031" width="15.09765625" style="4" customWidth="1"/>
    <col min="1032" max="1035" width="9.09765625" style="4"/>
    <col min="1036" max="1036" width="11" style="4" customWidth="1"/>
    <col min="1037" max="1280" width="9.09765625" style="4"/>
    <col min="1281" max="1281" width="12.59765625" style="4" customWidth="1"/>
    <col min="1282" max="1282" width="17.3984375" style="4" customWidth="1"/>
    <col min="1283" max="1283" width="10.59765625" style="4" customWidth="1"/>
    <col min="1284" max="1285" width="17.3984375" style="4" customWidth="1"/>
    <col min="1286" max="1287" width="15.09765625" style="4" customWidth="1"/>
    <col min="1288" max="1291" width="9.09765625" style="4"/>
    <col min="1292" max="1292" width="11" style="4" customWidth="1"/>
    <col min="1293" max="1536" width="9.09765625" style="4"/>
    <col min="1537" max="1537" width="12.59765625" style="4" customWidth="1"/>
    <col min="1538" max="1538" width="17.3984375" style="4" customWidth="1"/>
    <col min="1539" max="1539" width="10.59765625" style="4" customWidth="1"/>
    <col min="1540" max="1541" width="17.3984375" style="4" customWidth="1"/>
    <col min="1542" max="1543" width="15.09765625" style="4" customWidth="1"/>
    <col min="1544" max="1547" width="9.09765625" style="4"/>
    <col min="1548" max="1548" width="11" style="4" customWidth="1"/>
    <col min="1549" max="1792" width="9.09765625" style="4"/>
    <col min="1793" max="1793" width="12.59765625" style="4" customWidth="1"/>
    <col min="1794" max="1794" width="17.3984375" style="4" customWidth="1"/>
    <col min="1795" max="1795" width="10.59765625" style="4" customWidth="1"/>
    <col min="1796" max="1797" width="17.3984375" style="4" customWidth="1"/>
    <col min="1798" max="1799" width="15.09765625" style="4" customWidth="1"/>
    <col min="1800" max="1803" width="9.09765625" style="4"/>
    <col min="1804" max="1804" width="11" style="4" customWidth="1"/>
    <col min="1805" max="2048" width="9.09765625" style="4"/>
    <col min="2049" max="2049" width="12.59765625" style="4" customWidth="1"/>
    <col min="2050" max="2050" width="17.3984375" style="4" customWidth="1"/>
    <col min="2051" max="2051" width="10.59765625" style="4" customWidth="1"/>
    <col min="2052" max="2053" width="17.3984375" style="4" customWidth="1"/>
    <col min="2054" max="2055" width="15.09765625" style="4" customWidth="1"/>
    <col min="2056" max="2059" width="9.09765625" style="4"/>
    <col min="2060" max="2060" width="11" style="4" customWidth="1"/>
    <col min="2061" max="2304" width="9.09765625" style="4"/>
    <col min="2305" max="2305" width="12.59765625" style="4" customWidth="1"/>
    <col min="2306" max="2306" width="17.3984375" style="4" customWidth="1"/>
    <col min="2307" max="2307" width="10.59765625" style="4" customWidth="1"/>
    <col min="2308" max="2309" width="17.3984375" style="4" customWidth="1"/>
    <col min="2310" max="2311" width="15.09765625" style="4" customWidth="1"/>
    <col min="2312" max="2315" width="9.09765625" style="4"/>
    <col min="2316" max="2316" width="11" style="4" customWidth="1"/>
    <col min="2317" max="2560" width="9.09765625" style="4"/>
    <col min="2561" max="2561" width="12.59765625" style="4" customWidth="1"/>
    <col min="2562" max="2562" width="17.3984375" style="4" customWidth="1"/>
    <col min="2563" max="2563" width="10.59765625" style="4" customWidth="1"/>
    <col min="2564" max="2565" width="17.3984375" style="4" customWidth="1"/>
    <col min="2566" max="2567" width="15.09765625" style="4" customWidth="1"/>
    <col min="2568" max="2571" width="9.09765625" style="4"/>
    <col min="2572" max="2572" width="11" style="4" customWidth="1"/>
    <col min="2573" max="2816" width="9.09765625" style="4"/>
    <col min="2817" max="2817" width="12.59765625" style="4" customWidth="1"/>
    <col min="2818" max="2818" width="17.3984375" style="4" customWidth="1"/>
    <col min="2819" max="2819" width="10.59765625" style="4" customWidth="1"/>
    <col min="2820" max="2821" width="17.3984375" style="4" customWidth="1"/>
    <col min="2822" max="2823" width="15.09765625" style="4" customWidth="1"/>
    <col min="2824" max="2827" width="9.09765625" style="4"/>
    <col min="2828" max="2828" width="11" style="4" customWidth="1"/>
    <col min="2829" max="3072" width="9.09765625" style="4"/>
    <col min="3073" max="3073" width="12.59765625" style="4" customWidth="1"/>
    <col min="3074" max="3074" width="17.3984375" style="4" customWidth="1"/>
    <col min="3075" max="3075" width="10.59765625" style="4" customWidth="1"/>
    <col min="3076" max="3077" width="17.3984375" style="4" customWidth="1"/>
    <col min="3078" max="3079" width="15.09765625" style="4" customWidth="1"/>
    <col min="3080" max="3083" width="9.09765625" style="4"/>
    <col min="3084" max="3084" width="11" style="4" customWidth="1"/>
    <col min="3085" max="3328" width="9.09765625" style="4"/>
    <col min="3329" max="3329" width="12.59765625" style="4" customWidth="1"/>
    <col min="3330" max="3330" width="17.3984375" style="4" customWidth="1"/>
    <col min="3331" max="3331" width="10.59765625" style="4" customWidth="1"/>
    <col min="3332" max="3333" width="17.3984375" style="4" customWidth="1"/>
    <col min="3334" max="3335" width="15.09765625" style="4" customWidth="1"/>
    <col min="3336" max="3339" width="9.09765625" style="4"/>
    <col min="3340" max="3340" width="11" style="4" customWidth="1"/>
    <col min="3341" max="3584" width="9.09765625" style="4"/>
    <col min="3585" max="3585" width="12.59765625" style="4" customWidth="1"/>
    <col min="3586" max="3586" width="17.3984375" style="4" customWidth="1"/>
    <col min="3587" max="3587" width="10.59765625" style="4" customWidth="1"/>
    <col min="3588" max="3589" width="17.3984375" style="4" customWidth="1"/>
    <col min="3590" max="3591" width="15.09765625" style="4" customWidth="1"/>
    <col min="3592" max="3595" width="9.09765625" style="4"/>
    <col min="3596" max="3596" width="11" style="4" customWidth="1"/>
    <col min="3597" max="3840" width="9.09765625" style="4"/>
    <col min="3841" max="3841" width="12.59765625" style="4" customWidth="1"/>
    <col min="3842" max="3842" width="17.3984375" style="4" customWidth="1"/>
    <col min="3843" max="3843" width="10.59765625" style="4" customWidth="1"/>
    <col min="3844" max="3845" width="17.3984375" style="4" customWidth="1"/>
    <col min="3846" max="3847" width="15.09765625" style="4" customWidth="1"/>
    <col min="3848" max="3851" width="9.09765625" style="4"/>
    <col min="3852" max="3852" width="11" style="4" customWidth="1"/>
    <col min="3853" max="4096" width="9.09765625" style="4"/>
    <col min="4097" max="4097" width="12.59765625" style="4" customWidth="1"/>
    <col min="4098" max="4098" width="17.3984375" style="4" customWidth="1"/>
    <col min="4099" max="4099" width="10.59765625" style="4" customWidth="1"/>
    <col min="4100" max="4101" width="17.3984375" style="4" customWidth="1"/>
    <col min="4102" max="4103" width="15.09765625" style="4" customWidth="1"/>
    <col min="4104" max="4107" width="9.09765625" style="4"/>
    <col min="4108" max="4108" width="11" style="4" customWidth="1"/>
    <col min="4109" max="4352" width="9.09765625" style="4"/>
    <col min="4353" max="4353" width="12.59765625" style="4" customWidth="1"/>
    <col min="4354" max="4354" width="17.3984375" style="4" customWidth="1"/>
    <col min="4355" max="4355" width="10.59765625" style="4" customWidth="1"/>
    <col min="4356" max="4357" width="17.3984375" style="4" customWidth="1"/>
    <col min="4358" max="4359" width="15.09765625" style="4" customWidth="1"/>
    <col min="4360" max="4363" width="9.09765625" style="4"/>
    <col min="4364" max="4364" width="11" style="4" customWidth="1"/>
    <col min="4365" max="4608" width="9.09765625" style="4"/>
    <col min="4609" max="4609" width="12.59765625" style="4" customWidth="1"/>
    <col min="4610" max="4610" width="17.3984375" style="4" customWidth="1"/>
    <col min="4611" max="4611" width="10.59765625" style="4" customWidth="1"/>
    <col min="4612" max="4613" width="17.3984375" style="4" customWidth="1"/>
    <col min="4614" max="4615" width="15.09765625" style="4" customWidth="1"/>
    <col min="4616" max="4619" width="9.09765625" style="4"/>
    <col min="4620" max="4620" width="11" style="4" customWidth="1"/>
    <col min="4621" max="4864" width="9.09765625" style="4"/>
    <col min="4865" max="4865" width="12.59765625" style="4" customWidth="1"/>
    <col min="4866" max="4866" width="17.3984375" style="4" customWidth="1"/>
    <col min="4867" max="4867" width="10.59765625" style="4" customWidth="1"/>
    <col min="4868" max="4869" width="17.3984375" style="4" customWidth="1"/>
    <col min="4870" max="4871" width="15.09765625" style="4" customWidth="1"/>
    <col min="4872" max="4875" width="9.09765625" style="4"/>
    <col min="4876" max="4876" width="11" style="4" customWidth="1"/>
    <col min="4877" max="5120" width="9.09765625" style="4"/>
    <col min="5121" max="5121" width="12.59765625" style="4" customWidth="1"/>
    <col min="5122" max="5122" width="17.3984375" style="4" customWidth="1"/>
    <col min="5123" max="5123" width="10.59765625" style="4" customWidth="1"/>
    <col min="5124" max="5125" width="17.3984375" style="4" customWidth="1"/>
    <col min="5126" max="5127" width="15.09765625" style="4" customWidth="1"/>
    <col min="5128" max="5131" width="9.09765625" style="4"/>
    <col min="5132" max="5132" width="11" style="4" customWidth="1"/>
    <col min="5133" max="5376" width="9.09765625" style="4"/>
    <col min="5377" max="5377" width="12.59765625" style="4" customWidth="1"/>
    <col min="5378" max="5378" width="17.3984375" style="4" customWidth="1"/>
    <col min="5379" max="5379" width="10.59765625" style="4" customWidth="1"/>
    <col min="5380" max="5381" width="17.3984375" style="4" customWidth="1"/>
    <col min="5382" max="5383" width="15.09765625" style="4" customWidth="1"/>
    <col min="5384" max="5387" width="9.09765625" style="4"/>
    <col min="5388" max="5388" width="11" style="4" customWidth="1"/>
    <col min="5389" max="5632" width="9.09765625" style="4"/>
    <col min="5633" max="5633" width="12.59765625" style="4" customWidth="1"/>
    <col min="5634" max="5634" width="17.3984375" style="4" customWidth="1"/>
    <col min="5635" max="5635" width="10.59765625" style="4" customWidth="1"/>
    <col min="5636" max="5637" width="17.3984375" style="4" customWidth="1"/>
    <col min="5638" max="5639" width="15.09765625" style="4" customWidth="1"/>
    <col min="5640" max="5643" width="9.09765625" style="4"/>
    <col min="5644" max="5644" width="11" style="4" customWidth="1"/>
    <col min="5645" max="5888" width="9.09765625" style="4"/>
    <col min="5889" max="5889" width="12.59765625" style="4" customWidth="1"/>
    <col min="5890" max="5890" width="17.3984375" style="4" customWidth="1"/>
    <col min="5891" max="5891" width="10.59765625" style="4" customWidth="1"/>
    <col min="5892" max="5893" width="17.3984375" style="4" customWidth="1"/>
    <col min="5894" max="5895" width="15.09765625" style="4" customWidth="1"/>
    <col min="5896" max="5899" width="9.09765625" style="4"/>
    <col min="5900" max="5900" width="11" style="4" customWidth="1"/>
    <col min="5901" max="6144" width="9.09765625" style="4"/>
    <col min="6145" max="6145" width="12.59765625" style="4" customWidth="1"/>
    <col min="6146" max="6146" width="17.3984375" style="4" customWidth="1"/>
    <col min="6147" max="6147" width="10.59765625" style="4" customWidth="1"/>
    <col min="6148" max="6149" width="17.3984375" style="4" customWidth="1"/>
    <col min="6150" max="6151" width="15.09765625" style="4" customWidth="1"/>
    <col min="6152" max="6155" width="9.09765625" style="4"/>
    <col min="6156" max="6156" width="11" style="4" customWidth="1"/>
    <col min="6157" max="6400" width="9.09765625" style="4"/>
    <col min="6401" max="6401" width="12.59765625" style="4" customWidth="1"/>
    <col min="6402" max="6402" width="17.3984375" style="4" customWidth="1"/>
    <col min="6403" max="6403" width="10.59765625" style="4" customWidth="1"/>
    <col min="6404" max="6405" width="17.3984375" style="4" customWidth="1"/>
    <col min="6406" max="6407" width="15.09765625" style="4" customWidth="1"/>
    <col min="6408" max="6411" width="9.09765625" style="4"/>
    <col min="6412" max="6412" width="11" style="4" customWidth="1"/>
    <col min="6413" max="6656" width="9.09765625" style="4"/>
    <col min="6657" max="6657" width="12.59765625" style="4" customWidth="1"/>
    <col min="6658" max="6658" width="17.3984375" style="4" customWidth="1"/>
    <col min="6659" max="6659" width="10.59765625" style="4" customWidth="1"/>
    <col min="6660" max="6661" width="17.3984375" style="4" customWidth="1"/>
    <col min="6662" max="6663" width="15.09765625" style="4" customWidth="1"/>
    <col min="6664" max="6667" width="9.09765625" style="4"/>
    <col min="6668" max="6668" width="11" style="4" customWidth="1"/>
    <col min="6669" max="6912" width="9.09765625" style="4"/>
    <col min="6913" max="6913" width="12.59765625" style="4" customWidth="1"/>
    <col min="6914" max="6914" width="17.3984375" style="4" customWidth="1"/>
    <col min="6915" max="6915" width="10.59765625" style="4" customWidth="1"/>
    <col min="6916" max="6917" width="17.3984375" style="4" customWidth="1"/>
    <col min="6918" max="6919" width="15.09765625" style="4" customWidth="1"/>
    <col min="6920" max="6923" width="9.09765625" style="4"/>
    <col min="6924" max="6924" width="11" style="4" customWidth="1"/>
    <col min="6925" max="7168" width="9.09765625" style="4"/>
    <col min="7169" max="7169" width="12.59765625" style="4" customWidth="1"/>
    <col min="7170" max="7170" width="17.3984375" style="4" customWidth="1"/>
    <col min="7171" max="7171" width="10.59765625" style="4" customWidth="1"/>
    <col min="7172" max="7173" width="17.3984375" style="4" customWidth="1"/>
    <col min="7174" max="7175" width="15.09765625" style="4" customWidth="1"/>
    <col min="7176" max="7179" width="9.09765625" style="4"/>
    <col min="7180" max="7180" width="11" style="4" customWidth="1"/>
    <col min="7181" max="7424" width="9.09765625" style="4"/>
    <col min="7425" max="7425" width="12.59765625" style="4" customWidth="1"/>
    <col min="7426" max="7426" width="17.3984375" style="4" customWidth="1"/>
    <col min="7427" max="7427" width="10.59765625" style="4" customWidth="1"/>
    <col min="7428" max="7429" width="17.3984375" style="4" customWidth="1"/>
    <col min="7430" max="7431" width="15.09765625" style="4" customWidth="1"/>
    <col min="7432" max="7435" width="9.09765625" style="4"/>
    <col min="7436" max="7436" width="11" style="4" customWidth="1"/>
    <col min="7437" max="7680" width="9.09765625" style="4"/>
    <col min="7681" max="7681" width="12.59765625" style="4" customWidth="1"/>
    <col min="7682" max="7682" width="17.3984375" style="4" customWidth="1"/>
    <col min="7683" max="7683" width="10.59765625" style="4" customWidth="1"/>
    <col min="7684" max="7685" width="17.3984375" style="4" customWidth="1"/>
    <col min="7686" max="7687" width="15.09765625" style="4" customWidth="1"/>
    <col min="7688" max="7691" width="9.09765625" style="4"/>
    <col min="7692" max="7692" width="11" style="4" customWidth="1"/>
    <col min="7693" max="7936" width="9.09765625" style="4"/>
    <col min="7937" max="7937" width="12.59765625" style="4" customWidth="1"/>
    <col min="7938" max="7938" width="17.3984375" style="4" customWidth="1"/>
    <col min="7939" max="7939" width="10.59765625" style="4" customWidth="1"/>
    <col min="7940" max="7941" width="17.3984375" style="4" customWidth="1"/>
    <col min="7942" max="7943" width="15.09765625" style="4" customWidth="1"/>
    <col min="7944" max="7947" width="9.09765625" style="4"/>
    <col min="7948" max="7948" width="11" style="4" customWidth="1"/>
    <col min="7949" max="8192" width="9.09765625" style="4"/>
    <col min="8193" max="8193" width="12.59765625" style="4" customWidth="1"/>
    <col min="8194" max="8194" width="17.3984375" style="4" customWidth="1"/>
    <col min="8195" max="8195" width="10.59765625" style="4" customWidth="1"/>
    <col min="8196" max="8197" width="17.3984375" style="4" customWidth="1"/>
    <col min="8198" max="8199" width="15.09765625" style="4" customWidth="1"/>
    <col min="8200" max="8203" width="9.09765625" style="4"/>
    <col min="8204" max="8204" width="11" style="4" customWidth="1"/>
    <col min="8205" max="8448" width="9.09765625" style="4"/>
    <col min="8449" max="8449" width="12.59765625" style="4" customWidth="1"/>
    <col min="8450" max="8450" width="17.3984375" style="4" customWidth="1"/>
    <col min="8451" max="8451" width="10.59765625" style="4" customWidth="1"/>
    <col min="8452" max="8453" width="17.3984375" style="4" customWidth="1"/>
    <col min="8454" max="8455" width="15.09765625" style="4" customWidth="1"/>
    <col min="8456" max="8459" width="9.09765625" style="4"/>
    <col min="8460" max="8460" width="11" style="4" customWidth="1"/>
    <col min="8461" max="8704" width="9.09765625" style="4"/>
    <col min="8705" max="8705" width="12.59765625" style="4" customWidth="1"/>
    <col min="8706" max="8706" width="17.3984375" style="4" customWidth="1"/>
    <col min="8707" max="8707" width="10.59765625" style="4" customWidth="1"/>
    <col min="8708" max="8709" width="17.3984375" style="4" customWidth="1"/>
    <col min="8710" max="8711" width="15.09765625" style="4" customWidth="1"/>
    <col min="8712" max="8715" width="9.09765625" style="4"/>
    <col min="8716" max="8716" width="11" style="4" customWidth="1"/>
    <col min="8717" max="8960" width="9.09765625" style="4"/>
    <col min="8961" max="8961" width="12.59765625" style="4" customWidth="1"/>
    <col min="8962" max="8962" width="17.3984375" style="4" customWidth="1"/>
    <col min="8963" max="8963" width="10.59765625" style="4" customWidth="1"/>
    <col min="8964" max="8965" width="17.3984375" style="4" customWidth="1"/>
    <col min="8966" max="8967" width="15.09765625" style="4" customWidth="1"/>
    <col min="8968" max="8971" width="9.09765625" style="4"/>
    <col min="8972" max="8972" width="11" style="4" customWidth="1"/>
    <col min="8973" max="9216" width="9.09765625" style="4"/>
    <col min="9217" max="9217" width="12.59765625" style="4" customWidth="1"/>
    <col min="9218" max="9218" width="17.3984375" style="4" customWidth="1"/>
    <col min="9219" max="9219" width="10.59765625" style="4" customWidth="1"/>
    <col min="9220" max="9221" width="17.3984375" style="4" customWidth="1"/>
    <col min="9222" max="9223" width="15.09765625" style="4" customWidth="1"/>
    <col min="9224" max="9227" width="9.09765625" style="4"/>
    <col min="9228" max="9228" width="11" style="4" customWidth="1"/>
    <col min="9229" max="9472" width="9.09765625" style="4"/>
    <col min="9473" max="9473" width="12.59765625" style="4" customWidth="1"/>
    <col min="9474" max="9474" width="17.3984375" style="4" customWidth="1"/>
    <col min="9475" max="9475" width="10.59765625" style="4" customWidth="1"/>
    <col min="9476" max="9477" width="17.3984375" style="4" customWidth="1"/>
    <col min="9478" max="9479" width="15.09765625" style="4" customWidth="1"/>
    <col min="9480" max="9483" width="9.09765625" style="4"/>
    <col min="9484" max="9484" width="11" style="4" customWidth="1"/>
    <col min="9485" max="9728" width="9.09765625" style="4"/>
    <col min="9729" max="9729" width="12.59765625" style="4" customWidth="1"/>
    <col min="9730" max="9730" width="17.3984375" style="4" customWidth="1"/>
    <col min="9731" max="9731" width="10.59765625" style="4" customWidth="1"/>
    <col min="9732" max="9733" width="17.3984375" style="4" customWidth="1"/>
    <col min="9734" max="9735" width="15.09765625" style="4" customWidth="1"/>
    <col min="9736" max="9739" width="9.09765625" style="4"/>
    <col min="9740" max="9740" width="11" style="4" customWidth="1"/>
    <col min="9741" max="9984" width="9.09765625" style="4"/>
    <col min="9985" max="9985" width="12.59765625" style="4" customWidth="1"/>
    <col min="9986" max="9986" width="17.3984375" style="4" customWidth="1"/>
    <col min="9987" max="9987" width="10.59765625" style="4" customWidth="1"/>
    <col min="9988" max="9989" width="17.3984375" style="4" customWidth="1"/>
    <col min="9990" max="9991" width="15.09765625" style="4" customWidth="1"/>
    <col min="9992" max="9995" width="9.09765625" style="4"/>
    <col min="9996" max="9996" width="11" style="4" customWidth="1"/>
    <col min="9997" max="10240" width="9.09765625" style="4"/>
    <col min="10241" max="10241" width="12.59765625" style="4" customWidth="1"/>
    <col min="10242" max="10242" width="17.3984375" style="4" customWidth="1"/>
    <col min="10243" max="10243" width="10.59765625" style="4" customWidth="1"/>
    <col min="10244" max="10245" width="17.3984375" style="4" customWidth="1"/>
    <col min="10246" max="10247" width="15.09765625" style="4" customWidth="1"/>
    <col min="10248" max="10251" width="9.09765625" style="4"/>
    <col min="10252" max="10252" width="11" style="4" customWidth="1"/>
    <col min="10253" max="10496" width="9.09765625" style="4"/>
    <col min="10497" max="10497" width="12.59765625" style="4" customWidth="1"/>
    <col min="10498" max="10498" width="17.3984375" style="4" customWidth="1"/>
    <col min="10499" max="10499" width="10.59765625" style="4" customWidth="1"/>
    <col min="10500" max="10501" width="17.3984375" style="4" customWidth="1"/>
    <col min="10502" max="10503" width="15.09765625" style="4" customWidth="1"/>
    <col min="10504" max="10507" width="9.09765625" style="4"/>
    <col min="10508" max="10508" width="11" style="4" customWidth="1"/>
    <col min="10509" max="10752" width="9.09765625" style="4"/>
    <col min="10753" max="10753" width="12.59765625" style="4" customWidth="1"/>
    <col min="10754" max="10754" width="17.3984375" style="4" customWidth="1"/>
    <col min="10755" max="10755" width="10.59765625" style="4" customWidth="1"/>
    <col min="10756" max="10757" width="17.3984375" style="4" customWidth="1"/>
    <col min="10758" max="10759" width="15.09765625" style="4" customWidth="1"/>
    <col min="10760" max="10763" width="9.09765625" style="4"/>
    <col min="10764" max="10764" width="11" style="4" customWidth="1"/>
    <col min="10765" max="11008" width="9.09765625" style="4"/>
    <col min="11009" max="11009" width="12.59765625" style="4" customWidth="1"/>
    <col min="11010" max="11010" width="17.3984375" style="4" customWidth="1"/>
    <col min="11011" max="11011" width="10.59765625" style="4" customWidth="1"/>
    <col min="11012" max="11013" width="17.3984375" style="4" customWidth="1"/>
    <col min="11014" max="11015" width="15.09765625" style="4" customWidth="1"/>
    <col min="11016" max="11019" width="9.09765625" style="4"/>
    <col min="11020" max="11020" width="11" style="4" customWidth="1"/>
    <col min="11021" max="11264" width="9.09765625" style="4"/>
    <col min="11265" max="11265" width="12.59765625" style="4" customWidth="1"/>
    <col min="11266" max="11266" width="17.3984375" style="4" customWidth="1"/>
    <col min="11267" max="11267" width="10.59765625" style="4" customWidth="1"/>
    <col min="11268" max="11269" width="17.3984375" style="4" customWidth="1"/>
    <col min="11270" max="11271" width="15.09765625" style="4" customWidth="1"/>
    <col min="11272" max="11275" width="9.09765625" style="4"/>
    <col min="11276" max="11276" width="11" style="4" customWidth="1"/>
    <col min="11277" max="11520" width="9.09765625" style="4"/>
    <col min="11521" max="11521" width="12.59765625" style="4" customWidth="1"/>
    <col min="11522" max="11522" width="17.3984375" style="4" customWidth="1"/>
    <col min="11523" max="11523" width="10.59765625" style="4" customWidth="1"/>
    <col min="11524" max="11525" width="17.3984375" style="4" customWidth="1"/>
    <col min="11526" max="11527" width="15.09765625" style="4" customWidth="1"/>
    <col min="11528" max="11531" width="9.09765625" style="4"/>
    <col min="11532" max="11532" width="11" style="4" customWidth="1"/>
    <col min="11533" max="11776" width="9.09765625" style="4"/>
    <col min="11777" max="11777" width="12.59765625" style="4" customWidth="1"/>
    <col min="11778" max="11778" width="17.3984375" style="4" customWidth="1"/>
    <col min="11779" max="11779" width="10.59765625" style="4" customWidth="1"/>
    <col min="11780" max="11781" width="17.3984375" style="4" customWidth="1"/>
    <col min="11782" max="11783" width="15.09765625" style="4" customWidth="1"/>
    <col min="11784" max="11787" width="9.09765625" style="4"/>
    <col min="11788" max="11788" width="11" style="4" customWidth="1"/>
    <col min="11789" max="12032" width="9.09765625" style="4"/>
    <col min="12033" max="12033" width="12.59765625" style="4" customWidth="1"/>
    <col min="12034" max="12034" width="17.3984375" style="4" customWidth="1"/>
    <col min="12035" max="12035" width="10.59765625" style="4" customWidth="1"/>
    <col min="12036" max="12037" width="17.3984375" style="4" customWidth="1"/>
    <col min="12038" max="12039" width="15.09765625" style="4" customWidth="1"/>
    <col min="12040" max="12043" width="9.09765625" style="4"/>
    <col min="12044" max="12044" width="11" style="4" customWidth="1"/>
    <col min="12045" max="12288" width="9.09765625" style="4"/>
    <col min="12289" max="12289" width="12.59765625" style="4" customWidth="1"/>
    <col min="12290" max="12290" width="17.3984375" style="4" customWidth="1"/>
    <col min="12291" max="12291" width="10.59765625" style="4" customWidth="1"/>
    <col min="12292" max="12293" width="17.3984375" style="4" customWidth="1"/>
    <col min="12294" max="12295" width="15.09765625" style="4" customWidth="1"/>
    <col min="12296" max="12299" width="9.09765625" style="4"/>
    <col min="12300" max="12300" width="11" style="4" customWidth="1"/>
    <col min="12301" max="12544" width="9.09765625" style="4"/>
    <col min="12545" max="12545" width="12.59765625" style="4" customWidth="1"/>
    <col min="12546" max="12546" width="17.3984375" style="4" customWidth="1"/>
    <col min="12547" max="12547" width="10.59765625" style="4" customWidth="1"/>
    <col min="12548" max="12549" width="17.3984375" style="4" customWidth="1"/>
    <col min="12550" max="12551" width="15.09765625" style="4" customWidth="1"/>
    <col min="12552" max="12555" width="9.09765625" style="4"/>
    <col min="12556" max="12556" width="11" style="4" customWidth="1"/>
    <col min="12557" max="12800" width="9.09765625" style="4"/>
    <col min="12801" max="12801" width="12.59765625" style="4" customWidth="1"/>
    <col min="12802" max="12802" width="17.3984375" style="4" customWidth="1"/>
    <col min="12803" max="12803" width="10.59765625" style="4" customWidth="1"/>
    <col min="12804" max="12805" width="17.3984375" style="4" customWidth="1"/>
    <col min="12806" max="12807" width="15.09765625" style="4" customWidth="1"/>
    <col min="12808" max="12811" width="9.09765625" style="4"/>
    <col min="12812" max="12812" width="11" style="4" customWidth="1"/>
    <col min="12813" max="13056" width="9.09765625" style="4"/>
    <col min="13057" max="13057" width="12.59765625" style="4" customWidth="1"/>
    <col min="13058" max="13058" width="17.3984375" style="4" customWidth="1"/>
    <col min="13059" max="13059" width="10.59765625" style="4" customWidth="1"/>
    <col min="13060" max="13061" width="17.3984375" style="4" customWidth="1"/>
    <col min="13062" max="13063" width="15.09765625" style="4" customWidth="1"/>
    <col min="13064" max="13067" width="9.09765625" style="4"/>
    <col min="13068" max="13068" width="11" style="4" customWidth="1"/>
    <col min="13069" max="13312" width="9.09765625" style="4"/>
    <col min="13313" max="13313" width="12.59765625" style="4" customWidth="1"/>
    <col min="13314" max="13314" width="17.3984375" style="4" customWidth="1"/>
    <col min="13315" max="13315" width="10.59765625" style="4" customWidth="1"/>
    <col min="13316" max="13317" width="17.3984375" style="4" customWidth="1"/>
    <col min="13318" max="13319" width="15.09765625" style="4" customWidth="1"/>
    <col min="13320" max="13323" width="9.09765625" style="4"/>
    <col min="13324" max="13324" width="11" style="4" customWidth="1"/>
    <col min="13325" max="13568" width="9.09765625" style="4"/>
    <col min="13569" max="13569" width="12.59765625" style="4" customWidth="1"/>
    <col min="13570" max="13570" width="17.3984375" style="4" customWidth="1"/>
    <col min="13571" max="13571" width="10.59765625" style="4" customWidth="1"/>
    <col min="13572" max="13573" width="17.3984375" style="4" customWidth="1"/>
    <col min="13574" max="13575" width="15.09765625" style="4" customWidth="1"/>
    <col min="13576" max="13579" width="9.09765625" style="4"/>
    <col min="13580" max="13580" width="11" style="4" customWidth="1"/>
    <col min="13581" max="13824" width="9.09765625" style="4"/>
    <col min="13825" max="13825" width="12.59765625" style="4" customWidth="1"/>
    <col min="13826" max="13826" width="17.3984375" style="4" customWidth="1"/>
    <col min="13827" max="13827" width="10.59765625" style="4" customWidth="1"/>
    <col min="13828" max="13829" width="17.3984375" style="4" customWidth="1"/>
    <col min="13830" max="13831" width="15.09765625" style="4" customWidth="1"/>
    <col min="13832" max="13835" width="9.09765625" style="4"/>
    <col min="13836" max="13836" width="11" style="4" customWidth="1"/>
    <col min="13837" max="14080" width="9.09765625" style="4"/>
    <col min="14081" max="14081" width="12.59765625" style="4" customWidth="1"/>
    <col min="14082" max="14082" width="17.3984375" style="4" customWidth="1"/>
    <col min="14083" max="14083" width="10.59765625" style="4" customWidth="1"/>
    <col min="14084" max="14085" width="17.3984375" style="4" customWidth="1"/>
    <col min="14086" max="14087" width="15.09765625" style="4" customWidth="1"/>
    <col min="14088" max="14091" width="9.09765625" style="4"/>
    <col min="14092" max="14092" width="11" style="4" customWidth="1"/>
    <col min="14093" max="14336" width="9.09765625" style="4"/>
    <col min="14337" max="14337" width="12.59765625" style="4" customWidth="1"/>
    <col min="14338" max="14338" width="17.3984375" style="4" customWidth="1"/>
    <col min="14339" max="14339" width="10.59765625" style="4" customWidth="1"/>
    <col min="14340" max="14341" width="17.3984375" style="4" customWidth="1"/>
    <col min="14342" max="14343" width="15.09765625" style="4" customWidth="1"/>
    <col min="14344" max="14347" width="9.09765625" style="4"/>
    <col min="14348" max="14348" width="11" style="4" customWidth="1"/>
    <col min="14349" max="14592" width="9.09765625" style="4"/>
    <col min="14593" max="14593" width="12.59765625" style="4" customWidth="1"/>
    <col min="14594" max="14594" width="17.3984375" style="4" customWidth="1"/>
    <col min="14595" max="14595" width="10.59765625" style="4" customWidth="1"/>
    <col min="14596" max="14597" width="17.3984375" style="4" customWidth="1"/>
    <col min="14598" max="14599" width="15.09765625" style="4" customWidth="1"/>
    <col min="14600" max="14603" width="9.09765625" style="4"/>
    <col min="14604" max="14604" width="11" style="4" customWidth="1"/>
    <col min="14605" max="14848" width="9.09765625" style="4"/>
    <col min="14849" max="14849" width="12.59765625" style="4" customWidth="1"/>
    <col min="14850" max="14850" width="17.3984375" style="4" customWidth="1"/>
    <col min="14851" max="14851" width="10.59765625" style="4" customWidth="1"/>
    <col min="14852" max="14853" width="17.3984375" style="4" customWidth="1"/>
    <col min="14854" max="14855" width="15.09765625" style="4" customWidth="1"/>
    <col min="14856" max="14859" width="9.09765625" style="4"/>
    <col min="14860" max="14860" width="11" style="4" customWidth="1"/>
    <col min="14861" max="15104" width="9.09765625" style="4"/>
    <col min="15105" max="15105" width="12.59765625" style="4" customWidth="1"/>
    <col min="15106" max="15106" width="17.3984375" style="4" customWidth="1"/>
    <col min="15107" max="15107" width="10.59765625" style="4" customWidth="1"/>
    <col min="15108" max="15109" width="17.3984375" style="4" customWidth="1"/>
    <col min="15110" max="15111" width="15.09765625" style="4" customWidth="1"/>
    <col min="15112" max="15115" width="9.09765625" style="4"/>
    <col min="15116" max="15116" width="11" style="4" customWidth="1"/>
    <col min="15117" max="15360" width="9.09765625" style="4"/>
    <col min="15361" max="15361" width="12.59765625" style="4" customWidth="1"/>
    <col min="15362" max="15362" width="17.3984375" style="4" customWidth="1"/>
    <col min="15363" max="15363" width="10.59765625" style="4" customWidth="1"/>
    <col min="15364" max="15365" width="17.3984375" style="4" customWidth="1"/>
    <col min="15366" max="15367" width="15.09765625" style="4" customWidth="1"/>
    <col min="15368" max="15371" width="9.09765625" style="4"/>
    <col min="15372" max="15372" width="11" style="4" customWidth="1"/>
    <col min="15373" max="15616" width="9.09765625" style="4"/>
    <col min="15617" max="15617" width="12.59765625" style="4" customWidth="1"/>
    <col min="15618" max="15618" width="17.3984375" style="4" customWidth="1"/>
    <col min="15619" max="15619" width="10.59765625" style="4" customWidth="1"/>
    <col min="15620" max="15621" width="17.3984375" style="4" customWidth="1"/>
    <col min="15622" max="15623" width="15.09765625" style="4" customWidth="1"/>
    <col min="15624" max="15627" width="9.09765625" style="4"/>
    <col min="15628" max="15628" width="11" style="4" customWidth="1"/>
    <col min="15629" max="15872" width="9.09765625" style="4"/>
    <col min="15873" max="15873" width="12.59765625" style="4" customWidth="1"/>
    <col min="15874" max="15874" width="17.3984375" style="4" customWidth="1"/>
    <col min="15875" max="15875" width="10.59765625" style="4" customWidth="1"/>
    <col min="15876" max="15877" width="17.3984375" style="4" customWidth="1"/>
    <col min="15878" max="15879" width="15.09765625" style="4" customWidth="1"/>
    <col min="15880" max="15883" width="9.09765625" style="4"/>
    <col min="15884" max="15884" width="11" style="4" customWidth="1"/>
    <col min="15885" max="16128" width="9.09765625" style="4"/>
    <col min="16129" max="16129" width="12.59765625" style="4" customWidth="1"/>
    <col min="16130" max="16130" width="17.3984375" style="4" customWidth="1"/>
    <col min="16131" max="16131" width="10.59765625" style="4" customWidth="1"/>
    <col min="16132" max="16133" width="17.3984375" style="4" customWidth="1"/>
    <col min="16134" max="16135" width="15.09765625" style="4" customWidth="1"/>
    <col min="16136" max="16139" width="9.09765625" style="4"/>
    <col min="16140" max="16140" width="11" style="4" customWidth="1"/>
    <col min="16141" max="16384" width="9.09765625" style="4"/>
  </cols>
  <sheetData>
    <row r="1" spans="1:15" x14ac:dyDescent="0.25">
      <c r="A1" s="6"/>
      <c r="B1" s="6"/>
      <c r="C1" s="6"/>
      <c r="D1" s="6"/>
      <c r="E1" s="6"/>
      <c r="F1" s="6"/>
      <c r="G1" s="7"/>
    </row>
    <row r="2" spans="1:15" ht="13" x14ac:dyDescent="0.3">
      <c r="A2" s="8" t="s">
        <v>195</v>
      </c>
      <c r="B2" s="6"/>
      <c r="C2" s="6"/>
      <c r="D2" s="6"/>
      <c r="E2" s="6"/>
      <c r="F2" s="6"/>
      <c r="G2" s="7"/>
    </row>
    <row r="3" spans="1:15" x14ac:dyDescent="0.25">
      <c r="A3" s="9"/>
      <c r="B3" s="9"/>
      <c r="C3" s="9"/>
      <c r="D3" s="9"/>
      <c r="E3" s="9"/>
      <c r="F3" s="9"/>
      <c r="G3" s="10"/>
    </row>
    <row r="4" spans="1:15" x14ac:dyDescent="0.25">
      <c r="A4" s="11" t="s">
        <v>42</v>
      </c>
      <c r="B4" s="12" t="s">
        <v>43</v>
      </c>
      <c r="C4" s="12" t="s">
        <v>44</v>
      </c>
      <c r="D4" s="12" t="s">
        <v>44</v>
      </c>
      <c r="E4" s="12" t="s">
        <v>45</v>
      </c>
      <c r="F4" s="12" t="s">
        <v>46</v>
      </c>
      <c r="G4" s="13" t="s">
        <v>47</v>
      </c>
    </row>
    <row r="5" spans="1:15" x14ac:dyDescent="0.25">
      <c r="A5" s="14" t="s">
        <v>48</v>
      </c>
      <c r="B5" s="15" t="s">
        <v>49</v>
      </c>
      <c r="C5" s="15" t="s">
        <v>50</v>
      </c>
      <c r="D5" s="15" t="s">
        <v>51</v>
      </c>
      <c r="E5" s="15" t="s">
        <v>52</v>
      </c>
      <c r="F5" s="15" t="s">
        <v>53</v>
      </c>
      <c r="G5" s="16" t="s">
        <v>54</v>
      </c>
    </row>
    <row r="6" spans="1:15" x14ac:dyDescent="0.25">
      <c r="A6" s="17"/>
      <c r="B6" s="15" t="s">
        <v>55</v>
      </c>
      <c r="C6" s="15" t="s">
        <v>56</v>
      </c>
      <c r="D6" s="15" t="s">
        <v>55</v>
      </c>
      <c r="E6" s="15" t="s">
        <v>55</v>
      </c>
      <c r="F6" s="15" t="s">
        <v>57</v>
      </c>
      <c r="G6" s="16" t="s">
        <v>56</v>
      </c>
    </row>
    <row r="7" spans="1:15" x14ac:dyDescent="0.25">
      <c r="A7" s="18"/>
      <c r="B7" s="6"/>
      <c r="C7" s="15"/>
      <c r="D7" s="6"/>
      <c r="E7" s="6"/>
      <c r="F7" s="15"/>
      <c r="G7" s="16"/>
    </row>
    <row r="8" spans="1:15" ht="13.5" x14ac:dyDescent="0.35">
      <c r="A8" s="19"/>
      <c r="B8" s="20" t="s">
        <v>58</v>
      </c>
      <c r="C8" s="12" t="s">
        <v>59</v>
      </c>
      <c r="D8" s="12" t="s">
        <v>60</v>
      </c>
      <c r="E8" s="12" t="s">
        <v>61</v>
      </c>
      <c r="F8" s="20" t="s">
        <v>62</v>
      </c>
      <c r="G8" s="21" t="s">
        <v>63</v>
      </c>
    </row>
    <row r="9" spans="1:15" x14ac:dyDescent="0.25">
      <c r="A9" s="18"/>
      <c r="B9" s="22"/>
      <c r="C9" s="22"/>
      <c r="D9" s="22"/>
      <c r="E9" s="22"/>
      <c r="F9" s="22"/>
      <c r="G9" s="23"/>
    </row>
    <row r="10" spans="1:15" x14ac:dyDescent="0.25">
      <c r="A10" s="14" t="s">
        <v>64</v>
      </c>
      <c r="B10" s="24">
        <v>2.0799999999999998E-3</v>
      </c>
      <c r="C10" s="15">
        <v>100000</v>
      </c>
      <c r="D10" s="15">
        <v>208</v>
      </c>
      <c r="E10" s="15">
        <v>99827</v>
      </c>
      <c r="F10" s="15">
        <v>8236702</v>
      </c>
      <c r="G10" s="25">
        <v>82.4</v>
      </c>
      <c r="H10" s="40"/>
      <c r="I10" s="39"/>
      <c r="J10" s="39"/>
      <c r="K10" s="39"/>
      <c r="L10" s="39"/>
      <c r="M10" s="44"/>
      <c r="N10" s="43"/>
      <c r="O10" s="43"/>
    </row>
    <row r="11" spans="1:15" x14ac:dyDescent="0.25">
      <c r="A11" s="14" t="s">
        <v>65</v>
      </c>
      <c r="B11" s="24">
        <v>1.3999999999999999E-4</v>
      </c>
      <c r="C11" s="15">
        <v>99792</v>
      </c>
      <c r="D11" s="15">
        <v>14</v>
      </c>
      <c r="E11" s="15">
        <v>99785</v>
      </c>
      <c r="F11" s="15">
        <v>8136874</v>
      </c>
      <c r="G11" s="25">
        <v>81.5</v>
      </c>
      <c r="H11" s="40"/>
      <c r="I11" s="39"/>
      <c r="J11" s="39"/>
      <c r="K11" s="39"/>
      <c r="L11" s="39"/>
      <c r="M11" s="44"/>
      <c r="N11" s="43"/>
      <c r="O11" s="43"/>
    </row>
    <row r="12" spans="1:15" x14ac:dyDescent="0.25">
      <c r="A12" s="14" t="s">
        <v>66</v>
      </c>
      <c r="B12" s="24">
        <v>1.3999999999999999E-4</v>
      </c>
      <c r="C12" s="15">
        <v>99778</v>
      </c>
      <c r="D12" s="15">
        <v>14</v>
      </c>
      <c r="E12" s="15">
        <v>99771</v>
      </c>
      <c r="F12" s="15">
        <v>8037089</v>
      </c>
      <c r="G12" s="25">
        <v>80.5</v>
      </c>
      <c r="H12" s="40"/>
      <c r="I12" s="39"/>
      <c r="J12" s="39"/>
      <c r="K12" s="39"/>
      <c r="L12" s="39"/>
      <c r="M12" s="44"/>
      <c r="N12" s="43"/>
      <c r="O12" s="43"/>
    </row>
    <row r="13" spans="1:15" x14ac:dyDescent="0.25">
      <c r="A13" s="14" t="s">
        <v>67</v>
      </c>
      <c r="B13" s="24">
        <v>1.2E-4</v>
      </c>
      <c r="C13" s="15">
        <v>99764</v>
      </c>
      <c r="D13" s="15">
        <v>12</v>
      </c>
      <c r="E13" s="15">
        <v>99758</v>
      </c>
      <c r="F13" s="15">
        <v>7937318</v>
      </c>
      <c r="G13" s="25">
        <v>79.599999999999994</v>
      </c>
      <c r="H13" s="40"/>
      <c r="I13" s="39"/>
      <c r="J13" s="39"/>
      <c r="K13" s="39"/>
      <c r="L13" s="39"/>
      <c r="M13" s="44"/>
      <c r="N13" s="43"/>
      <c r="O13" s="43"/>
    </row>
    <row r="14" spans="1:15" x14ac:dyDescent="0.25">
      <c r="A14" s="14" t="s">
        <v>68</v>
      </c>
      <c r="B14" s="24">
        <v>1E-4</v>
      </c>
      <c r="C14" s="15">
        <v>99752</v>
      </c>
      <c r="D14" s="15">
        <v>10</v>
      </c>
      <c r="E14" s="15">
        <v>99747</v>
      </c>
      <c r="F14" s="15">
        <v>7837560</v>
      </c>
      <c r="G14" s="25">
        <v>78.599999999999994</v>
      </c>
      <c r="H14" s="40"/>
      <c r="I14" s="39"/>
      <c r="J14" s="39"/>
      <c r="K14" s="39"/>
      <c r="L14" s="39"/>
      <c r="M14" s="44"/>
      <c r="N14" s="43"/>
      <c r="O14" s="43"/>
    </row>
    <row r="15" spans="1:15" x14ac:dyDescent="0.25">
      <c r="A15" s="14" t="s">
        <v>69</v>
      </c>
      <c r="B15" s="24">
        <v>8.0000000000000007E-5</v>
      </c>
      <c r="C15" s="15">
        <v>99742</v>
      </c>
      <c r="D15" s="15">
        <v>8</v>
      </c>
      <c r="E15" s="15">
        <v>99738</v>
      </c>
      <c r="F15" s="15">
        <v>7737813</v>
      </c>
      <c r="G15" s="25">
        <v>77.599999999999994</v>
      </c>
      <c r="H15" s="40"/>
      <c r="I15" s="39"/>
      <c r="J15" s="39"/>
      <c r="K15" s="39"/>
      <c r="L15" s="39"/>
      <c r="M15" s="44"/>
      <c r="N15" s="43"/>
      <c r="O15" s="43"/>
    </row>
    <row r="16" spans="1:15" x14ac:dyDescent="0.25">
      <c r="A16" s="14" t="s">
        <v>70</v>
      </c>
      <c r="B16" s="24">
        <v>6.9999999999999994E-5</v>
      </c>
      <c r="C16" s="15">
        <v>99734</v>
      </c>
      <c r="D16" s="15">
        <v>7</v>
      </c>
      <c r="E16" s="15">
        <v>99731</v>
      </c>
      <c r="F16" s="15">
        <v>7638075</v>
      </c>
      <c r="G16" s="25">
        <v>76.599999999999994</v>
      </c>
      <c r="H16" s="40"/>
      <c r="I16" s="39"/>
      <c r="J16" s="39"/>
      <c r="K16" s="39"/>
      <c r="L16" s="39"/>
      <c r="M16" s="44"/>
      <c r="N16" s="43"/>
      <c r="O16" s="43"/>
    </row>
    <row r="17" spans="1:15" x14ac:dyDescent="0.25">
      <c r="A17" s="14" t="s">
        <v>71</v>
      </c>
      <c r="B17" s="24">
        <v>6.0000000000000002E-5</v>
      </c>
      <c r="C17" s="15">
        <v>99727</v>
      </c>
      <c r="D17" s="15">
        <v>6</v>
      </c>
      <c r="E17" s="15">
        <v>99724</v>
      </c>
      <c r="F17" s="15">
        <v>7538345</v>
      </c>
      <c r="G17" s="25">
        <v>75.599999999999994</v>
      </c>
      <c r="H17" s="40"/>
      <c r="I17" s="39"/>
      <c r="J17" s="39"/>
      <c r="K17" s="39"/>
      <c r="L17" s="39"/>
      <c r="M17" s="44"/>
      <c r="N17" s="43"/>
      <c r="O17" s="43"/>
    </row>
    <row r="18" spans="1:15" x14ac:dyDescent="0.25">
      <c r="A18" s="14" t="s">
        <v>72</v>
      </c>
      <c r="B18" s="24">
        <v>6.0000000000000002E-5</v>
      </c>
      <c r="C18" s="15">
        <v>99721</v>
      </c>
      <c r="D18" s="15">
        <v>6</v>
      </c>
      <c r="E18" s="15">
        <v>99718</v>
      </c>
      <c r="F18" s="15">
        <v>7438621</v>
      </c>
      <c r="G18" s="25">
        <v>74.599999999999994</v>
      </c>
      <c r="H18" s="40"/>
      <c r="I18" s="39"/>
      <c r="J18" s="39"/>
      <c r="K18" s="39"/>
      <c r="L18" s="39"/>
      <c r="M18" s="44"/>
      <c r="N18" s="43"/>
      <c r="O18" s="43"/>
    </row>
    <row r="19" spans="1:15" x14ac:dyDescent="0.25">
      <c r="A19" s="14" t="s">
        <v>73</v>
      </c>
      <c r="B19" s="24">
        <v>6.0000000000000002E-5</v>
      </c>
      <c r="C19" s="15">
        <v>99715</v>
      </c>
      <c r="D19" s="15">
        <v>6</v>
      </c>
      <c r="E19" s="15">
        <v>99712</v>
      </c>
      <c r="F19" s="15">
        <v>7338903</v>
      </c>
      <c r="G19" s="25">
        <v>73.599999999999994</v>
      </c>
      <c r="H19" s="40"/>
      <c r="I19" s="39"/>
      <c r="J19" s="39"/>
      <c r="K19" s="39"/>
      <c r="L19" s="39"/>
      <c r="M19" s="44"/>
      <c r="N19" s="43"/>
      <c r="O19" s="43"/>
    </row>
    <row r="20" spans="1:15" x14ac:dyDescent="0.25">
      <c r="A20" s="14" t="s">
        <v>74</v>
      </c>
      <c r="B20" s="24">
        <v>6.9999999999999994E-5</v>
      </c>
      <c r="C20" s="15">
        <v>99709</v>
      </c>
      <c r="D20" s="15">
        <v>7</v>
      </c>
      <c r="E20" s="15">
        <v>99706</v>
      </c>
      <c r="F20" s="15">
        <v>7239191</v>
      </c>
      <c r="G20" s="25">
        <v>72.599999999999994</v>
      </c>
      <c r="H20" s="40"/>
      <c r="I20" s="39"/>
      <c r="J20" s="39"/>
      <c r="K20" s="39"/>
      <c r="L20" s="39"/>
      <c r="M20" s="44"/>
      <c r="N20" s="43"/>
      <c r="O20" s="43"/>
    </row>
    <row r="21" spans="1:15" x14ac:dyDescent="0.25">
      <c r="A21" s="14" t="s">
        <v>75</v>
      </c>
      <c r="B21" s="24">
        <v>8.0000000000000007E-5</v>
      </c>
      <c r="C21" s="15">
        <v>99702</v>
      </c>
      <c r="D21" s="15">
        <v>8</v>
      </c>
      <c r="E21" s="15">
        <v>99698</v>
      </c>
      <c r="F21" s="15">
        <v>7139485</v>
      </c>
      <c r="G21" s="25">
        <v>71.599999999999994</v>
      </c>
      <c r="H21" s="40"/>
      <c r="I21" s="39"/>
      <c r="J21" s="39"/>
      <c r="K21" s="39"/>
      <c r="L21" s="39"/>
      <c r="M21" s="44"/>
      <c r="N21" s="43"/>
      <c r="O21" s="43"/>
    </row>
    <row r="22" spans="1:15" x14ac:dyDescent="0.25">
      <c r="A22" s="14" t="s">
        <v>76</v>
      </c>
      <c r="B22" s="24">
        <v>1E-4</v>
      </c>
      <c r="C22" s="15">
        <v>99694</v>
      </c>
      <c r="D22" s="15">
        <v>10</v>
      </c>
      <c r="E22" s="15">
        <v>99689</v>
      </c>
      <c r="F22" s="15">
        <v>7039787</v>
      </c>
      <c r="G22" s="25">
        <v>70.599999999999994</v>
      </c>
      <c r="H22" s="40"/>
      <c r="I22" s="39"/>
      <c r="J22" s="39"/>
      <c r="K22" s="39"/>
      <c r="L22" s="39"/>
      <c r="M22" s="44"/>
      <c r="N22" s="43"/>
      <c r="O22" s="43"/>
    </row>
    <row r="23" spans="1:15" x14ac:dyDescent="0.25">
      <c r="A23" s="14" t="s">
        <v>77</v>
      </c>
      <c r="B23" s="24">
        <v>1.1E-4</v>
      </c>
      <c r="C23" s="15">
        <v>99684</v>
      </c>
      <c r="D23" s="15">
        <v>11</v>
      </c>
      <c r="E23" s="15">
        <v>99679</v>
      </c>
      <c r="F23" s="15">
        <v>6940098</v>
      </c>
      <c r="G23" s="25">
        <v>69.599999999999994</v>
      </c>
      <c r="H23" s="40"/>
      <c r="I23" s="39"/>
      <c r="J23" s="39"/>
      <c r="K23" s="39"/>
      <c r="L23" s="39"/>
      <c r="M23" s="44"/>
      <c r="N23" s="43"/>
      <c r="O23" s="43"/>
    </row>
    <row r="24" spans="1:15" x14ac:dyDescent="0.25">
      <c r="A24" s="14" t="s">
        <v>78</v>
      </c>
      <c r="B24" s="24">
        <v>1.2999999999999999E-4</v>
      </c>
      <c r="C24" s="15">
        <v>99673</v>
      </c>
      <c r="D24" s="15">
        <v>13</v>
      </c>
      <c r="E24" s="15">
        <v>99667</v>
      </c>
      <c r="F24" s="15">
        <v>6840420</v>
      </c>
      <c r="G24" s="25">
        <v>68.599999999999994</v>
      </c>
      <c r="H24" s="40"/>
      <c r="I24" s="39"/>
      <c r="J24" s="39"/>
      <c r="K24" s="39"/>
      <c r="L24" s="39"/>
      <c r="M24" s="44"/>
      <c r="N24" s="43"/>
      <c r="O24" s="43"/>
    </row>
    <row r="25" spans="1:15" x14ac:dyDescent="0.25">
      <c r="A25" s="14" t="s">
        <v>79</v>
      </c>
      <c r="B25" s="24">
        <v>1.6000000000000001E-4</v>
      </c>
      <c r="C25" s="15">
        <v>99660</v>
      </c>
      <c r="D25" s="15">
        <v>16</v>
      </c>
      <c r="E25" s="15">
        <v>99652</v>
      </c>
      <c r="F25" s="15">
        <v>6740753</v>
      </c>
      <c r="G25" s="25">
        <v>67.599999999999994</v>
      </c>
      <c r="H25" s="40"/>
      <c r="I25" s="39"/>
      <c r="J25" s="39"/>
      <c r="K25" s="39"/>
      <c r="L25" s="39"/>
      <c r="M25" s="44"/>
      <c r="N25" s="43"/>
      <c r="O25" s="43"/>
    </row>
    <row r="26" spans="1:15" x14ac:dyDescent="0.25">
      <c r="A26" s="26" t="s">
        <v>80</v>
      </c>
      <c r="B26" s="24">
        <v>1.8000000000000001E-4</v>
      </c>
      <c r="C26" s="15">
        <v>99644</v>
      </c>
      <c r="D26" s="15">
        <v>18</v>
      </c>
      <c r="E26" s="15">
        <v>99635</v>
      </c>
      <c r="F26" s="15">
        <v>6641101</v>
      </c>
      <c r="G26" s="25">
        <v>66.599999999999994</v>
      </c>
      <c r="H26" s="40"/>
      <c r="I26" s="39"/>
      <c r="J26" s="39"/>
      <c r="K26" s="39"/>
      <c r="L26" s="39"/>
      <c r="M26" s="44"/>
      <c r="N26" s="43"/>
      <c r="O26" s="43"/>
    </row>
    <row r="27" spans="1:15" x14ac:dyDescent="0.25">
      <c r="A27" s="26" t="s">
        <v>81</v>
      </c>
      <c r="B27" s="24">
        <v>2.0000000000000001E-4</v>
      </c>
      <c r="C27" s="15">
        <v>99626</v>
      </c>
      <c r="D27" s="15">
        <v>20</v>
      </c>
      <c r="E27" s="15">
        <v>99616</v>
      </c>
      <c r="F27" s="15">
        <v>6541466</v>
      </c>
      <c r="G27" s="25">
        <v>65.7</v>
      </c>
      <c r="H27" s="40"/>
      <c r="I27" s="39"/>
      <c r="J27" s="39"/>
      <c r="K27" s="39"/>
      <c r="L27" s="39"/>
      <c r="M27" s="44"/>
      <c r="N27" s="43"/>
      <c r="O27" s="43"/>
    </row>
    <row r="28" spans="1:15" x14ac:dyDescent="0.25">
      <c r="A28" s="26" t="s">
        <v>82</v>
      </c>
      <c r="B28" s="24">
        <v>2.2000000000000001E-4</v>
      </c>
      <c r="C28" s="15">
        <v>99606</v>
      </c>
      <c r="D28" s="15">
        <v>22</v>
      </c>
      <c r="E28" s="15">
        <v>99595</v>
      </c>
      <c r="F28" s="15">
        <v>6441850</v>
      </c>
      <c r="G28" s="25">
        <v>64.7</v>
      </c>
      <c r="H28" s="40"/>
      <c r="I28" s="39"/>
      <c r="J28" s="39"/>
      <c r="K28" s="39"/>
      <c r="L28" s="39"/>
      <c r="M28" s="44"/>
      <c r="N28" s="43"/>
      <c r="O28" s="43"/>
    </row>
    <row r="29" spans="1:15" x14ac:dyDescent="0.25">
      <c r="A29" s="26" t="s">
        <v>83</v>
      </c>
      <c r="B29" s="24">
        <v>2.4000000000000001E-4</v>
      </c>
      <c r="C29" s="15">
        <v>99584</v>
      </c>
      <c r="D29" s="15">
        <v>24</v>
      </c>
      <c r="E29" s="15">
        <v>99572</v>
      </c>
      <c r="F29" s="15">
        <v>6342255</v>
      </c>
      <c r="G29" s="25">
        <v>63.7</v>
      </c>
      <c r="H29" s="40"/>
      <c r="I29" s="39"/>
      <c r="J29" s="39"/>
      <c r="K29" s="39"/>
      <c r="L29" s="39"/>
      <c r="M29" s="44"/>
      <c r="N29" s="43"/>
      <c r="O29" s="43"/>
    </row>
    <row r="30" spans="1:15" x14ac:dyDescent="0.25">
      <c r="A30" s="26" t="s">
        <v>84</v>
      </c>
      <c r="B30" s="24">
        <v>2.5999999999999998E-4</v>
      </c>
      <c r="C30" s="15">
        <v>99560</v>
      </c>
      <c r="D30" s="15">
        <v>26</v>
      </c>
      <c r="E30" s="15">
        <v>99547</v>
      </c>
      <c r="F30" s="15">
        <v>6242683</v>
      </c>
      <c r="G30" s="25">
        <v>62.7</v>
      </c>
      <c r="H30" s="40"/>
      <c r="I30" s="39"/>
      <c r="J30" s="39"/>
      <c r="K30" s="39"/>
      <c r="L30" s="39"/>
      <c r="M30" s="44"/>
      <c r="N30" s="43"/>
      <c r="O30" s="43"/>
    </row>
    <row r="31" spans="1:15" x14ac:dyDescent="0.25">
      <c r="A31" s="26" t="s">
        <v>85</v>
      </c>
      <c r="B31" s="24">
        <v>2.7999999999999998E-4</v>
      </c>
      <c r="C31" s="15">
        <v>99534</v>
      </c>
      <c r="D31" s="15">
        <v>28</v>
      </c>
      <c r="E31" s="15">
        <v>99520</v>
      </c>
      <c r="F31" s="15">
        <v>6143136</v>
      </c>
      <c r="G31" s="25">
        <v>61.7</v>
      </c>
      <c r="H31" s="40"/>
      <c r="I31" s="39"/>
      <c r="J31" s="39"/>
      <c r="K31" s="39"/>
      <c r="L31" s="39"/>
      <c r="M31" s="44"/>
      <c r="N31" s="43"/>
      <c r="O31" s="43"/>
    </row>
    <row r="32" spans="1:15" x14ac:dyDescent="0.25">
      <c r="A32" s="26" t="s">
        <v>86</v>
      </c>
      <c r="B32" s="24">
        <v>2.9E-4</v>
      </c>
      <c r="C32" s="15">
        <v>99506</v>
      </c>
      <c r="D32" s="15">
        <v>29</v>
      </c>
      <c r="E32" s="15">
        <v>99492</v>
      </c>
      <c r="F32" s="15">
        <v>6043616</v>
      </c>
      <c r="G32" s="25">
        <v>60.7</v>
      </c>
      <c r="H32" s="40"/>
      <c r="I32" s="39"/>
      <c r="J32" s="39"/>
      <c r="K32" s="39"/>
      <c r="L32" s="39"/>
      <c r="M32" s="44"/>
      <c r="N32" s="43"/>
      <c r="O32" s="43"/>
    </row>
    <row r="33" spans="1:15" x14ac:dyDescent="0.25">
      <c r="A33" s="26" t="s">
        <v>87</v>
      </c>
      <c r="B33" s="24">
        <v>2.9E-4</v>
      </c>
      <c r="C33" s="15">
        <v>99477</v>
      </c>
      <c r="D33" s="15">
        <v>29</v>
      </c>
      <c r="E33" s="15">
        <v>99463</v>
      </c>
      <c r="F33" s="15">
        <v>5944125</v>
      </c>
      <c r="G33" s="25">
        <v>59.8</v>
      </c>
      <c r="H33" s="40"/>
      <c r="I33" s="39"/>
      <c r="J33" s="39"/>
      <c r="K33" s="39"/>
      <c r="L33" s="39"/>
      <c r="M33" s="44"/>
      <c r="N33" s="43"/>
      <c r="O33" s="43"/>
    </row>
    <row r="34" spans="1:15" x14ac:dyDescent="0.25">
      <c r="A34" s="26" t="s">
        <v>88</v>
      </c>
      <c r="B34" s="24">
        <v>2.7999999999999998E-4</v>
      </c>
      <c r="C34" s="15">
        <v>99448</v>
      </c>
      <c r="D34" s="15">
        <v>28</v>
      </c>
      <c r="E34" s="15">
        <v>99434</v>
      </c>
      <c r="F34" s="15">
        <v>5844662</v>
      </c>
      <c r="G34" s="25">
        <v>58.8</v>
      </c>
      <c r="H34" s="40"/>
      <c r="I34" s="39"/>
      <c r="J34" s="39"/>
      <c r="K34" s="39"/>
      <c r="L34" s="39"/>
      <c r="M34" s="44"/>
      <c r="N34" s="43"/>
      <c r="O34" s="43"/>
    </row>
    <row r="35" spans="1:15" x14ac:dyDescent="0.25">
      <c r="A35" s="26" t="s">
        <v>89</v>
      </c>
      <c r="B35" s="24">
        <v>2.7E-4</v>
      </c>
      <c r="C35" s="15">
        <v>99420</v>
      </c>
      <c r="D35" s="15">
        <v>27</v>
      </c>
      <c r="E35" s="15">
        <v>99407</v>
      </c>
      <c r="F35" s="15">
        <v>5745228</v>
      </c>
      <c r="G35" s="25">
        <v>57.8</v>
      </c>
      <c r="H35" s="40"/>
      <c r="I35" s="39"/>
      <c r="J35" s="39"/>
      <c r="K35" s="39"/>
      <c r="L35" s="39"/>
      <c r="M35" s="44"/>
      <c r="N35" s="43"/>
      <c r="O35" s="43"/>
    </row>
    <row r="36" spans="1:15" x14ac:dyDescent="0.25">
      <c r="A36" s="26" t="s">
        <v>90</v>
      </c>
      <c r="B36" s="24">
        <v>2.7E-4</v>
      </c>
      <c r="C36" s="15">
        <v>99393</v>
      </c>
      <c r="D36" s="15">
        <v>26</v>
      </c>
      <c r="E36" s="15">
        <v>99380</v>
      </c>
      <c r="F36" s="15">
        <v>5645822</v>
      </c>
      <c r="G36" s="25">
        <v>56.8</v>
      </c>
      <c r="H36" s="40"/>
      <c r="I36" s="39"/>
      <c r="J36" s="39"/>
      <c r="K36" s="39"/>
      <c r="L36" s="39"/>
      <c r="M36" s="44"/>
      <c r="N36" s="43"/>
      <c r="O36" s="43"/>
    </row>
    <row r="37" spans="1:15" x14ac:dyDescent="0.25">
      <c r="A37" s="26" t="s">
        <v>91</v>
      </c>
      <c r="B37" s="24">
        <v>2.7E-4</v>
      </c>
      <c r="C37" s="15">
        <v>99367</v>
      </c>
      <c r="D37" s="15">
        <v>27</v>
      </c>
      <c r="E37" s="15">
        <v>99354</v>
      </c>
      <c r="F37" s="15">
        <v>5546442</v>
      </c>
      <c r="G37" s="25">
        <v>55.8</v>
      </c>
      <c r="H37" s="40"/>
      <c r="I37" s="39"/>
      <c r="J37" s="39"/>
      <c r="K37" s="39"/>
      <c r="L37" s="39"/>
      <c r="M37" s="44"/>
      <c r="N37" s="43"/>
      <c r="O37" s="43"/>
    </row>
    <row r="38" spans="1:15" x14ac:dyDescent="0.25">
      <c r="A38" s="26" t="s">
        <v>92</v>
      </c>
      <c r="B38" s="24">
        <v>2.7999999999999998E-4</v>
      </c>
      <c r="C38" s="15">
        <v>99340</v>
      </c>
      <c r="D38" s="15">
        <v>28</v>
      </c>
      <c r="E38" s="15">
        <v>99326</v>
      </c>
      <c r="F38" s="15">
        <v>5447088</v>
      </c>
      <c r="G38" s="25">
        <v>54.8</v>
      </c>
      <c r="H38" s="40"/>
      <c r="I38" s="39"/>
      <c r="J38" s="39"/>
      <c r="K38" s="39"/>
      <c r="L38" s="39"/>
      <c r="M38" s="44"/>
      <c r="N38" s="43"/>
      <c r="O38" s="43"/>
    </row>
    <row r="39" spans="1:15" x14ac:dyDescent="0.25">
      <c r="A39" s="26" t="s">
        <v>93</v>
      </c>
      <c r="B39" s="24">
        <v>3.1E-4</v>
      </c>
      <c r="C39" s="15">
        <v>99312</v>
      </c>
      <c r="D39" s="15">
        <v>31</v>
      </c>
      <c r="E39" s="15">
        <v>99297</v>
      </c>
      <c r="F39" s="15">
        <v>5347762</v>
      </c>
      <c r="G39" s="25">
        <v>53.8</v>
      </c>
      <c r="H39" s="40"/>
      <c r="I39" s="39"/>
      <c r="J39" s="39"/>
      <c r="K39" s="39"/>
      <c r="L39" s="39"/>
      <c r="M39" s="44"/>
      <c r="N39" s="43"/>
      <c r="O39" s="43"/>
    </row>
    <row r="40" spans="1:15" x14ac:dyDescent="0.25">
      <c r="A40" s="26" t="s">
        <v>94</v>
      </c>
      <c r="B40" s="24">
        <v>3.3E-4</v>
      </c>
      <c r="C40" s="15">
        <v>99281</v>
      </c>
      <c r="D40" s="15">
        <v>33</v>
      </c>
      <c r="E40" s="15">
        <v>99265</v>
      </c>
      <c r="F40" s="15">
        <v>5248466</v>
      </c>
      <c r="G40" s="25">
        <v>52.9</v>
      </c>
      <c r="H40" s="40"/>
      <c r="I40" s="39"/>
      <c r="J40" s="39"/>
      <c r="K40" s="39"/>
      <c r="L40" s="39"/>
      <c r="M40" s="44"/>
      <c r="N40" s="43"/>
      <c r="O40" s="43"/>
    </row>
    <row r="41" spans="1:15" x14ac:dyDescent="0.25">
      <c r="A41" s="26" t="s">
        <v>95</v>
      </c>
      <c r="B41" s="24">
        <v>3.6000000000000002E-4</v>
      </c>
      <c r="C41" s="15">
        <v>99248</v>
      </c>
      <c r="D41" s="15">
        <v>36</v>
      </c>
      <c r="E41" s="15">
        <v>99230</v>
      </c>
      <c r="F41" s="15">
        <v>5149201</v>
      </c>
      <c r="G41" s="25">
        <v>51.9</v>
      </c>
      <c r="H41" s="40"/>
      <c r="I41" s="39"/>
      <c r="J41" s="39"/>
      <c r="K41" s="39"/>
      <c r="L41" s="39"/>
      <c r="M41" s="44"/>
      <c r="N41" s="43"/>
      <c r="O41" s="43"/>
    </row>
    <row r="42" spans="1:15" x14ac:dyDescent="0.25">
      <c r="A42" s="26" t="s">
        <v>96</v>
      </c>
      <c r="B42" s="24">
        <v>3.8999999999999999E-4</v>
      </c>
      <c r="C42" s="15">
        <v>99212</v>
      </c>
      <c r="D42" s="15">
        <v>38</v>
      </c>
      <c r="E42" s="15">
        <v>99193</v>
      </c>
      <c r="F42" s="15">
        <v>5049971</v>
      </c>
      <c r="G42" s="25">
        <v>50.9</v>
      </c>
      <c r="H42" s="40"/>
      <c r="I42" s="39"/>
      <c r="J42" s="39"/>
      <c r="K42" s="39"/>
      <c r="L42" s="39"/>
      <c r="M42" s="44"/>
      <c r="N42" s="43"/>
      <c r="O42" s="43"/>
    </row>
    <row r="43" spans="1:15" x14ac:dyDescent="0.25">
      <c r="A43" s="26" t="s">
        <v>97</v>
      </c>
      <c r="B43" s="24">
        <v>4.0999999999999999E-4</v>
      </c>
      <c r="C43" s="15">
        <v>99174</v>
      </c>
      <c r="D43" s="15">
        <v>41</v>
      </c>
      <c r="E43" s="15">
        <v>99154</v>
      </c>
      <c r="F43" s="15">
        <v>4950778</v>
      </c>
      <c r="G43" s="25">
        <v>49.9</v>
      </c>
      <c r="H43" s="40"/>
      <c r="I43" s="39"/>
      <c r="J43" s="39"/>
      <c r="K43" s="39"/>
      <c r="L43" s="39"/>
      <c r="M43" s="44"/>
      <c r="N43" s="43"/>
      <c r="O43" s="43"/>
    </row>
    <row r="44" spans="1:15" x14ac:dyDescent="0.25">
      <c r="A44" s="26" t="s">
        <v>98</v>
      </c>
      <c r="B44" s="24">
        <v>4.4000000000000002E-4</v>
      </c>
      <c r="C44" s="15">
        <v>99133</v>
      </c>
      <c r="D44" s="15">
        <v>43</v>
      </c>
      <c r="E44" s="15">
        <v>99112</v>
      </c>
      <c r="F44" s="15">
        <v>4851625</v>
      </c>
      <c r="G44" s="25">
        <v>48.9</v>
      </c>
      <c r="H44" s="40"/>
      <c r="I44" s="39"/>
      <c r="J44" s="39"/>
      <c r="K44" s="39"/>
      <c r="L44" s="39"/>
      <c r="M44" s="44"/>
      <c r="N44" s="43"/>
      <c r="O44" s="43"/>
    </row>
    <row r="45" spans="1:15" x14ac:dyDescent="0.25">
      <c r="A45" s="26" t="s">
        <v>99</v>
      </c>
      <c r="B45" s="24">
        <v>4.6000000000000001E-4</v>
      </c>
      <c r="C45" s="15">
        <v>99090</v>
      </c>
      <c r="D45" s="15">
        <v>46</v>
      </c>
      <c r="E45" s="15">
        <v>99067</v>
      </c>
      <c r="F45" s="15">
        <v>4752513</v>
      </c>
      <c r="G45" s="25">
        <v>48</v>
      </c>
      <c r="H45" s="40"/>
      <c r="I45" s="39"/>
      <c r="J45" s="39"/>
      <c r="K45" s="39"/>
      <c r="L45" s="39"/>
      <c r="M45" s="44"/>
      <c r="N45" s="43"/>
      <c r="O45" s="43"/>
    </row>
    <row r="46" spans="1:15" x14ac:dyDescent="0.25">
      <c r="A46" s="26" t="s">
        <v>100</v>
      </c>
      <c r="B46" s="24">
        <v>4.8999999999999998E-4</v>
      </c>
      <c r="C46" s="15">
        <v>99044</v>
      </c>
      <c r="D46" s="15">
        <v>48</v>
      </c>
      <c r="E46" s="15">
        <v>99020</v>
      </c>
      <c r="F46" s="15">
        <v>4653446</v>
      </c>
      <c r="G46" s="25">
        <v>47</v>
      </c>
      <c r="H46" s="40"/>
      <c r="I46" s="39"/>
      <c r="J46" s="39"/>
      <c r="K46" s="39"/>
      <c r="L46" s="39"/>
      <c r="M46" s="44"/>
      <c r="N46" s="43"/>
      <c r="O46" s="43"/>
    </row>
    <row r="47" spans="1:15" x14ac:dyDescent="0.25">
      <c r="A47" s="26" t="s">
        <v>101</v>
      </c>
      <c r="B47" s="24">
        <v>5.2999999999999998E-4</v>
      </c>
      <c r="C47" s="15">
        <v>98996</v>
      </c>
      <c r="D47" s="15">
        <v>53</v>
      </c>
      <c r="E47" s="15">
        <v>98970</v>
      </c>
      <c r="F47" s="15">
        <v>4554426</v>
      </c>
      <c r="G47" s="25">
        <v>46</v>
      </c>
      <c r="H47" s="40"/>
      <c r="I47" s="39"/>
      <c r="J47" s="39"/>
      <c r="K47" s="39"/>
      <c r="L47" s="39"/>
      <c r="M47" s="44"/>
      <c r="N47" s="43"/>
      <c r="O47" s="43"/>
    </row>
    <row r="48" spans="1:15" x14ac:dyDescent="0.25">
      <c r="A48" s="26" t="s">
        <v>102</v>
      </c>
      <c r="B48" s="24">
        <v>5.9999999999999995E-4</v>
      </c>
      <c r="C48" s="15">
        <v>98943</v>
      </c>
      <c r="D48" s="15">
        <v>59</v>
      </c>
      <c r="E48" s="15">
        <v>98914</v>
      </c>
      <c r="F48" s="15">
        <v>4455457</v>
      </c>
      <c r="G48" s="25">
        <v>45</v>
      </c>
      <c r="H48" s="40"/>
      <c r="I48" s="39"/>
      <c r="J48" s="39"/>
      <c r="K48" s="39"/>
      <c r="L48" s="39"/>
      <c r="M48" s="44"/>
      <c r="N48" s="43"/>
      <c r="O48" s="43"/>
    </row>
    <row r="49" spans="1:15" x14ac:dyDescent="0.25">
      <c r="A49" s="26" t="s">
        <v>103</v>
      </c>
      <c r="B49" s="24">
        <v>6.7000000000000002E-4</v>
      </c>
      <c r="C49" s="15">
        <v>98884</v>
      </c>
      <c r="D49" s="15">
        <v>66</v>
      </c>
      <c r="E49" s="15">
        <v>98851</v>
      </c>
      <c r="F49" s="15">
        <v>4356543</v>
      </c>
      <c r="G49" s="25">
        <v>44.1</v>
      </c>
      <c r="H49" s="40"/>
      <c r="I49" s="39"/>
      <c r="J49" s="39"/>
      <c r="K49" s="39"/>
      <c r="L49" s="39"/>
      <c r="M49" s="44"/>
      <c r="N49" s="43"/>
      <c r="O49" s="43"/>
    </row>
    <row r="50" spans="1:15" x14ac:dyDescent="0.25">
      <c r="A50" s="26" t="s">
        <v>104</v>
      </c>
      <c r="B50" s="24">
        <v>7.5000000000000002E-4</v>
      </c>
      <c r="C50" s="15">
        <v>98818</v>
      </c>
      <c r="D50" s="15">
        <v>74</v>
      </c>
      <c r="E50" s="15">
        <v>98781</v>
      </c>
      <c r="F50" s="15">
        <v>4257692</v>
      </c>
      <c r="G50" s="25">
        <v>43.1</v>
      </c>
      <c r="H50" s="40"/>
      <c r="I50" s="39"/>
      <c r="J50" s="39"/>
      <c r="K50" s="39"/>
      <c r="L50" s="39"/>
      <c r="M50" s="44"/>
      <c r="N50" s="43"/>
      <c r="O50" s="43"/>
    </row>
    <row r="51" spans="1:15" x14ac:dyDescent="0.25">
      <c r="A51" s="26" t="s">
        <v>105</v>
      </c>
      <c r="B51" s="24">
        <v>8.4000000000000003E-4</v>
      </c>
      <c r="C51" s="15">
        <v>98744</v>
      </c>
      <c r="D51" s="15">
        <v>83</v>
      </c>
      <c r="E51" s="15">
        <v>98703</v>
      </c>
      <c r="F51" s="15">
        <v>4158911</v>
      </c>
      <c r="G51" s="25">
        <v>42.1</v>
      </c>
      <c r="H51" s="40"/>
      <c r="I51" s="39"/>
      <c r="J51" s="39"/>
      <c r="K51" s="39"/>
      <c r="L51" s="39"/>
      <c r="M51" s="44"/>
      <c r="N51" s="43"/>
      <c r="O51" s="43"/>
    </row>
    <row r="52" spans="1:15" x14ac:dyDescent="0.25">
      <c r="A52" s="26" t="s">
        <v>106</v>
      </c>
      <c r="B52" s="24">
        <v>9.3000000000000005E-4</v>
      </c>
      <c r="C52" s="15">
        <v>98661</v>
      </c>
      <c r="D52" s="15">
        <v>92</v>
      </c>
      <c r="E52" s="15">
        <v>98615</v>
      </c>
      <c r="F52" s="15">
        <v>4060209</v>
      </c>
      <c r="G52" s="25">
        <v>41.2</v>
      </c>
      <c r="H52" s="40"/>
      <c r="I52" s="39"/>
      <c r="J52" s="39"/>
      <c r="K52" s="39"/>
      <c r="L52" s="39"/>
      <c r="M52" s="44"/>
      <c r="N52" s="43"/>
      <c r="O52" s="43"/>
    </row>
    <row r="53" spans="1:15" x14ac:dyDescent="0.25">
      <c r="A53" s="26" t="s">
        <v>107</v>
      </c>
      <c r="B53" s="24">
        <v>1.0399999999999999E-3</v>
      </c>
      <c r="C53" s="15">
        <v>98569</v>
      </c>
      <c r="D53" s="15">
        <v>102</v>
      </c>
      <c r="E53" s="15">
        <v>98518</v>
      </c>
      <c r="F53" s="15">
        <v>3961594</v>
      </c>
      <c r="G53" s="25">
        <v>40.200000000000003</v>
      </c>
      <c r="H53" s="40"/>
      <c r="I53" s="39"/>
      <c r="J53" s="39"/>
      <c r="K53" s="39"/>
      <c r="L53" s="39"/>
      <c r="M53" s="44"/>
      <c r="N53" s="43"/>
      <c r="O53" s="43"/>
    </row>
    <row r="54" spans="1:15" x14ac:dyDescent="0.25">
      <c r="A54" s="26" t="s">
        <v>108</v>
      </c>
      <c r="B54" s="24">
        <v>1.15E-3</v>
      </c>
      <c r="C54" s="15">
        <v>98467</v>
      </c>
      <c r="D54" s="15">
        <v>113</v>
      </c>
      <c r="E54" s="15">
        <v>98411</v>
      </c>
      <c r="F54" s="15">
        <v>3863076</v>
      </c>
      <c r="G54" s="25">
        <v>39.200000000000003</v>
      </c>
      <c r="H54" s="40"/>
      <c r="I54" s="39"/>
      <c r="J54" s="39"/>
      <c r="K54" s="39"/>
      <c r="L54" s="39"/>
      <c r="M54" s="44"/>
      <c r="N54" s="43"/>
      <c r="O54" s="43"/>
    </row>
    <row r="55" spans="1:15" x14ac:dyDescent="0.25">
      <c r="A55" s="26" t="s">
        <v>109</v>
      </c>
      <c r="B55" s="24">
        <v>1.2700000000000001E-3</v>
      </c>
      <c r="C55" s="15">
        <v>98354</v>
      </c>
      <c r="D55" s="15">
        <v>125</v>
      </c>
      <c r="E55" s="15">
        <v>98292</v>
      </c>
      <c r="F55" s="15">
        <v>3764665</v>
      </c>
      <c r="G55" s="25">
        <v>38.299999999999997</v>
      </c>
      <c r="H55" s="40"/>
      <c r="I55" s="39"/>
      <c r="J55" s="39"/>
      <c r="K55" s="39"/>
      <c r="L55" s="39"/>
      <c r="M55" s="44"/>
      <c r="N55" s="43"/>
      <c r="O55" s="43"/>
    </row>
    <row r="56" spans="1:15" x14ac:dyDescent="0.25">
      <c r="A56" s="26" t="s">
        <v>110</v>
      </c>
      <c r="B56" s="24">
        <v>1.39E-3</v>
      </c>
      <c r="C56" s="15">
        <v>98229</v>
      </c>
      <c r="D56" s="15">
        <v>137</v>
      </c>
      <c r="E56" s="15">
        <v>98161</v>
      </c>
      <c r="F56" s="15">
        <v>3666374</v>
      </c>
      <c r="G56" s="25">
        <v>37.299999999999997</v>
      </c>
      <c r="H56" s="40"/>
      <c r="I56" s="39"/>
      <c r="J56" s="39"/>
      <c r="K56" s="39"/>
      <c r="L56" s="39"/>
      <c r="M56" s="44"/>
      <c r="N56" s="43"/>
      <c r="O56" s="43"/>
    </row>
    <row r="57" spans="1:15" x14ac:dyDescent="0.25">
      <c r="A57" s="26" t="s">
        <v>111</v>
      </c>
      <c r="B57" s="24">
        <v>1.5399999999999999E-3</v>
      </c>
      <c r="C57" s="15">
        <v>98092</v>
      </c>
      <c r="D57" s="15">
        <v>151</v>
      </c>
      <c r="E57" s="15">
        <v>98017</v>
      </c>
      <c r="F57" s="15">
        <v>3568213</v>
      </c>
      <c r="G57" s="25">
        <v>36.4</v>
      </c>
      <c r="H57" s="40"/>
      <c r="I57" s="39"/>
      <c r="J57" s="39"/>
      <c r="K57" s="39"/>
      <c r="L57" s="39"/>
      <c r="M57" s="44"/>
      <c r="N57" s="43"/>
      <c r="O57" s="43"/>
    </row>
    <row r="58" spans="1:15" x14ac:dyDescent="0.25">
      <c r="A58" s="26" t="s">
        <v>112</v>
      </c>
      <c r="B58" s="24">
        <v>1.72E-3</v>
      </c>
      <c r="C58" s="15">
        <v>97941</v>
      </c>
      <c r="D58" s="15">
        <v>169</v>
      </c>
      <c r="E58" s="15">
        <v>97857</v>
      </c>
      <c r="F58" s="15">
        <v>3470197</v>
      </c>
      <c r="G58" s="25">
        <v>35.4</v>
      </c>
      <c r="H58" s="40"/>
      <c r="I58" s="39"/>
      <c r="J58" s="39"/>
      <c r="K58" s="39"/>
      <c r="L58" s="39"/>
      <c r="M58" s="44"/>
      <c r="N58" s="43"/>
      <c r="O58" s="43"/>
    </row>
    <row r="59" spans="1:15" x14ac:dyDescent="0.25">
      <c r="A59" s="26" t="s">
        <v>113</v>
      </c>
      <c r="B59" s="24">
        <v>1.92E-3</v>
      </c>
      <c r="C59" s="15">
        <v>97772</v>
      </c>
      <c r="D59" s="15">
        <v>188</v>
      </c>
      <c r="E59" s="15">
        <v>97678</v>
      </c>
      <c r="F59" s="15">
        <v>3372340</v>
      </c>
      <c r="G59" s="25">
        <v>34.5</v>
      </c>
      <c r="H59" s="40"/>
      <c r="I59" s="39"/>
      <c r="J59" s="39"/>
      <c r="K59" s="39"/>
      <c r="L59" s="39"/>
      <c r="M59" s="44"/>
      <c r="N59" s="43"/>
      <c r="O59" s="43"/>
    </row>
    <row r="60" spans="1:15" x14ac:dyDescent="0.25">
      <c r="A60" s="27" t="s">
        <v>114</v>
      </c>
      <c r="B60" s="24">
        <v>2.1299999999999999E-3</v>
      </c>
      <c r="C60" s="15">
        <v>97584</v>
      </c>
      <c r="D60" s="15">
        <v>208</v>
      </c>
      <c r="E60" s="15">
        <v>97480</v>
      </c>
      <c r="F60" s="15">
        <v>3274662</v>
      </c>
      <c r="G60" s="25">
        <v>33.6</v>
      </c>
      <c r="H60" s="40"/>
      <c r="I60" s="39"/>
      <c r="J60" s="39"/>
      <c r="K60" s="39"/>
      <c r="L60" s="39"/>
      <c r="M60" s="44"/>
      <c r="N60" s="43"/>
      <c r="O60" s="43"/>
    </row>
    <row r="61" spans="1:15" x14ac:dyDescent="0.25">
      <c r="A61" s="27" t="s">
        <v>115</v>
      </c>
      <c r="B61" s="24">
        <v>2.3500000000000001E-3</v>
      </c>
      <c r="C61" s="15">
        <v>97376</v>
      </c>
      <c r="D61" s="15">
        <v>228</v>
      </c>
      <c r="E61" s="15">
        <v>97262</v>
      </c>
      <c r="F61" s="15">
        <v>3177182</v>
      </c>
      <c r="G61" s="25">
        <v>32.6</v>
      </c>
      <c r="H61" s="40"/>
      <c r="I61" s="39"/>
      <c r="J61" s="39"/>
      <c r="K61" s="39"/>
      <c r="L61" s="39"/>
      <c r="M61" s="44"/>
      <c r="N61" s="43"/>
      <c r="O61" s="43"/>
    </row>
    <row r="62" spans="1:15" x14ac:dyDescent="0.25">
      <c r="A62" s="27" t="s">
        <v>116</v>
      </c>
      <c r="B62" s="24">
        <v>2.6099999999999999E-3</v>
      </c>
      <c r="C62" s="15">
        <v>97148</v>
      </c>
      <c r="D62" s="15">
        <v>253</v>
      </c>
      <c r="E62" s="15">
        <v>97022</v>
      </c>
      <c r="F62" s="15">
        <v>3079920</v>
      </c>
      <c r="G62" s="25">
        <v>31.7</v>
      </c>
      <c r="H62" s="40"/>
      <c r="I62" s="39"/>
      <c r="J62" s="39"/>
      <c r="K62" s="39"/>
      <c r="L62" s="39"/>
      <c r="M62" s="44"/>
      <c r="N62" s="43"/>
      <c r="O62" s="43"/>
    </row>
    <row r="63" spans="1:15" x14ac:dyDescent="0.25">
      <c r="A63" s="26" t="s">
        <v>117</v>
      </c>
      <c r="B63" s="24">
        <v>2.9299999999999999E-3</v>
      </c>
      <c r="C63" s="15">
        <v>96895</v>
      </c>
      <c r="D63" s="15">
        <v>284</v>
      </c>
      <c r="E63" s="15">
        <v>96753</v>
      </c>
      <c r="F63" s="15">
        <v>2982899</v>
      </c>
      <c r="G63" s="25">
        <v>30.8</v>
      </c>
      <c r="H63" s="40"/>
      <c r="I63" s="39"/>
      <c r="J63" s="39"/>
      <c r="K63" s="39"/>
      <c r="L63" s="39"/>
      <c r="M63" s="44"/>
      <c r="N63" s="43"/>
      <c r="O63" s="43"/>
    </row>
    <row r="64" spans="1:15" x14ac:dyDescent="0.25">
      <c r="A64" s="26" t="s">
        <v>118</v>
      </c>
      <c r="B64" s="24">
        <v>3.3E-3</v>
      </c>
      <c r="C64" s="15">
        <v>96611</v>
      </c>
      <c r="D64" s="15">
        <v>318</v>
      </c>
      <c r="E64" s="15">
        <v>96452</v>
      </c>
      <c r="F64" s="15">
        <v>2886146</v>
      </c>
      <c r="G64" s="25">
        <v>29.9</v>
      </c>
      <c r="H64" s="40"/>
      <c r="I64" s="39"/>
      <c r="J64" s="39"/>
      <c r="K64" s="39"/>
      <c r="L64" s="39"/>
      <c r="M64" s="44"/>
      <c r="N64" s="43"/>
      <c r="O64" s="43"/>
    </row>
    <row r="65" spans="1:15" x14ac:dyDescent="0.25">
      <c r="A65" s="26" t="s">
        <v>119</v>
      </c>
      <c r="B65" s="24">
        <v>3.6700000000000001E-3</v>
      </c>
      <c r="C65" s="15">
        <v>96293</v>
      </c>
      <c r="D65" s="15">
        <v>354</v>
      </c>
      <c r="E65" s="15">
        <v>96116</v>
      </c>
      <c r="F65" s="15">
        <v>2789694</v>
      </c>
      <c r="G65" s="25">
        <v>29</v>
      </c>
      <c r="H65" s="40"/>
      <c r="I65" s="39"/>
      <c r="J65" s="39"/>
      <c r="K65" s="39"/>
      <c r="L65" s="39"/>
      <c r="M65" s="44"/>
      <c r="N65" s="43"/>
      <c r="O65" s="43"/>
    </row>
    <row r="66" spans="1:15" x14ac:dyDescent="0.25">
      <c r="A66" s="26" t="s">
        <v>120</v>
      </c>
      <c r="B66" s="24">
        <v>4.0600000000000002E-3</v>
      </c>
      <c r="C66" s="15">
        <v>95939</v>
      </c>
      <c r="D66" s="15">
        <v>390</v>
      </c>
      <c r="E66" s="15">
        <v>95744</v>
      </c>
      <c r="F66" s="15">
        <v>2693578</v>
      </c>
      <c r="G66" s="25">
        <v>28.1</v>
      </c>
      <c r="H66" s="40"/>
      <c r="I66" s="39"/>
      <c r="J66" s="39"/>
      <c r="K66" s="39"/>
      <c r="L66" s="39"/>
      <c r="M66" s="44"/>
      <c r="N66" s="43"/>
      <c r="O66" s="43"/>
    </row>
    <row r="67" spans="1:15" x14ac:dyDescent="0.25">
      <c r="A67" s="26" t="s">
        <v>121</v>
      </c>
      <c r="B67" s="24">
        <v>4.47E-3</v>
      </c>
      <c r="C67" s="15">
        <v>95549</v>
      </c>
      <c r="D67" s="15">
        <v>427</v>
      </c>
      <c r="E67" s="15">
        <v>95336</v>
      </c>
      <c r="F67" s="15">
        <v>2597834</v>
      </c>
      <c r="G67" s="25">
        <v>27.2</v>
      </c>
      <c r="H67" s="40"/>
      <c r="I67" s="39"/>
      <c r="J67" s="39"/>
      <c r="K67" s="39"/>
      <c r="L67" s="39"/>
      <c r="M67" s="44"/>
      <c r="N67" s="43"/>
      <c r="O67" s="43"/>
    </row>
    <row r="68" spans="1:15" x14ac:dyDescent="0.25">
      <c r="A68" s="26" t="s">
        <v>122</v>
      </c>
      <c r="B68" s="24">
        <v>4.9199999999999999E-3</v>
      </c>
      <c r="C68" s="15">
        <v>95122</v>
      </c>
      <c r="D68" s="15">
        <v>468</v>
      </c>
      <c r="E68" s="15">
        <v>94888</v>
      </c>
      <c r="F68" s="15">
        <v>2502498</v>
      </c>
      <c r="G68" s="25">
        <v>26.3</v>
      </c>
      <c r="H68" s="40"/>
      <c r="I68" s="39"/>
      <c r="J68" s="39"/>
      <c r="K68" s="39"/>
      <c r="L68" s="39"/>
      <c r="M68" s="44"/>
      <c r="N68" s="43"/>
      <c r="O68" s="43"/>
    </row>
    <row r="69" spans="1:15" x14ac:dyDescent="0.25">
      <c r="A69" s="26" t="s">
        <v>123</v>
      </c>
      <c r="B69" s="24">
        <v>5.3899999999999998E-3</v>
      </c>
      <c r="C69" s="15">
        <v>94654</v>
      </c>
      <c r="D69" s="15">
        <v>510</v>
      </c>
      <c r="E69" s="15">
        <v>94399</v>
      </c>
      <c r="F69" s="15">
        <v>2407610</v>
      </c>
      <c r="G69" s="25">
        <v>25.4</v>
      </c>
      <c r="H69" s="40"/>
      <c r="I69" s="39"/>
      <c r="J69" s="39"/>
      <c r="K69" s="39"/>
      <c r="L69" s="39"/>
      <c r="M69" s="44"/>
      <c r="N69" s="43"/>
      <c r="O69" s="43"/>
    </row>
    <row r="70" spans="1:15" x14ac:dyDescent="0.25">
      <c r="A70" s="26" t="s">
        <v>124</v>
      </c>
      <c r="B70" s="24">
        <v>5.8700000000000002E-3</v>
      </c>
      <c r="C70" s="15">
        <v>94144</v>
      </c>
      <c r="D70" s="15">
        <v>552</v>
      </c>
      <c r="E70" s="15">
        <v>93868</v>
      </c>
      <c r="F70" s="15">
        <v>2313211</v>
      </c>
      <c r="G70" s="25">
        <v>24.6</v>
      </c>
      <c r="H70" s="40"/>
      <c r="I70" s="39"/>
      <c r="J70" s="39"/>
      <c r="K70" s="39"/>
      <c r="L70" s="39"/>
      <c r="M70" s="44"/>
      <c r="N70" s="43"/>
      <c r="O70" s="43"/>
    </row>
    <row r="71" spans="1:15" x14ac:dyDescent="0.25">
      <c r="A71" s="26" t="s">
        <v>125</v>
      </c>
      <c r="B71" s="24">
        <v>6.3699999999999998E-3</v>
      </c>
      <c r="C71" s="15">
        <v>93592</v>
      </c>
      <c r="D71" s="15">
        <v>597</v>
      </c>
      <c r="E71" s="15">
        <v>93294</v>
      </c>
      <c r="F71" s="15">
        <v>2219343</v>
      </c>
      <c r="G71" s="25">
        <v>23.7</v>
      </c>
      <c r="H71" s="40"/>
      <c r="I71" s="39"/>
      <c r="J71" s="39"/>
      <c r="K71" s="39"/>
      <c r="L71" s="39"/>
      <c r="M71" s="44"/>
      <c r="N71" s="43"/>
      <c r="O71" s="43"/>
    </row>
    <row r="72" spans="1:15" x14ac:dyDescent="0.25">
      <c r="A72" s="26" t="s">
        <v>126</v>
      </c>
      <c r="B72" s="24">
        <v>6.9699999999999996E-3</v>
      </c>
      <c r="C72" s="15">
        <v>92995</v>
      </c>
      <c r="D72" s="15">
        <v>648</v>
      </c>
      <c r="E72" s="15">
        <v>92671</v>
      </c>
      <c r="F72" s="15">
        <v>2126050</v>
      </c>
      <c r="G72" s="25">
        <v>22.9</v>
      </c>
      <c r="H72" s="40"/>
      <c r="I72" s="39"/>
      <c r="J72" s="39"/>
      <c r="K72" s="39"/>
      <c r="L72" s="39"/>
      <c r="M72" s="44"/>
      <c r="N72" s="43"/>
      <c r="O72" s="43"/>
    </row>
    <row r="73" spans="1:15" x14ac:dyDescent="0.25">
      <c r="A73" s="26" t="s">
        <v>127</v>
      </c>
      <c r="B73" s="24">
        <v>7.6899999999999998E-3</v>
      </c>
      <c r="C73" s="15">
        <v>92347</v>
      </c>
      <c r="D73" s="15">
        <v>710</v>
      </c>
      <c r="E73" s="15">
        <v>91992</v>
      </c>
      <c r="F73" s="15">
        <v>2033379</v>
      </c>
      <c r="G73" s="25">
        <v>22</v>
      </c>
      <c r="H73" s="40"/>
      <c r="I73" s="39"/>
      <c r="J73" s="39"/>
      <c r="K73" s="39"/>
      <c r="L73" s="39"/>
      <c r="M73" s="44"/>
      <c r="N73" s="43"/>
      <c r="O73" s="43"/>
    </row>
    <row r="74" spans="1:15" x14ac:dyDescent="0.25">
      <c r="A74" s="26" t="s">
        <v>128</v>
      </c>
      <c r="B74" s="24">
        <v>8.4799999999999997E-3</v>
      </c>
      <c r="C74" s="15">
        <v>91637</v>
      </c>
      <c r="D74" s="15">
        <v>777</v>
      </c>
      <c r="E74" s="15">
        <v>91249</v>
      </c>
      <c r="F74" s="15">
        <v>1941387</v>
      </c>
      <c r="G74" s="25">
        <v>21.2</v>
      </c>
      <c r="H74" s="40"/>
      <c r="I74" s="39"/>
      <c r="J74" s="39"/>
      <c r="K74" s="39"/>
      <c r="L74" s="39"/>
      <c r="M74" s="44"/>
      <c r="N74" s="43"/>
      <c r="O74" s="43"/>
    </row>
    <row r="75" spans="1:15" x14ac:dyDescent="0.25">
      <c r="A75" s="26" t="s">
        <v>129</v>
      </c>
      <c r="B75" s="24">
        <v>9.2800000000000001E-3</v>
      </c>
      <c r="C75" s="15">
        <v>90860</v>
      </c>
      <c r="D75" s="15">
        <v>843</v>
      </c>
      <c r="E75" s="15">
        <v>90439</v>
      </c>
      <c r="F75" s="15">
        <v>1850138</v>
      </c>
      <c r="G75" s="25">
        <v>20.399999999999999</v>
      </c>
      <c r="H75" s="40"/>
      <c r="I75" s="39"/>
      <c r="J75" s="39"/>
      <c r="K75" s="39"/>
      <c r="L75" s="39"/>
      <c r="M75" s="44"/>
      <c r="N75" s="43"/>
      <c r="O75" s="43"/>
    </row>
    <row r="76" spans="1:15" x14ac:dyDescent="0.25">
      <c r="A76" s="26" t="s">
        <v>130</v>
      </c>
      <c r="B76" s="24">
        <v>1.0149999999999999E-2</v>
      </c>
      <c r="C76" s="15">
        <v>90017</v>
      </c>
      <c r="D76" s="15">
        <v>913</v>
      </c>
      <c r="E76" s="15">
        <v>89561</v>
      </c>
      <c r="F76" s="15">
        <v>1759700</v>
      </c>
      <c r="G76" s="25">
        <v>19.5</v>
      </c>
      <c r="H76" s="40"/>
      <c r="I76" s="39"/>
      <c r="J76" s="39"/>
      <c r="K76" s="39"/>
      <c r="L76" s="39"/>
      <c r="M76" s="44"/>
      <c r="N76" s="43"/>
      <c r="O76" s="43"/>
    </row>
    <row r="77" spans="1:15" x14ac:dyDescent="0.25">
      <c r="A77" s="26" t="s">
        <v>131</v>
      </c>
      <c r="B77" s="24">
        <v>1.1220000000000001E-2</v>
      </c>
      <c r="C77" s="15">
        <v>89104</v>
      </c>
      <c r="D77" s="15">
        <v>1000</v>
      </c>
      <c r="E77" s="15">
        <v>88604</v>
      </c>
      <c r="F77" s="15">
        <v>1670139</v>
      </c>
      <c r="G77" s="25">
        <v>18.7</v>
      </c>
      <c r="H77" s="40"/>
      <c r="I77" s="39"/>
      <c r="J77" s="39"/>
      <c r="K77" s="39"/>
      <c r="L77" s="39"/>
      <c r="M77" s="44"/>
      <c r="N77" s="43"/>
      <c r="O77" s="43"/>
    </row>
    <row r="78" spans="1:15" x14ac:dyDescent="0.25">
      <c r="A78" s="26" t="s">
        <v>132</v>
      </c>
      <c r="B78" s="24">
        <v>1.2619999999999999E-2</v>
      </c>
      <c r="C78" s="15">
        <v>88104</v>
      </c>
      <c r="D78" s="15">
        <v>1111</v>
      </c>
      <c r="E78" s="15">
        <v>87549</v>
      </c>
      <c r="F78" s="15">
        <v>1581535</v>
      </c>
      <c r="G78" s="25">
        <v>18</v>
      </c>
      <c r="H78" s="40"/>
      <c r="I78" s="39"/>
      <c r="J78" s="39"/>
      <c r="K78" s="39"/>
      <c r="L78" s="39"/>
      <c r="M78" s="44"/>
      <c r="N78" s="43"/>
      <c r="O78" s="43"/>
    </row>
    <row r="79" spans="1:15" x14ac:dyDescent="0.25">
      <c r="A79" s="26" t="s">
        <v>133</v>
      </c>
      <c r="B79" s="24">
        <v>1.4189999999999999E-2</v>
      </c>
      <c r="C79" s="15">
        <v>86993</v>
      </c>
      <c r="D79" s="15">
        <v>1234</v>
      </c>
      <c r="E79" s="15">
        <v>86376</v>
      </c>
      <c r="F79" s="15">
        <v>1493987</v>
      </c>
      <c r="G79" s="25">
        <v>17.2</v>
      </c>
      <c r="H79" s="40"/>
      <c r="I79" s="39"/>
      <c r="J79" s="39"/>
      <c r="K79" s="39"/>
      <c r="L79" s="39"/>
      <c r="M79" s="44"/>
      <c r="N79" s="43"/>
      <c r="O79" s="43"/>
    </row>
    <row r="80" spans="1:15" x14ac:dyDescent="0.25">
      <c r="A80" s="26" t="s">
        <v>134</v>
      </c>
      <c r="B80" s="24">
        <v>1.5810000000000001E-2</v>
      </c>
      <c r="C80" s="15">
        <v>85759</v>
      </c>
      <c r="D80" s="15">
        <v>1356</v>
      </c>
      <c r="E80" s="15">
        <v>85081</v>
      </c>
      <c r="F80" s="15">
        <v>1407611</v>
      </c>
      <c r="G80" s="25">
        <v>16.399999999999999</v>
      </c>
      <c r="H80" s="40"/>
      <c r="I80" s="39"/>
      <c r="J80" s="39"/>
      <c r="K80" s="39"/>
      <c r="L80" s="39"/>
      <c r="M80" s="44"/>
      <c r="N80" s="43"/>
      <c r="O80" s="43"/>
    </row>
    <row r="81" spans="1:15" x14ac:dyDescent="0.25">
      <c r="A81" s="26" t="s">
        <v>135</v>
      </c>
      <c r="B81" s="24">
        <v>1.7510000000000001E-2</v>
      </c>
      <c r="C81" s="15">
        <v>84403</v>
      </c>
      <c r="D81" s="15">
        <v>1478</v>
      </c>
      <c r="E81" s="15">
        <v>83664</v>
      </c>
      <c r="F81" s="15">
        <v>1322530</v>
      </c>
      <c r="G81" s="25">
        <v>15.7</v>
      </c>
      <c r="H81" s="40"/>
      <c r="I81" s="39"/>
      <c r="J81" s="39"/>
      <c r="K81" s="39"/>
      <c r="L81" s="39"/>
      <c r="M81" s="44"/>
      <c r="N81" s="43"/>
      <c r="O81" s="43"/>
    </row>
    <row r="82" spans="1:15" x14ac:dyDescent="0.25">
      <c r="A82" s="26" t="s">
        <v>136</v>
      </c>
      <c r="B82" s="24">
        <v>1.95E-2</v>
      </c>
      <c r="C82" s="15">
        <v>82925</v>
      </c>
      <c r="D82" s="15">
        <v>1617</v>
      </c>
      <c r="E82" s="15">
        <v>82117</v>
      </c>
      <c r="F82" s="15">
        <v>1238866</v>
      </c>
      <c r="G82" s="25">
        <v>14.9</v>
      </c>
      <c r="H82" s="40"/>
      <c r="I82" s="39"/>
      <c r="J82" s="39"/>
      <c r="K82" s="39"/>
      <c r="L82" s="39"/>
      <c r="M82" s="44"/>
      <c r="N82" s="43"/>
      <c r="O82" s="43"/>
    </row>
    <row r="83" spans="1:15" x14ac:dyDescent="0.25">
      <c r="A83" s="26" t="s">
        <v>137</v>
      </c>
      <c r="B83" s="24">
        <v>2.1930000000000002E-2</v>
      </c>
      <c r="C83" s="15">
        <v>81308</v>
      </c>
      <c r="D83" s="15">
        <v>1783</v>
      </c>
      <c r="E83" s="15">
        <v>80417</v>
      </c>
      <c r="F83" s="15">
        <v>1156749</v>
      </c>
      <c r="G83" s="25">
        <v>14.2</v>
      </c>
      <c r="H83" s="40"/>
      <c r="I83" s="39"/>
      <c r="J83" s="39"/>
      <c r="K83" s="39"/>
      <c r="L83" s="39"/>
      <c r="M83" s="44"/>
      <c r="N83" s="43"/>
      <c r="O83" s="43"/>
    </row>
    <row r="84" spans="1:15" x14ac:dyDescent="0.25">
      <c r="A84" s="26" t="s">
        <v>138</v>
      </c>
      <c r="B84" s="24">
        <v>2.4629999999999999E-2</v>
      </c>
      <c r="C84" s="15">
        <v>79525</v>
      </c>
      <c r="D84" s="15">
        <v>1959</v>
      </c>
      <c r="E84" s="15">
        <v>78546</v>
      </c>
      <c r="F84" s="15">
        <v>1076333</v>
      </c>
      <c r="G84" s="25">
        <v>13.5</v>
      </c>
      <c r="H84" s="40"/>
      <c r="I84" s="39"/>
      <c r="J84" s="39"/>
      <c r="K84" s="39"/>
      <c r="L84" s="39"/>
      <c r="M84" s="44"/>
      <c r="N84" s="43"/>
      <c r="O84" s="43"/>
    </row>
    <row r="85" spans="1:15" x14ac:dyDescent="0.25">
      <c r="A85" s="26" t="s">
        <v>139</v>
      </c>
      <c r="B85" s="24">
        <v>2.7380000000000002E-2</v>
      </c>
      <c r="C85" s="15">
        <v>77566</v>
      </c>
      <c r="D85" s="15">
        <v>2124</v>
      </c>
      <c r="E85" s="15">
        <v>76504</v>
      </c>
      <c r="F85" s="15">
        <v>997787</v>
      </c>
      <c r="G85" s="25">
        <v>12.9</v>
      </c>
      <c r="H85" s="40"/>
      <c r="I85" s="39"/>
      <c r="J85" s="39"/>
      <c r="K85" s="39"/>
      <c r="L85" s="39"/>
      <c r="M85" s="44"/>
      <c r="N85" s="43"/>
      <c r="O85" s="43"/>
    </row>
    <row r="86" spans="1:15" x14ac:dyDescent="0.25">
      <c r="A86" s="26" t="s">
        <v>140</v>
      </c>
      <c r="B86" s="24">
        <v>3.0249999999999999E-2</v>
      </c>
      <c r="C86" s="15">
        <v>75442</v>
      </c>
      <c r="D86" s="15">
        <v>2282</v>
      </c>
      <c r="E86" s="15">
        <v>74301</v>
      </c>
      <c r="F86" s="15">
        <v>921283</v>
      </c>
      <c r="G86" s="25">
        <v>12.2</v>
      </c>
      <c r="H86" s="40"/>
      <c r="I86" s="39"/>
      <c r="J86" s="39"/>
      <c r="K86" s="39"/>
      <c r="L86" s="39"/>
      <c r="M86" s="44"/>
      <c r="N86" s="43"/>
      <c r="O86" s="43"/>
    </row>
    <row r="87" spans="1:15" x14ac:dyDescent="0.25">
      <c r="A87" s="26" t="s">
        <v>141</v>
      </c>
      <c r="B87" s="24">
        <v>3.3489999999999999E-2</v>
      </c>
      <c r="C87" s="15">
        <v>73160</v>
      </c>
      <c r="D87" s="15">
        <v>2450</v>
      </c>
      <c r="E87" s="15">
        <v>71935</v>
      </c>
      <c r="F87" s="15">
        <v>846982</v>
      </c>
      <c r="G87" s="25">
        <v>11.6</v>
      </c>
      <c r="H87" s="40"/>
      <c r="I87" s="39"/>
      <c r="J87" s="39"/>
      <c r="K87" s="39"/>
      <c r="L87" s="39"/>
      <c r="M87" s="44"/>
      <c r="N87" s="43"/>
      <c r="O87" s="43"/>
    </row>
    <row r="88" spans="1:15" x14ac:dyDescent="0.25">
      <c r="A88" s="26" t="s">
        <v>142</v>
      </c>
      <c r="B88" s="24">
        <v>3.7339999999999998E-2</v>
      </c>
      <c r="C88" s="15">
        <v>70710</v>
      </c>
      <c r="D88" s="15">
        <v>2640</v>
      </c>
      <c r="E88" s="15">
        <v>69390</v>
      </c>
      <c r="F88" s="15">
        <v>775047</v>
      </c>
      <c r="G88" s="25">
        <v>11</v>
      </c>
      <c r="H88" s="40"/>
      <c r="I88" s="39"/>
      <c r="J88" s="39"/>
      <c r="K88" s="39"/>
      <c r="L88" s="39"/>
      <c r="M88" s="44"/>
      <c r="N88" s="43"/>
      <c r="O88" s="43"/>
    </row>
    <row r="89" spans="1:15" x14ac:dyDescent="0.25">
      <c r="A89" s="26" t="s">
        <v>143</v>
      </c>
      <c r="B89" s="24">
        <v>4.1509999999999998E-2</v>
      </c>
      <c r="C89" s="15">
        <v>68070</v>
      </c>
      <c r="D89" s="15">
        <v>2826</v>
      </c>
      <c r="E89" s="15">
        <v>66657</v>
      </c>
      <c r="F89" s="15">
        <v>705657</v>
      </c>
      <c r="G89" s="25">
        <v>10.4</v>
      </c>
      <c r="H89" s="40"/>
      <c r="I89" s="39"/>
      <c r="J89" s="39"/>
      <c r="K89" s="39"/>
      <c r="L89" s="39"/>
      <c r="M89" s="44"/>
      <c r="N89" s="43"/>
      <c r="O89" s="43"/>
    </row>
    <row r="90" spans="1:15" x14ac:dyDescent="0.25">
      <c r="A90" s="26" t="s">
        <v>144</v>
      </c>
      <c r="B90" s="24">
        <v>4.5740000000000003E-2</v>
      </c>
      <c r="C90" s="15">
        <v>65244</v>
      </c>
      <c r="D90" s="15">
        <v>2984</v>
      </c>
      <c r="E90" s="15">
        <v>63752</v>
      </c>
      <c r="F90" s="15">
        <v>639000</v>
      </c>
      <c r="G90" s="25">
        <v>9.8000000000000007</v>
      </c>
      <c r="H90" s="40"/>
      <c r="I90" s="39"/>
      <c r="J90" s="39"/>
      <c r="K90" s="39"/>
      <c r="L90" s="39"/>
      <c r="M90" s="44"/>
      <c r="N90" s="43"/>
      <c r="O90" s="43"/>
    </row>
    <row r="91" spans="1:15" x14ac:dyDescent="0.25">
      <c r="A91" s="26" t="s">
        <v>145</v>
      </c>
      <c r="B91" s="24">
        <v>5.0070000000000003E-2</v>
      </c>
      <c r="C91" s="15">
        <v>62260</v>
      </c>
      <c r="D91" s="15">
        <v>3117</v>
      </c>
      <c r="E91" s="15">
        <v>60702</v>
      </c>
      <c r="F91" s="15">
        <v>575248</v>
      </c>
      <c r="G91" s="25">
        <v>9.1999999999999993</v>
      </c>
      <c r="H91" s="40"/>
      <c r="I91" s="39"/>
      <c r="J91" s="39"/>
      <c r="K91" s="39"/>
      <c r="L91" s="39"/>
      <c r="M91" s="44"/>
      <c r="N91" s="43"/>
      <c r="O91" s="43"/>
    </row>
    <row r="92" spans="1:15" x14ac:dyDescent="0.25">
      <c r="A92" s="26" t="s">
        <v>146</v>
      </c>
      <c r="B92" s="24">
        <v>5.4960000000000002E-2</v>
      </c>
      <c r="C92" s="15">
        <v>59143</v>
      </c>
      <c r="D92" s="15">
        <v>3250</v>
      </c>
      <c r="E92" s="15">
        <v>57518</v>
      </c>
      <c r="F92" s="15">
        <v>514547</v>
      </c>
      <c r="G92" s="25">
        <v>8.6999999999999993</v>
      </c>
      <c r="H92" s="40"/>
      <c r="I92" s="39"/>
      <c r="J92" s="39"/>
      <c r="K92" s="39"/>
      <c r="L92" s="39"/>
      <c r="M92" s="44"/>
      <c r="N92" s="43"/>
      <c r="O92" s="43"/>
    </row>
    <row r="93" spans="1:15" x14ac:dyDescent="0.25">
      <c r="A93" s="26" t="s">
        <v>147</v>
      </c>
      <c r="B93" s="24">
        <v>6.089E-2</v>
      </c>
      <c r="C93" s="15">
        <v>55893</v>
      </c>
      <c r="D93" s="15">
        <v>3403</v>
      </c>
      <c r="E93" s="15">
        <v>54192</v>
      </c>
      <c r="F93" s="15">
        <v>457029</v>
      </c>
      <c r="G93" s="25">
        <v>8.1999999999999993</v>
      </c>
      <c r="H93" s="40"/>
      <c r="I93" s="39"/>
      <c r="J93" s="39"/>
      <c r="K93" s="39"/>
      <c r="L93" s="39"/>
      <c r="M93" s="44"/>
      <c r="N93" s="43"/>
      <c r="O93" s="43"/>
    </row>
    <row r="94" spans="1:15" x14ac:dyDescent="0.25">
      <c r="A94" s="26" t="s">
        <v>148</v>
      </c>
      <c r="B94" s="24">
        <v>6.7849999999999994E-2</v>
      </c>
      <c r="C94" s="15">
        <v>52490</v>
      </c>
      <c r="D94" s="15">
        <v>3561</v>
      </c>
      <c r="E94" s="15">
        <v>50710</v>
      </c>
      <c r="F94" s="15">
        <v>402837</v>
      </c>
      <c r="G94" s="25">
        <v>7.7</v>
      </c>
      <c r="H94" s="40"/>
      <c r="I94" s="39"/>
      <c r="J94" s="39"/>
      <c r="K94" s="39"/>
      <c r="L94" s="39"/>
      <c r="M94" s="44"/>
      <c r="N94" s="43"/>
      <c r="O94" s="43"/>
    </row>
    <row r="95" spans="1:15" x14ac:dyDescent="0.25">
      <c r="A95" s="26" t="s">
        <v>149</v>
      </c>
      <c r="B95" s="24">
        <v>7.5149999999999995E-2</v>
      </c>
      <c r="C95" s="15">
        <v>48929</v>
      </c>
      <c r="D95" s="15">
        <v>3677</v>
      </c>
      <c r="E95" s="15">
        <v>47091</v>
      </c>
      <c r="F95" s="15">
        <v>352128</v>
      </c>
      <c r="G95" s="25">
        <v>7.2</v>
      </c>
      <c r="H95" s="40"/>
      <c r="I95" s="39"/>
      <c r="J95" s="39"/>
      <c r="K95" s="39"/>
      <c r="L95" s="39"/>
      <c r="M95" s="44"/>
      <c r="N95" s="43"/>
      <c r="O95" s="43"/>
    </row>
    <row r="96" spans="1:15" x14ac:dyDescent="0.25">
      <c r="A96" s="26" t="s">
        <v>150</v>
      </c>
      <c r="B96" s="24">
        <v>8.3150000000000002E-2</v>
      </c>
      <c r="C96" s="15">
        <v>45252</v>
      </c>
      <c r="D96" s="15">
        <v>3763</v>
      </c>
      <c r="E96" s="15">
        <v>43371</v>
      </c>
      <c r="F96" s="15">
        <v>305037</v>
      </c>
      <c r="G96" s="25">
        <v>6.7</v>
      </c>
      <c r="H96" s="40"/>
      <c r="I96" s="39"/>
      <c r="J96" s="39"/>
      <c r="K96" s="39"/>
      <c r="L96" s="39"/>
      <c r="M96" s="44"/>
      <c r="N96" s="43"/>
      <c r="O96" s="43"/>
    </row>
    <row r="97" spans="1:15" x14ac:dyDescent="0.25">
      <c r="A97" s="26" t="s">
        <v>151</v>
      </c>
      <c r="B97" s="24">
        <v>9.1880000000000003E-2</v>
      </c>
      <c r="C97" s="15">
        <v>41489</v>
      </c>
      <c r="D97" s="15">
        <v>3812</v>
      </c>
      <c r="E97" s="15">
        <v>39583</v>
      </c>
      <c r="F97" s="15">
        <v>261667</v>
      </c>
      <c r="G97" s="25">
        <v>6.3</v>
      </c>
      <c r="H97" s="40"/>
      <c r="I97" s="39"/>
      <c r="J97" s="39"/>
      <c r="K97" s="39"/>
      <c r="L97" s="39"/>
      <c r="M97" s="44"/>
      <c r="N97" s="43"/>
      <c r="O97" s="43"/>
    </row>
    <row r="98" spans="1:15" x14ac:dyDescent="0.25">
      <c r="A98" s="26" t="s">
        <v>152</v>
      </c>
      <c r="B98" s="24">
        <v>0.1014</v>
      </c>
      <c r="C98" s="15">
        <v>37677</v>
      </c>
      <c r="D98" s="15">
        <v>3820</v>
      </c>
      <c r="E98" s="15">
        <v>35767</v>
      </c>
      <c r="F98" s="15">
        <v>222084</v>
      </c>
      <c r="G98" s="25">
        <v>5.9</v>
      </c>
      <c r="H98" s="40"/>
      <c r="I98" s="39"/>
      <c r="J98" s="39"/>
      <c r="K98" s="39"/>
      <c r="L98" s="39"/>
      <c r="M98" s="44"/>
      <c r="N98" s="43"/>
      <c r="O98" s="43"/>
    </row>
    <row r="99" spans="1:15" x14ac:dyDescent="0.25">
      <c r="A99" s="26" t="s">
        <v>153</v>
      </c>
      <c r="B99" s="24">
        <v>0.11176</v>
      </c>
      <c r="C99" s="15">
        <v>33857</v>
      </c>
      <c r="D99" s="15">
        <v>3784</v>
      </c>
      <c r="E99" s="15">
        <v>31965</v>
      </c>
      <c r="F99" s="15">
        <v>186317</v>
      </c>
      <c r="G99" s="25">
        <v>5.5</v>
      </c>
      <c r="H99" s="40"/>
      <c r="I99" s="39"/>
      <c r="J99" s="39"/>
      <c r="K99" s="39"/>
      <c r="L99" s="39"/>
      <c r="M99" s="44"/>
      <c r="N99" s="43"/>
      <c r="O99" s="43"/>
    </row>
    <row r="100" spans="1:15" x14ac:dyDescent="0.25">
      <c r="A100" s="26" t="s">
        <v>154</v>
      </c>
      <c r="B100" s="24">
        <v>0.12302</v>
      </c>
      <c r="C100" s="15">
        <v>30073</v>
      </c>
      <c r="D100" s="15">
        <v>3700</v>
      </c>
      <c r="E100" s="15">
        <v>28223</v>
      </c>
      <c r="F100" s="15">
        <v>154352</v>
      </c>
      <c r="G100" s="25">
        <v>5.0999999999999996</v>
      </c>
      <c r="H100" s="40"/>
      <c r="I100" s="39"/>
      <c r="J100" s="39"/>
      <c r="K100" s="39"/>
      <c r="L100" s="39"/>
      <c r="M100" s="44"/>
      <c r="N100" s="43"/>
      <c r="O100" s="43"/>
    </row>
    <row r="101" spans="1:15" x14ac:dyDescent="0.25">
      <c r="A101" s="26" t="s">
        <v>155</v>
      </c>
      <c r="B101" s="24">
        <v>0.13522999999999999</v>
      </c>
      <c r="C101" s="15">
        <v>26373</v>
      </c>
      <c r="D101" s="15">
        <v>3566</v>
      </c>
      <c r="E101" s="15">
        <v>24590</v>
      </c>
      <c r="F101" s="15">
        <v>126129</v>
      </c>
      <c r="G101" s="25">
        <v>4.8</v>
      </c>
      <c r="H101" s="40"/>
      <c r="I101" s="39"/>
      <c r="J101" s="39"/>
      <c r="K101" s="39"/>
      <c r="L101" s="39"/>
      <c r="M101" s="44"/>
      <c r="N101" s="43"/>
      <c r="O101" s="43"/>
    </row>
    <row r="102" spans="1:15" x14ac:dyDescent="0.25">
      <c r="A102" s="26" t="s">
        <v>156</v>
      </c>
      <c r="B102" s="24">
        <v>0.14843999999999999</v>
      </c>
      <c r="C102" s="15">
        <v>22807</v>
      </c>
      <c r="D102" s="15">
        <v>3385</v>
      </c>
      <c r="E102" s="15">
        <v>21115</v>
      </c>
      <c r="F102" s="15">
        <v>101539</v>
      </c>
      <c r="G102" s="25">
        <v>4.5</v>
      </c>
      <c r="H102" s="40"/>
      <c r="I102" s="39"/>
      <c r="J102" s="39"/>
      <c r="K102" s="39"/>
      <c r="L102" s="39"/>
      <c r="M102" s="44"/>
      <c r="N102" s="43"/>
      <c r="O102" s="43"/>
    </row>
    <row r="103" spans="1:15" x14ac:dyDescent="0.25">
      <c r="A103" s="26" t="s">
        <v>157</v>
      </c>
      <c r="B103" s="24">
        <v>0.16270999999999999</v>
      </c>
      <c r="C103" s="15">
        <v>19422</v>
      </c>
      <c r="D103" s="15">
        <v>3160</v>
      </c>
      <c r="E103" s="15">
        <v>17842</v>
      </c>
      <c r="F103" s="15">
        <v>80424</v>
      </c>
      <c r="G103" s="25">
        <v>4.0999999999999996</v>
      </c>
      <c r="H103" s="40"/>
      <c r="I103" s="39"/>
      <c r="J103" s="39"/>
      <c r="K103" s="39"/>
      <c r="L103" s="39"/>
      <c r="M103" s="44"/>
      <c r="N103" s="43"/>
      <c r="O103" s="43"/>
    </row>
    <row r="104" spans="1:15" x14ac:dyDescent="0.25">
      <c r="A104" s="26" t="s">
        <v>158</v>
      </c>
      <c r="B104" s="24">
        <v>0.17809</v>
      </c>
      <c r="C104" s="15">
        <v>16262</v>
      </c>
      <c r="D104" s="15">
        <v>2896</v>
      </c>
      <c r="E104" s="15">
        <v>14814</v>
      </c>
      <c r="F104" s="15">
        <v>62582</v>
      </c>
      <c r="G104" s="25">
        <v>3.8</v>
      </c>
      <c r="H104" s="40"/>
      <c r="I104" s="39"/>
      <c r="J104" s="39"/>
      <c r="K104" s="39"/>
      <c r="L104" s="39"/>
      <c r="M104" s="44"/>
      <c r="N104" s="43"/>
      <c r="O104" s="43"/>
    </row>
    <row r="105" spans="1:15" x14ac:dyDescent="0.25">
      <c r="A105" s="26" t="s">
        <v>159</v>
      </c>
      <c r="B105" s="24">
        <v>0.19461999999999999</v>
      </c>
      <c r="C105" s="15">
        <v>13366</v>
      </c>
      <c r="D105" s="15">
        <v>2601</v>
      </c>
      <c r="E105" s="15">
        <v>12066</v>
      </c>
      <c r="F105" s="15">
        <v>47768</v>
      </c>
      <c r="G105" s="25">
        <v>3.6</v>
      </c>
      <c r="H105" s="40"/>
      <c r="I105" s="39"/>
      <c r="J105" s="39"/>
      <c r="K105" s="39"/>
      <c r="L105" s="39"/>
      <c r="M105" s="44"/>
      <c r="N105" s="43"/>
      <c r="O105" s="43"/>
    </row>
    <row r="106" spans="1:15" x14ac:dyDescent="0.25">
      <c r="A106" s="26" t="s">
        <v>160</v>
      </c>
      <c r="B106" s="24">
        <v>0.21235999999999999</v>
      </c>
      <c r="C106" s="15">
        <v>10765</v>
      </c>
      <c r="D106" s="15">
        <v>2286</v>
      </c>
      <c r="E106" s="15">
        <v>9622</v>
      </c>
      <c r="F106" s="15">
        <v>35703</v>
      </c>
      <c r="G106" s="25">
        <v>3.3</v>
      </c>
      <c r="H106" s="40"/>
      <c r="I106" s="39"/>
      <c r="J106" s="39"/>
      <c r="K106" s="39"/>
      <c r="L106" s="39"/>
      <c r="M106" s="44"/>
      <c r="N106" s="43"/>
      <c r="O106" s="43"/>
    </row>
    <row r="107" spans="1:15" x14ac:dyDescent="0.25">
      <c r="A107" s="26" t="s">
        <v>161</v>
      </c>
      <c r="B107" s="24">
        <v>0.23133000000000001</v>
      </c>
      <c r="C107" s="15">
        <v>8479</v>
      </c>
      <c r="D107" s="15">
        <v>1961</v>
      </c>
      <c r="E107" s="15">
        <v>7499</v>
      </c>
      <c r="F107" s="15">
        <v>26081</v>
      </c>
      <c r="G107" s="25">
        <v>3.1</v>
      </c>
      <c r="H107" s="40"/>
      <c r="I107" s="39"/>
      <c r="J107" s="39"/>
      <c r="K107" s="39"/>
      <c r="L107" s="39"/>
      <c r="M107" s="44"/>
      <c r="N107" s="43"/>
      <c r="O107" s="43"/>
    </row>
    <row r="108" spans="1:15" x14ac:dyDescent="0.25">
      <c r="A108" s="26" t="s">
        <v>162</v>
      </c>
      <c r="B108" s="24">
        <v>0.25158999999999998</v>
      </c>
      <c r="C108" s="15">
        <v>6518</v>
      </c>
      <c r="D108" s="15">
        <v>1640</v>
      </c>
      <c r="E108" s="15">
        <v>5698</v>
      </c>
      <c r="F108" s="15">
        <v>18582</v>
      </c>
      <c r="G108" s="25">
        <v>2.9</v>
      </c>
      <c r="H108" s="40"/>
      <c r="I108" s="39"/>
      <c r="J108" s="39"/>
      <c r="K108" s="39"/>
      <c r="L108" s="39"/>
      <c r="M108" s="44"/>
      <c r="N108" s="43"/>
      <c r="O108" s="43"/>
    </row>
    <row r="109" spans="1:15" x14ac:dyDescent="0.25">
      <c r="A109" s="26" t="s">
        <v>163</v>
      </c>
      <c r="B109" s="24">
        <v>0.27315</v>
      </c>
      <c r="C109" s="15">
        <v>4878</v>
      </c>
      <c r="D109" s="15">
        <v>1332</v>
      </c>
      <c r="E109" s="15">
        <v>4212</v>
      </c>
      <c r="F109" s="15">
        <v>12884</v>
      </c>
      <c r="G109" s="25">
        <v>2.6</v>
      </c>
      <c r="H109" s="40"/>
      <c r="I109" s="39"/>
      <c r="J109" s="39"/>
      <c r="K109" s="39"/>
      <c r="L109" s="39"/>
      <c r="M109" s="44"/>
      <c r="N109" s="43"/>
      <c r="O109" s="43"/>
    </row>
    <row r="110" spans="1:15" x14ac:dyDescent="0.25">
      <c r="A110" s="28" t="s">
        <v>164</v>
      </c>
      <c r="B110" s="29">
        <v>1</v>
      </c>
      <c r="C110" s="30">
        <v>3546</v>
      </c>
      <c r="D110" s="30">
        <v>3546</v>
      </c>
      <c r="E110" s="30">
        <v>8672</v>
      </c>
      <c r="F110" s="30">
        <v>8672</v>
      </c>
      <c r="G110" s="31">
        <v>2.4</v>
      </c>
      <c r="H110" s="40"/>
      <c r="I110" s="39"/>
      <c r="J110" s="39"/>
      <c r="K110" s="39"/>
      <c r="L110" s="39"/>
      <c r="M110" s="44"/>
      <c r="N110" s="43"/>
      <c r="O110" s="43"/>
    </row>
    <row r="111" spans="1:15" x14ac:dyDescent="0.25">
      <c r="A111" s="15"/>
      <c r="B111" s="24"/>
      <c r="C111" s="15"/>
      <c r="D111" s="15"/>
      <c r="E111" s="15"/>
      <c r="F111" s="15"/>
      <c r="G111" s="67"/>
      <c r="H111" s="40"/>
      <c r="I111" s="39"/>
      <c r="J111" s="39"/>
      <c r="K111" s="39"/>
      <c r="L111" s="39"/>
      <c r="M111" s="44"/>
      <c r="N111" s="43"/>
      <c r="O111" s="43"/>
    </row>
    <row r="113" spans="1:1" x14ac:dyDescent="0.25">
      <c r="A113" s="32" t="s">
        <v>284</v>
      </c>
    </row>
    <row r="114" spans="1:1" x14ac:dyDescent="0.25">
      <c r="A114" s="33" t="s">
        <v>165</v>
      </c>
    </row>
  </sheetData>
  <pageMargins left="0.75" right="0.75" top="1" bottom="1" header="0.5" footer="0.5"/>
  <pageSetup paperSize="9" orientation="portrait"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36"/>
  <dimension ref="A1:O114"/>
  <sheetViews>
    <sheetView zoomScaleNormal="100" workbookViewId="0"/>
  </sheetViews>
  <sheetFormatPr defaultRowHeight="12.5" x14ac:dyDescent="0.25"/>
  <cols>
    <col min="1" max="1" width="12.59765625" style="4" customWidth="1"/>
    <col min="2" max="2" width="17.3984375" style="4" customWidth="1"/>
    <col min="3" max="3" width="10.59765625" style="4" customWidth="1"/>
    <col min="4" max="5" width="17.3984375" style="4" customWidth="1"/>
    <col min="6" max="7" width="15.09765625" style="4" customWidth="1"/>
    <col min="8" max="11" width="9.09765625" style="4"/>
    <col min="12" max="12" width="11" style="4" customWidth="1"/>
    <col min="13" max="256" width="9.09765625" style="4"/>
    <col min="257" max="257" width="12.59765625" style="4" customWidth="1"/>
    <col min="258" max="258" width="17.3984375" style="4" customWidth="1"/>
    <col min="259" max="259" width="10.59765625" style="4" customWidth="1"/>
    <col min="260" max="261" width="17.3984375" style="4" customWidth="1"/>
    <col min="262" max="263" width="15.09765625" style="4" customWidth="1"/>
    <col min="264" max="267" width="9.09765625" style="4"/>
    <col min="268" max="268" width="11" style="4" customWidth="1"/>
    <col min="269" max="512" width="9.09765625" style="4"/>
    <col min="513" max="513" width="12.59765625" style="4" customWidth="1"/>
    <col min="514" max="514" width="17.3984375" style="4" customWidth="1"/>
    <col min="515" max="515" width="10.59765625" style="4" customWidth="1"/>
    <col min="516" max="517" width="17.3984375" style="4" customWidth="1"/>
    <col min="518" max="519" width="15.09765625" style="4" customWidth="1"/>
    <col min="520" max="523" width="9.09765625" style="4"/>
    <col min="524" max="524" width="11" style="4" customWidth="1"/>
    <col min="525" max="768" width="9.09765625" style="4"/>
    <col min="769" max="769" width="12.59765625" style="4" customWidth="1"/>
    <col min="770" max="770" width="17.3984375" style="4" customWidth="1"/>
    <col min="771" max="771" width="10.59765625" style="4" customWidth="1"/>
    <col min="772" max="773" width="17.3984375" style="4" customWidth="1"/>
    <col min="774" max="775" width="15.09765625" style="4" customWidth="1"/>
    <col min="776" max="779" width="9.09765625" style="4"/>
    <col min="780" max="780" width="11" style="4" customWidth="1"/>
    <col min="781" max="1024" width="9.09765625" style="4"/>
    <col min="1025" max="1025" width="12.59765625" style="4" customWidth="1"/>
    <col min="1026" max="1026" width="17.3984375" style="4" customWidth="1"/>
    <col min="1027" max="1027" width="10.59765625" style="4" customWidth="1"/>
    <col min="1028" max="1029" width="17.3984375" style="4" customWidth="1"/>
    <col min="1030" max="1031" width="15.09765625" style="4" customWidth="1"/>
    <col min="1032" max="1035" width="9.09765625" style="4"/>
    <col min="1036" max="1036" width="11" style="4" customWidth="1"/>
    <col min="1037" max="1280" width="9.09765625" style="4"/>
    <col min="1281" max="1281" width="12.59765625" style="4" customWidth="1"/>
    <col min="1282" max="1282" width="17.3984375" style="4" customWidth="1"/>
    <col min="1283" max="1283" width="10.59765625" style="4" customWidth="1"/>
    <col min="1284" max="1285" width="17.3984375" style="4" customWidth="1"/>
    <col min="1286" max="1287" width="15.09765625" style="4" customWidth="1"/>
    <col min="1288" max="1291" width="9.09765625" style="4"/>
    <col min="1292" max="1292" width="11" style="4" customWidth="1"/>
    <col min="1293" max="1536" width="9.09765625" style="4"/>
    <col min="1537" max="1537" width="12.59765625" style="4" customWidth="1"/>
    <col min="1538" max="1538" width="17.3984375" style="4" customWidth="1"/>
    <col min="1539" max="1539" width="10.59765625" style="4" customWidth="1"/>
    <col min="1540" max="1541" width="17.3984375" style="4" customWidth="1"/>
    <col min="1542" max="1543" width="15.09765625" style="4" customWidth="1"/>
    <col min="1544" max="1547" width="9.09765625" style="4"/>
    <col min="1548" max="1548" width="11" style="4" customWidth="1"/>
    <col min="1549" max="1792" width="9.09765625" style="4"/>
    <col min="1793" max="1793" width="12.59765625" style="4" customWidth="1"/>
    <col min="1794" max="1794" width="17.3984375" style="4" customWidth="1"/>
    <col min="1795" max="1795" width="10.59765625" style="4" customWidth="1"/>
    <col min="1796" max="1797" width="17.3984375" style="4" customWidth="1"/>
    <col min="1798" max="1799" width="15.09765625" style="4" customWidth="1"/>
    <col min="1800" max="1803" width="9.09765625" style="4"/>
    <col min="1804" max="1804" width="11" style="4" customWidth="1"/>
    <col min="1805" max="2048" width="9.09765625" style="4"/>
    <col min="2049" max="2049" width="12.59765625" style="4" customWidth="1"/>
    <col min="2050" max="2050" width="17.3984375" style="4" customWidth="1"/>
    <col min="2051" max="2051" width="10.59765625" style="4" customWidth="1"/>
    <col min="2052" max="2053" width="17.3984375" style="4" customWidth="1"/>
    <col min="2054" max="2055" width="15.09765625" style="4" customWidth="1"/>
    <col min="2056" max="2059" width="9.09765625" style="4"/>
    <col min="2060" max="2060" width="11" style="4" customWidth="1"/>
    <col min="2061" max="2304" width="9.09765625" style="4"/>
    <col min="2305" max="2305" width="12.59765625" style="4" customWidth="1"/>
    <col min="2306" max="2306" width="17.3984375" style="4" customWidth="1"/>
    <col min="2307" max="2307" width="10.59765625" style="4" customWidth="1"/>
    <col min="2308" max="2309" width="17.3984375" style="4" customWidth="1"/>
    <col min="2310" max="2311" width="15.09765625" style="4" customWidth="1"/>
    <col min="2312" max="2315" width="9.09765625" style="4"/>
    <col min="2316" max="2316" width="11" style="4" customWidth="1"/>
    <col min="2317" max="2560" width="9.09765625" style="4"/>
    <col min="2561" max="2561" width="12.59765625" style="4" customWidth="1"/>
    <col min="2562" max="2562" width="17.3984375" style="4" customWidth="1"/>
    <col min="2563" max="2563" width="10.59765625" style="4" customWidth="1"/>
    <col min="2564" max="2565" width="17.3984375" style="4" customWidth="1"/>
    <col min="2566" max="2567" width="15.09765625" style="4" customWidth="1"/>
    <col min="2568" max="2571" width="9.09765625" style="4"/>
    <col min="2572" max="2572" width="11" style="4" customWidth="1"/>
    <col min="2573" max="2816" width="9.09765625" style="4"/>
    <col min="2817" max="2817" width="12.59765625" style="4" customWidth="1"/>
    <col min="2818" max="2818" width="17.3984375" style="4" customWidth="1"/>
    <col min="2819" max="2819" width="10.59765625" style="4" customWidth="1"/>
    <col min="2820" max="2821" width="17.3984375" style="4" customWidth="1"/>
    <col min="2822" max="2823" width="15.09765625" style="4" customWidth="1"/>
    <col min="2824" max="2827" width="9.09765625" style="4"/>
    <col min="2828" max="2828" width="11" style="4" customWidth="1"/>
    <col min="2829" max="3072" width="9.09765625" style="4"/>
    <col min="3073" max="3073" width="12.59765625" style="4" customWidth="1"/>
    <col min="3074" max="3074" width="17.3984375" style="4" customWidth="1"/>
    <col min="3075" max="3075" width="10.59765625" style="4" customWidth="1"/>
    <col min="3076" max="3077" width="17.3984375" style="4" customWidth="1"/>
    <col min="3078" max="3079" width="15.09765625" style="4" customWidth="1"/>
    <col min="3080" max="3083" width="9.09765625" style="4"/>
    <col min="3084" max="3084" width="11" style="4" customWidth="1"/>
    <col min="3085" max="3328" width="9.09765625" style="4"/>
    <col min="3329" max="3329" width="12.59765625" style="4" customWidth="1"/>
    <col min="3330" max="3330" width="17.3984375" style="4" customWidth="1"/>
    <col min="3331" max="3331" width="10.59765625" style="4" customWidth="1"/>
    <col min="3332" max="3333" width="17.3984375" style="4" customWidth="1"/>
    <col min="3334" max="3335" width="15.09765625" style="4" customWidth="1"/>
    <col min="3336" max="3339" width="9.09765625" style="4"/>
    <col min="3340" max="3340" width="11" style="4" customWidth="1"/>
    <col min="3341" max="3584" width="9.09765625" style="4"/>
    <col min="3585" max="3585" width="12.59765625" style="4" customWidth="1"/>
    <col min="3586" max="3586" width="17.3984375" style="4" customWidth="1"/>
    <col min="3587" max="3587" width="10.59765625" style="4" customWidth="1"/>
    <col min="3588" max="3589" width="17.3984375" style="4" customWidth="1"/>
    <col min="3590" max="3591" width="15.09765625" style="4" customWidth="1"/>
    <col min="3592" max="3595" width="9.09765625" style="4"/>
    <col min="3596" max="3596" width="11" style="4" customWidth="1"/>
    <col min="3597" max="3840" width="9.09765625" style="4"/>
    <col min="3841" max="3841" width="12.59765625" style="4" customWidth="1"/>
    <col min="3842" max="3842" width="17.3984375" style="4" customWidth="1"/>
    <col min="3843" max="3843" width="10.59765625" style="4" customWidth="1"/>
    <col min="3844" max="3845" width="17.3984375" style="4" customWidth="1"/>
    <col min="3846" max="3847" width="15.09765625" style="4" customWidth="1"/>
    <col min="3848" max="3851" width="9.09765625" style="4"/>
    <col min="3852" max="3852" width="11" style="4" customWidth="1"/>
    <col min="3853" max="4096" width="9.09765625" style="4"/>
    <col min="4097" max="4097" width="12.59765625" style="4" customWidth="1"/>
    <col min="4098" max="4098" width="17.3984375" style="4" customWidth="1"/>
    <col min="4099" max="4099" width="10.59765625" style="4" customWidth="1"/>
    <col min="4100" max="4101" width="17.3984375" style="4" customWidth="1"/>
    <col min="4102" max="4103" width="15.09765625" style="4" customWidth="1"/>
    <col min="4104" max="4107" width="9.09765625" style="4"/>
    <col min="4108" max="4108" width="11" style="4" customWidth="1"/>
    <col min="4109" max="4352" width="9.09765625" style="4"/>
    <col min="4353" max="4353" width="12.59765625" style="4" customWidth="1"/>
    <col min="4354" max="4354" width="17.3984375" style="4" customWidth="1"/>
    <col min="4355" max="4355" width="10.59765625" style="4" customWidth="1"/>
    <col min="4356" max="4357" width="17.3984375" style="4" customWidth="1"/>
    <col min="4358" max="4359" width="15.09765625" style="4" customWidth="1"/>
    <col min="4360" max="4363" width="9.09765625" style="4"/>
    <col min="4364" max="4364" width="11" style="4" customWidth="1"/>
    <col min="4365" max="4608" width="9.09765625" style="4"/>
    <col min="4609" max="4609" width="12.59765625" style="4" customWidth="1"/>
    <col min="4610" max="4610" width="17.3984375" style="4" customWidth="1"/>
    <col min="4611" max="4611" width="10.59765625" style="4" customWidth="1"/>
    <col min="4612" max="4613" width="17.3984375" style="4" customWidth="1"/>
    <col min="4614" max="4615" width="15.09765625" style="4" customWidth="1"/>
    <col min="4616" max="4619" width="9.09765625" style="4"/>
    <col min="4620" max="4620" width="11" style="4" customWidth="1"/>
    <col min="4621" max="4864" width="9.09765625" style="4"/>
    <col min="4865" max="4865" width="12.59765625" style="4" customWidth="1"/>
    <col min="4866" max="4866" width="17.3984375" style="4" customWidth="1"/>
    <col min="4867" max="4867" width="10.59765625" style="4" customWidth="1"/>
    <col min="4868" max="4869" width="17.3984375" style="4" customWidth="1"/>
    <col min="4870" max="4871" width="15.09765625" style="4" customWidth="1"/>
    <col min="4872" max="4875" width="9.09765625" style="4"/>
    <col min="4876" max="4876" width="11" style="4" customWidth="1"/>
    <col min="4877" max="5120" width="9.09765625" style="4"/>
    <col min="5121" max="5121" width="12.59765625" style="4" customWidth="1"/>
    <col min="5122" max="5122" width="17.3984375" style="4" customWidth="1"/>
    <col min="5123" max="5123" width="10.59765625" style="4" customWidth="1"/>
    <col min="5124" max="5125" width="17.3984375" style="4" customWidth="1"/>
    <col min="5126" max="5127" width="15.09765625" style="4" customWidth="1"/>
    <col min="5128" max="5131" width="9.09765625" style="4"/>
    <col min="5132" max="5132" width="11" style="4" customWidth="1"/>
    <col min="5133" max="5376" width="9.09765625" style="4"/>
    <col min="5377" max="5377" width="12.59765625" style="4" customWidth="1"/>
    <col min="5378" max="5378" width="17.3984375" style="4" customWidth="1"/>
    <col min="5379" max="5379" width="10.59765625" style="4" customWidth="1"/>
    <col min="5380" max="5381" width="17.3984375" style="4" customWidth="1"/>
    <col min="5382" max="5383" width="15.09765625" style="4" customWidth="1"/>
    <col min="5384" max="5387" width="9.09765625" style="4"/>
    <col min="5388" max="5388" width="11" style="4" customWidth="1"/>
    <col min="5389" max="5632" width="9.09765625" style="4"/>
    <col min="5633" max="5633" width="12.59765625" style="4" customWidth="1"/>
    <col min="5634" max="5634" width="17.3984375" style="4" customWidth="1"/>
    <col min="5635" max="5635" width="10.59765625" style="4" customWidth="1"/>
    <col min="5636" max="5637" width="17.3984375" style="4" customWidth="1"/>
    <col min="5638" max="5639" width="15.09765625" style="4" customWidth="1"/>
    <col min="5640" max="5643" width="9.09765625" style="4"/>
    <col min="5644" max="5644" width="11" style="4" customWidth="1"/>
    <col min="5645" max="5888" width="9.09765625" style="4"/>
    <col min="5889" max="5889" width="12.59765625" style="4" customWidth="1"/>
    <col min="5890" max="5890" width="17.3984375" style="4" customWidth="1"/>
    <col min="5891" max="5891" width="10.59765625" style="4" customWidth="1"/>
    <col min="5892" max="5893" width="17.3984375" style="4" customWidth="1"/>
    <col min="5894" max="5895" width="15.09765625" style="4" customWidth="1"/>
    <col min="5896" max="5899" width="9.09765625" style="4"/>
    <col min="5900" max="5900" width="11" style="4" customWidth="1"/>
    <col min="5901" max="6144" width="9.09765625" style="4"/>
    <col min="6145" max="6145" width="12.59765625" style="4" customWidth="1"/>
    <col min="6146" max="6146" width="17.3984375" style="4" customWidth="1"/>
    <col min="6147" max="6147" width="10.59765625" style="4" customWidth="1"/>
    <col min="6148" max="6149" width="17.3984375" style="4" customWidth="1"/>
    <col min="6150" max="6151" width="15.09765625" style="4" customWidth="1"/>
    <col min="6152" max="6155" width="9.09765625" style="4"/>
    <col min="6156" max="6156" width="11" style="4" customWidth="1"/>
    <col min="6157" max="6400" width="9.09765625" style="4"/>
    <col min="6401" max="6401" width="12.59765625" style="4" customWidth="1"/>
    <col min="6402" max="6402" width="17.3984375" style="4" customWidth="1"/>
    <col min="6403" max="6403" width="10.59765625" style="4" customWidth="1"/>
    <col min="6404" max="6405" width="17.3984375" style="4" customWidth="1"/>
    <col min="6406" max="6407" width="15.09765625" style="4" customWidth="1"/>
    <col min="6408" max="6411" width="9.09765625" style="4"/>
    <col min="6412" max="6412" width="11" style="4" customWidth="1"/>
    <col min="6413" max="6656" width="9.09765625" style="4"/>
    <col min="6657" max="6657" width="12.59765625" style="4" customWidth="1"/>
    <col min="6658" max="6658" width="17.3984375" style="4" customWidth="1"/>
    <col min="6659" max="6659" width="10.59765625" style="4" customWidth="1"/>
    <col min="6660" max="6661" width="17.3984375" style="4" customWidth="1"/>
    <col min="6662" max="6663" width="15.09765625" style="4" customWidth="1"/>
    <col min="6664" max="6667" width="9.09765625" style="4"/>
    <col min="6668" max="6668" width="11" style="4" customWidth="1"/>
    <col min="6669" max="6912" width="9.09765625" style="4"/>
    <col min="6913" max="6913" width="12.59765625" style="4" customWidth="1"/>
    <col min="6914" max="6914" width="17.3984375" style="4" customWidth="1"/>
    <col min="6915" max="6915" width="10.59765625" style="4" customWidth="1"/>
    <col min="6916" max="6917" width="17.3984375" style="4" customWidth="1"/>
    <col min="6918" max="6919" width="15.09765625" style="4" customWidth="1"/>
    <col min="6920" max="6923" width="9.09765625" style="4"/>
    <col min="6924" max="6924" width="11" style="4" customWidth="1"/>
    <col min="6925" max="7168" width="9.09765625" style="4"/>
    <col min="7169" max="7169" width="12.59765625" style="4" customWidth="1"/>
    <col min="7170" max="7170" width="17.3984375" style="4" customWidth="1"/>
    <col min="7171" max="7171" width="10.59765625" style="4" customWidth="1"/>
    <col min="7172" max="7173" width="17.3984375" style="4" customWidth="1"/>
    <col min="7174" max="7175" width="15.09765625" style="4" customWidth="1"/>
    <col min="7176" max="7179" width="9.09765625" style="4"/>
    <col min="7180" max="7180" width="11" style="4" customWidth="1"/>
    <col min="7181" max="7424" width="9.09765625" style="4"/>
    <col min="7425" max="7425" width="12.59765625" style="4" customWidth="1"/>
    <col min="7426" max="7426" width="17.3984375" style="4" customWidth="1"/>
    <col min="7427" max="7427" width="10.59765625" style="4" customWidth="1"/>
    <col min="7428" max="7429" width="17.3984375" style="4" customWidth="1"/>
    <col min="7430" max="7431" width="15.09765625" style="4" customWidth="1"/>
    <col min="7432" max="7435" width="9.09765625" style="4"/>
    <col min="7436" max="7436" width="11" style="4" customWidth="1"/>
    <col min="7437" max="7680" width="9.09765625" style="4"/>
    <col min="7681" max="7681" width="12.59765625" style="4" customWidth="1"/>
    <col min="7682" max="7682" width="17.3984375" style="4" customWidth="1"/>
    <col min="7683" max="7683" width="10.59765625" style="4" customWidth="1"/>
    <col min="7684" max="7685" width="17.3984375" style="4" customWidth="1"/>
    <col min="7686" max="7687" width="15.09765625" style="4" customWidth="1"/>
    <col min="7688" max="7691" width="9.09765625" style="4"/>
    <col min="7692" max="7692" width="11" style="4" customWidth="1"/>
    <col min="7693" max="7936" width="9.09765625" style="4"/>
    <col min="7937" max="7937" width="12.59765625" style="4" customWidth="1"/>
    <col min="7938" max="7938" width="17.3984375" style="4" customWidth="1"/>
    <col min="7939" max="7939" width="10.59765625" style="4" customWidth="1"/>
    <col min="7940" max="7941" width="17.3984375" style="4" customWidth="1"/>
    <col min="7942" max="7943" width="15.09765625" style="4" customWidth="1"/>
    <col min="7944" max="7947" width="9.09765625" style="4"/>
    <col min="7948" max="7948" width="11" style="4" customWidth="1"/>
    <col min="7949" max="8192" width="9.09765625" style="4"/>
    <col min="8193" max="8193" width="12.59765625" style="4" customWidth="1"/>
    <col min="8194" max="8194" width="17.3984375" style="4" customWidth="1"/>
    <col min="8195" max="8195" width="10.59765625" style="4" customWidth="1"/>
    <col min="8196" max="8197" width="17.3984375" style="4" customWidth="1"/>
    <col min="8198" max="8199" width="15.09765625" style="4" customWidth="1"/>
    <col min="8200" max="8203" width="9.09765625" style="4"/>
    <col min="8204" max="8204" width="11" style="4" customWidth="1"/>
    <col min="8205" max="8448" width="9.09765625" style="4"/>
    <col min="8449" max="8449" width="12.59765625" style="4" customWidth="1"/>
    <col min="8450" max="8450" width="17.3984375" style="4" customWidth="1"/>
    <col min="8451" max="8451" width="10.59765625" style="4" customWidth="1"/>
    <col min="8452" max="8453" width="17.3984375" style="4" customWidth="1"/>
    <col min="8454" max="8455" width="15.09765625" style="4" customWidth="1"/>
    <col min="8456" max="8459" width="9.09765625" style="4"/>
    <col min="8460" max="8460" width="11" style="4" customWidth="1"/>
    <col min="8461" max="8704" width="9.09765625" style="4"/>
    <col min="8705" max="8705" width="12.59765625" style="4" customWidth="1"/>
    <col min="8706" max="8706" width="17.3984375" style="4" customWidth="1"/>
    <col min="8707" max="8707" width="10.59765625" style="4" customWidth="1"/>
    <col min="8708" max="8709" width="17.3984375" style="4" customWidth="1"/>
    <col min="8710" max="8711" width="15.09765625" style="4" customWidth="1"/>
    <col min="8712" max="8715" width="9.09765625" style="4"/>
    <col min="8716" max="8716" width="11" style="4" customWidth="1"/>
    <col min="8717" max="8960" width="9.09765625" style="4"/>
    <col min="8961" max="8961" width="12.59765625" style="4" customWidth="1"/>
    <col min="8962" max="8962" width="17.3984375" style="4" customWidth="1"/>
    <col min="8963" max="8963" width="10.59765625" style="4" customWidth="1"/>
    <col min="8964" max="8965" width="17.3984375" style="4" customWidth="1"/>
    <col min="8966" max="8967" width="15.09765625" style="4" customWidth="1"/>
    <col min="8968" max="8971" width="9.09765625" style="4"/>
    <col min="8972" max="8972" width="11" style="4" customWidth="1"/>
    <col min="8973" max="9216" width="9.09765625" style="4"/>
    <col min="9217" max="9217" width="12.59765625" style="4" customWidth="1"/>
    <col min="9218" max="9218" width="17.3984375" style="4" customWidth="1"/>
    <col min="9219" max="9219" width="10.59765625" style="4" customWidth="1"/>
    <col min="9220" max="9221" width="17.3984375" style="4" customWidth="1"/>
    <col min="9222" max="9223" width="15.09765625" style="4" customWidth="1"/>
    <col min="9224" max="9227" width="9.09765625" style="4"/>
    <col min="9228" max="9228" width="11" style="4" customWidth="1"/>
    <col min="9229" max="9472" width="9.09765625" style="4"/>
    <col min="9473" max="9473" width="12.59765625" style="4" customWidth="1"/>
    <col min="9474" max="9474" width="17.3984375" style="4" customWidth="1"/>
    <col min="9475" max="9475" width="10.59765625" style="4" customWidth="1"/>
    <col min="9476" max="9477" width="17.3984375" style="4" customWidth="1"/>
    <col min="9478" max="9479" width="15.09765625" style="4" customWidth="1"/>
    <col min="9480" max="9483" width="9.09765625" style="4"/>
    <col min="9484" max="9484" width="11" style="4" customWidth="1"/>
    <col min="9485" max="9728" width="9.09765625" style="4"/>
    <col min="9729" max="9729" width="12.59765625" style="4" customWidth="1"/>
    <col min="9730" max="9730" width="17.3984375" style="4" customWidth="1"/>
    <col min="9731" max="9731" width="10.59765625" style="4" customWidth="1"/>
    <col min="9732" max="9733" width="17.3984375" style="4" customWidth="1"/>
    <col min="9734" max="9735" width="15.09765625" style="4" customWidth="1"/>
    <col min="9736" max="9739" width="9.09765625" style="4"/>
    <col min="9740" max="9740" width="11" style="4" customWidth="1"/>
    <col min="9741" max="9984" width="9.09765625" style="4"/>
    <col min="9985" max="9985" width="12.59765625" style="4" customWidth="1"/>
    <col min="9986" max="9986" width="17.3984375" style="4" customWidth="1"/>
    <col min="9987" max="9987" width="10.59765625" style="4" customWidth="1"/>
    <col min="9988" max="9989" width="17.3984375" style="4" customWidth="1"/>
    <col min="9990" max="9991" width="15.09765625" style="4" customWidth="1"/>
    <col min="9992" max="9995" width="9.09765625" style="4"/>
    <col min="9996" max="9996" width="11" style="4" customWidth="1"/>
    <col min="9997" max="10240" width="9.09765625" style="4"/>
    <col min="10241" max="10241" width="12.59765625" style="4" customWidth="1"/>
    <col min="10242" max="10242" width="17.3984375" style="4" customWidth="1"/>
    <col min="10243" max="10243" width="10.59765625" style="4" customWidth="1"/>
    <col min="10244" max="10245" width="17.3984375" style="4" customWidth="1"/>
    <col min="10246" max="10247" width="15.09765625" style="4" customWidth="1"/>
    <col min="10248" max="10251" width="9.09765625" style="4"/>
    <col min="10252" max="10252" width="11" style="4" customWidth="1"/>
    <col min="10253" max="10496" width="9.09765625" style="4"/>
    <col min="10497" max="10497" width="12.59765625" style="4" customWidth="1"/>
    <col min="10498" max="10498" width="17.3984375" style="4" customWidth="1"/>
    <col min="10499" max="10499" width="10.59765625" style="4" customWidth="1"/>
    <col min="10500" max="10501" width="17.3984375" style="4" customWidth="1"/>
    <col min="10502" max="10503" width="15.09765625" style="4" customWidth="1"/>
    <col min="10504" max="10507" width="9.09765625" style="4"/>
    <col min="10508" max="10508" width="11" style="4" customWidth="1"/>
    <col min="10509" max="10752" width="9.09765625" style="4"/>
    <col min="10753" max="10753" width="12.59765625" style="4" customWidth="1"/>
    <col min="10754" max="10754" width="17.3984375" style="4" customWidth="1"/>
    <col min="10755" max="10755" width="10.59765625" style="4" customWidth="1"/>
    <col min="10756" max="10757" width="17.3984375" style="4" customWidth="1"/>
    <col min="10758" max="10759" width="15.09765625" style="4" customWidth="1"/>
    <col min="10760" max="10763" width="9.09765625" style="4"/>
    <col min="10764" max="10764" width="11" style="4" customWidth="1"/>
    <col min="10765" max="11008" width="9.09765625" style="4"/>
    <col min="11009" max="11009" width="12.59765625" style="4" customWidth="1"/>
    <col min="11010" max="11010" width="17.3984375" style="4" customWidth="1"/>
    <col min="11011" max="11011" width="10.59765625" style="4" customWidth="1"/>
    <col min="11012" max="11013" width="17.3984375" style="4" customWidth="1"/>
    <col min="11014" max="11015" width="15.09765625" style="4" customWidth="1"/>
    <col min="11016" max="11019" width="9.09765625" style="4"/>
    <col min="11020" max="11020" width="11" style="4" customWidth="1"/>
    <col min="11021" max="11264" width="9.09765625" style="4"/>
    <col min="11265" max="11265" width="12.59765625" style="4" customWidth="1"/>
    <col min="11266" max="11266" width="17.3984375" style="4" customWidth="1"/>
    <col min="11267" max="11267" width="10.59765625" style="4" customWidth="1"/>
    <col min="11268" max="11269" width="17.3984375" style="4" customWidth="1"/>
    <col min="11270" max="11271" width="15.09765625" style="4" customWidth="1"/>
    <col min="11272" max="11275" width="9.09765625" style="4"/>
    <col min="11276" max="11276" width="11" style="4" customWidth="1"/>
    <col min="11277" max="11520" width="9.09765625" style="4"/>
    <col min="11521" max="11521" width="12.59765625" style="4" customWidth="1"/>
    <col min="11522" max="11522" width="17.3984375" style="4" customWidth="1"/>
    <col min="11523" max="11523" width="10.59765625" style="4" customWidth="1"/>
    <col min="11524" max="11525" width="17.3984375" style="4" customWidth="1"/>
    <col min="11526" max="11527" width="15.09765625" style="4" customWidth="1"/>
    <col min="11528" max="11531" width="9.09765625" style="4"/>
    <col min="11532" max="11532" width="11" style="4" customWidth="1"/>
    <col min="11533" max="11776" width="9.09765625" style="4"/>
    <col min="11777" max="11777" width="12.59765625" style="4" customWidth="1"/>
    <col min="11778" max="11778" width="17.3984375" style="4" customWidth="1"/>
    <col min="11779" max="11779" width="10.59765625" style="4" customWidth="1"/>
    <col min="11780" max="11781" width="17.3984375" style="4" customWidth="1"/>
    <col min="11782" max="11783" width="15.09765625" style="4" customWidth="1"/>
    <col min="11784" max="11787" width="9.09765625" style="4"/>
    <col min="11788" max="11788" width="11" style="4" customWidth="1"/>
    <col min="11789" max="12032" width="9.09765625" style="4"/>
    <col min="12033" max="12033" width="12.59765625" style="4" customWidth="1"/>
    <col min="12034" max="12034" width="17.3984375" style="4" customWidth="1"/>
    <col min="12035" max="12035" width="10.59765625" style="4" customWidth="1"/>
    <col min="12036" max="12037" width="17.3984375" style="4" customWidth="1"/>
    <col min="12038" max="12039" width="15.09765625" style="4" customWidth="1"/>
    <col min="12040" max="12043" width="9.09765625" style="4"/>
    <col min="12044" max="12044" width="11" style="4" customWidth="1"/>
    <col min="12045" max="12288" width="9.09765625" style="4"/>
    <col min="12289" max="12289" width="12.59765625" style="4" customWidth="1"/>
    <col min="12290" max="12290" width="17.3984375" style="4" customWidth="1"/>
    <col min="12291" max="12291" width="10.59765625" style="4" customWidth="1"/>
    <col min="12292" max="12293" width="17.3984375" style="4" customWidth="1"/>
    <col min="12294" max="12295" width="15.09765625" style="4" customWidth="1"/>
    <col min="12296" max="12299" width="9.09765625" style="4"/>
    <col min="12300" max="12300" width="11" style="4" customWidth="1"/>
    <col min="12301" max="12544" width="9.09765625" style="4"/>
    <col min="12545" max="12545" width="12.59765625" style="4" customWidth="1"/>
    <col min="12546" max="12546" width="17.3984375" style="4" customWidth="1"/>
    <col min="12547" max="12547" width="10.59765625" style="4" customWidth="1"/>
    <col min="12548" max="12549" width="17.3984375" style="4" customWidth="1"/>
    <col min="12550" max="12551" width="15.09765625" style="4" customWidth="1"/>
    <col min="12552" max="12555" width="9.09765625" style="4"/>
    <col min="12556" max="12556" width="11" style="4" customWidth="1"/>
    <col min="12557" max="12800" width="9.09765625" style="4"/>
    <col min="12801" max="12801" width="12.59765625" style="4" customWidth="1"/>
    <col min="12802" max="12802" width="17.3984375" style="4" customWidth="1"/>
    <col min="12803" max="12803" width="10.59765625" style="4" customWidth="1"/>
    <col min="12804" max="12805" width="17.3984375" style="4" customWidth="1"/>
    <col min="12806" max="12807" width="15.09765625" style="4" customWidth="1"/>
    <col min="12808" max="12811" width="9.09765625" style="4"/>
    <col min="12812" max="12812" width="11" style="4" customWidth="1"/>
    <col min="12813" max="13056" width="9.09765625" style="4"/>
    <col min="13057" max="13057" width="12.59765625" style="4" customWidth="1"/>
    <col min="13058" max="13058" width="17.3984375" style="4" customWidth="1"/>
    <col min="13059" max="13059" width="10.59765625" style="4" customWidth="1"/>
    <col min="13060" max="13061" width="17.3984375" style="4" customWidth="1"/>
    <col min="13062" max="13063" width="15.09765625" style="4" customWidth="1"/>
    <col min="13064" max="13067" width="9.09765625" style="4"/>
    <col min="13068" max="13068" width="11" style="4" customWidth="1"/>
    <col min="13069" max="13312" width="9.09765625" style="4"/>
    <col min="13313" max="13313" width="12.59765625" style="4" customWidth="1"/>
    <col min="13314" max="13314" width="17.3984375" style="4" customWidth="1"/>
    <col min="13315" max="13315" width="10.59765625" style="4" customWidth="1"/>
    <col min="13316" max="13317" width="17.3984375" style="4" customWidth="1"/>
    <col min="13318" max="13319" width="15.09765625" style="4" customWidth="1"/>
    <col min="13320" max="13323" width="9.09765625" style="4"/>
    <col min="13324" max="13324" width="11" style="4" customWidth="1"/>
    <col min="13325" max="13568" width="9.09765625" style="4"/>
    <col min="13569" max="13569" width="12.59765625" style="4" customWidth="1"/>
    <col min="13570" max="13570" width="17.3984375" style="4" customWidth="1"/>
    <col min="13571" max="13571" width="10.59765625" style="4" customWidth="1"/>
    <col min="13572" max="13573" width="17.3984375" style="4" customWidth="1"/>
    <col min="13574" max="13575" width="15.09765625" style="4" customWidth="1"/>
    <col min="13576" max="13579" width="9.09765625" style="4"/>
    <col min="13580" max="13580" width="11" style="4" customWidth="1"/>
    <col min="13581" max="13824" width="9.09765625" style="4"/>
    <col min="13825" max="13825" width="12.59765625" style="4" customWidth="1"/>
    <col min="13826" max="13826" width="17.3984375" style="4" customWidth="1"/>
    <col min="13827" max="13827" width="10.59765625" style="4" customWidth="1"/>
    <col min="13828" max="13829" width="17.3984375" style="4" customWidth="1"/>
    <col min="13830" max="13831" width="15.09765625" style="4" customWidth="1"/>
    <col min="13832" max="13835" width="9.09765625" style="4"/>
    <col min="13836" max="13836" width="11" style="4" customWidth="1"/>
    <col min="13837" max="14080" width="9.09765625" style="4"/>
    <col min="14081" max="14081" width="12.59765625" style="4" customWidth="1"/>
    <col min="14082" max="14082" width="17.3984375" style="4" customWidth="1"/>
    <col min="14083" max="14083" width="10.59765625" style="4" customWidth="1"/>
    <col min="14084" max="14085" width="17.3984375" style="4" customWidth="1"/>
    <col min="14086" max="14087" width="15.09765625" style="4" customWidth="1"/>
    <col min="14088" max="14091" width="9.09765625" style="4"/>
    <col min="14092" max="14092" width="11" style="4" customWidth="1"/>
    <col min="14093" max="14336" width="9.09765625" style="4"/>
    <col min="14337" max="14337" width="12.59765625" style="4" customWidth="1"/>
    <col min="14338" max="14338" width="17.3984375" style="4" customWidth="1"/>
    <col min="14339" max="14339" width="10.59765625" style="4" customWidth="1"/>
    <col min="14340" max="14341" width="17.3984375" style="4" customWidth="1"/>
    <col min="14342" max="14343" width="15.09765625" style="4" customWidth="1"/>
    <col min="14344" max="14347" width="9.09765625" style="4"/>
    <col min="14348" max="14348" width="11" style="4" customWidth="1"/>
    <col min="14349" max="14592" width="9.09765625" style="4"/>
    <col min="14593" max="14593" width="12.59765625" style="4" customWidth="1"/>
    <col min="14594" max="14594" width="17.3984375" style="4" customWidth="1"/>
    <col min="14595" max="14595" width="10.59765625" style="4" customWidth="1"/>
    <col min="14596" max="14597" width="17.3984375" style="4" customWidth="1"/>
    <col min="14598" max="14599" width="15.09765625" style="4" customWidth="1"/>
    <col min="14600" max="14603" width="9.09765625" style="4"/>
    <col min="14604" max="14604" width="11" style="4" customWidth="1"/>
    <col min="14605" max="14848" width="9.09765625" style="4"/>
    <col min="14849" max="14849" width="12.59765625" style="4" customWidth="1"/>
    <col min="14850" max="14850" width="17.3984375" style="4" customWidth="1"/>
    <col min="14851" max="14851" width="10.59765625" style="4" customWidth="1"/>
    <col min="14852" max="14853" width="17.3984375" style="4" customWidth="1"/>
    <col min="14854" max="14855" width="15.09765625" style="4" customWidth="1"/>
    <col min="14856" max="14859" width="9.09765625" style="4"/>
    <col min="14860" max="14860" width="11" style="4" customWidth="1"/>
    <col min="14861" max="15104" width="9.09765625" style="4"/>
    <col min="15105" max="15105" width="12.59765625" style="4" customWidth="1"/>
    <col min="15106" max="15106" width="17.3984375" style="4" customWidth="1"/>
    <col min="15107" max="15107" width="10.59765625" style="4" customWidth="1"/>
    <col min="15108" max="15109" width="17.3984375" style="4" customWidth="1"/>
    <col min="15110" max="15111" width="15.09765625" style="4" customWidth="1"/>
    <col min="15112" max="15115" width="9.09765625" style="4"/>
    <col min="15116" max="15116" width="11" style="4" customWidth="1"/>
    <col min="15117" max="15360" width="9.09765625" style="4"/>
    <col min="15361" max="15361" width="12.59765625" style="4" customWidth="1"/>
    <col min="15362" max="15362" width="17.3984375" style="4" customWidth="1"/>
    <col min="15363" max="15363" width="10.59765625" style="4" customWidth="1"/>
    <col min="15364" max="15365" width="17.3984375" style="4" customWidth="1"/>
    <col min="15366" max="15367" width="15.09765625" style="4" customWidth="1"/>
    <col min="15368" max="15371" width="9.09765625" style="4"/>
    <col min="15372" max="15372" width="11" style="4" customWidth="1"/>
    <col min="15373" max="15616" width="9.09765625" style="4"/>
    <col min="15617" max="15617" width="12.59765625" style="4" customWidth="1"/>
    <col min="15618" max="15618" width="17.3984375" style="4" customWidth="1"/>
    <col min="15619" max="15619" width="10.59765625" style="4" customWidth="1"/>
    <col min="15620" max="15621" width="17.3984375" style="4" customWidth="1"/>
    <col min="15622" max="15623" width="15.09765625" style="4" customWidth="1"/>
    <col min="15624" max="15627" width="9.09765625" style="4"/>
    <col min="15628" max="15628" width="11" style="4" customWidth="1"/>
    <col min="15629" max="15872" width="9.09765625" style="4"/>
    <col min="15873" max="15873" width="12.59765625" style="4" customWidth="1"/>
    <col min="15874" max="15874" width="17.3984375" style="4" customWidth="1"/>
    <col min="15875" max="15875" width="10.59765625" style="4" customWidth="1"/>
    <col min="15876" max="15877" width="17.3984375" style="4" customWidth="1"/>
    <col min="15878" max="15879" width="15.09765625" style="4" customWidth="1"/>
    <col min="15880" max="15883" width="9.09765625" style="4"/>
    <col min="15884" max="15884" width="11" style="4" customWidth="1"/>
    <col min="15885" max="16128" width="9.09765625" style="4"/>
    <col min="16129" max="16129" width="12.59765625" style="4" customWidth="1"/>
    <col min="16130" max="16130" width="17.3984375" style="4" customWidth="1"/>
    <col min="16131" max="16131" width="10.59765625" style="4" customWidth="1"/>
    <col min="16132" max="16133" width="17.3984375" style="4" customWidth="1"/>
    <col min="16134" max="16135" width="15.09765625" style="4" customWidth="1"/>
    <col min="16136" max="16139" width="9.09765625" style="4"/>
    <col min="16140" max="16140" width="11" style="4" customWidth="1"/>
    <col min="16141" max="16384" width="9.09765625" style="4"/>
  </cols>
  <sheetData>
    <row r="1" spans="1:15" x14ac:dyDescent="0.25">
      <c r="A1" s="6"/>
      <c r="B1" s="6"/>
      <c r="C1" s="6"/>
      <c r="D1" s="6"/>
      <c r="E1" s="6"/>
      <c r="F1" s="6"/>
      <c r="G1" s="7"/>
    </row>
    <row r="2" spans="1:15" ht="13" x14ac:dyDescent="0.3">
      <c r="A2" s="8" t="s">
        <v>196</v>
      </c>
      <c r="B2" s="6"/>
      <c r="C2" s="6"/>
      <c r="D2" s="6"/>
      <c r="E2" s="6"/>
      <c r="F2" s="6"/>
      <c r="G2" s="7"/>
    </row>
    <row r="3" spans="1:15" x14ac:dyDescent="0.25">
      <c r="A3" s="9"/>
      <c r="B3" s="9"/>
      <c r="C3" s="9"/>
      <c r="D3" s="9"/>
      <c r="E3" s="9"/>
      <c r="F3" s="9"/>
      <c r="G3" s="10"/>
    </row>
    <row r="4" spans="1:15" x14ac:dyDescent="0.25">
      <c r="A4" s="11" t="s">
        <v>42</v>
      </c>
      <c r="B4" s="12" t="s">
        <v>43</v>
      </c>
      <c r="C4" s="12" t="s">
        <v>44</v>
      </c>
      <c r="D4" s="12" t="s">
        <v>44</v>
      </c>
      <c r="E4" s="12" t="s">
        <v>45</v>
      </c>
      <c r="F4" s="12" t="s">
        <v>46</v>
      </c>
      <c r="G4" s="13" t="s">
        <v>47</v>
      </c>
    </row>
    <row r="5" spans="1:15" x14ac:dyDescent="0.25">
      <c r="A5" s="14" t="s">
        <v>48</v>
      </c>
      <c r="B5" s="15" t="s">
        <v>49</v>
      </c>
      <c r="C5" s="15" t="s">
        <v>50</v>
      </c>
      <c r="D5" s="15" t="s">
        <v>51</v>
      </c>
      <c r="E5" s="15" t="s">
        <v>52</v>
      </c>
      <c r="F5" s="15" t="s">
        <v>53</v>
      </c>
      <c r="G5" s="16" t="s">
        <v>54</v>
      </c>
    </row>
    <row r="6" spans="1:15" x14ac:dyDescent="0.25">
      <c r="A6" s="17"/>
      <c r="B6" s="15" t="s">
        <v>55</v>
      </c>
      <c r="C6" s="15" t="s">
        <v>56</v>
      </c>
      <c r="D6" s="15" t="s">
        <v>55</v>
      </c>
      <c r="E6" s="15" t="s">
        <v>55</v>
      </c>
      <c r="F6" s="15" t="s">
        <v>57</v>
      </c>
      <c r="G6" s="16" t="s">
        <v>56</v>
      </c>
    </row>
    <row r="7" spans="1:15" x14ac:dyDescent="0.25">
      <c r="A7" s="18"/>
      <c r="B7" s="6"/>
      <c r="C7" s="15"/>
      <c r="D7" s="6"/>
      <c r="E7" s="6"/>
      <c r="F7" s="15"/>
      <c r="G7" s="16"/>
    </row>
    <row r="8" spans="1:15" ht="13.5" x14ac:dyDescent="0.35">
      <c r="A8" s="19"/>
      <c r="B8" s="20" t="s">
        <v>58</v>
      </c>
      <c r="C8" s="12" t="s">
        <v>59</v>
      </c>
      <c r="D8" s="12" t="s">
        <v>60</v>
      </c>
      <c r="E8" s="12" t="s">
        <v>61</v>
      </c>
      <c r="F8" s="20" t="s">
        <v>62</v>
      </c>
      <c r="G8" s="21" t="s">
        <v>63</v>
      </c>
    </row>
    <row r="9" spans="1:15" x14ac:dyDescent="0.25">
      <c r="A9" s="18"/>
      <c r="B9" s="22"/>
      <c r="C9" s="22"/>
      <c r="D9" s="22"/>
      <c r="E9" s="22"/>
      <c r="F9" s="22"/>
      <c r="G9" s="23"/>
    </row>
    <row r="10" spans="1:15" x14ac:dyDescent="0.25">
      <c r="A10" s="14" t="s">
        <v>64</v>
      </c>
      <c r="B10" s="24">
        <v>2.1199999999999999E-3</v>
      </c>
      <c r="C10" s="15">
        <v>100000</v>
      </c>
      <c r="D10" s="15">
        <v>212</v>
      </c>
      <c r="E10" s="15">
        <v>99824</v>
      </c>
      <c r="F10" s="15">
        <v>8006117</v>
      </c>
      <c r="G10" s="25">
        <v>80.099999999999994</v>
      </c>
      <c r="H10" s="40"/>
      <c r="I10" s="39"/>
      <c r="J10" s="39"/>
      <c r="K10" s="39"/>
      <c r="L10" s="39"/>
      <c r="M10" s="44"/>
      <c r="N10" s="43"/>
      <c r="O10" s="43"/>
    </row>
    <row r="11" spans="1:15" x14ac:dyDescent="0.25">
      <c r="A11" s="14" t="s">
        <v>65</v>
      </c>
      <c r="B11" s="24">
        <v>1.4999999999999999E-4</v>
      </c>
      <c r="C11" s="15">
        <v>99788</v>
      </c>
      <c r="D11" s="15">
        <v>15</v>
      </c>
      <c r="E11" s="15">
        <v>99781</v>
      </c>
      <c r="F11" s="15">
        <v>7906293</v>
      </c>
      <c r="G11" s="25">
        <v>79.2</v>
      </c>
      <c r="H11" s="40"/>
      <c r="I11" s="39"/>
      <c r="J11" s="39"/>
      <c r="K11" s="39"/>
      <c r="L11" s="39"/>
      <c r="M11" s="44"/>
      <c r="N11" s="43"/>
      <c r="O11" s="43"/>
    </row>
    <row r="12" spans="1:15" x14ac:dyDescent="0.25">
      <c r="A12" s="14" t="s">
        <v>66</v>
      </c>
      <c r="B12" s="24">
        <v>1.4999999999999999E-4</v>
      </c>
      <c r="C12" s="15">
        <v>99773</v>
      </c>
      <c r="D12" s="15">
        <v>15</v>
      </c>
      <c r="E12" s="15">
        <v>99766</v>
      </c>
      <c r="F12" s="15">
        <v>7806513</v>
      </c>
      <c r="G12" s="25">
        <v>78.2</v>
      </c>
      <c r="H12" s="40"/>
      <c r="I12" s="39"/>
      <c r="J12" s="39"/>
      <c r="K12" s="39"/>
      <c r="L12" s="39"/>
      <c r="M12" s="44"/>
      <c r="N12" s="43"/>
      <c r="O12" s="43"/>
    </row>
    <row r="13" spans="1:15" x14ac:dyDescent="0.25">
      <c r="A13" s="14" t="s">
        <v>67</v>
      </c>
      <c r="B13" s="24">
        <v>1.2999999999999999E-4</v>
      </c>
      <c r="C13" s="15">
        <v>99758</v>
      </c>
      <c r="D13" s="15">
        <v>13</v>
      </c>
      <c r="E13" s="15">
        <v>99752</v>
      </c>
      <c r="F13" s="15">
        <v>7706747</v>
      </c>
      <c r="G13" s="25">
        <v>77.3</v>
      </c>
      <c r="H13" s="40"/>
      <c r="I13" s="39"/>
      <c r="J13" s="39"/>
      <c r="K13" s="39"/>
      <c r="L13" s="39"/>
      <c r="M13" s="44"/>
      <c r="N13" s="43"/>
      <c r="O13" s="43"/>
    </row>
    <row r="14" spans="1:15" x14ac:dyDescent="0.25">
      <c r="A14" s="14" t="s">
        <v>68</v>
      </c>
      <c r="B14" s="24">
        <v>1.1E-4</v>
      </c>
      <c r="C14" s="15">
        <v>99745</v>
      </c>
      <c r="D14" s="15">
        <v>11</v>
      </c>
      <c r="E14" s="15">
        <v>99740</v>
      </c>
      <c r="F14" s="15">
        <v>7606996</v>
      </c>
      <c r="G14" s="25">
        <v>76.3</v>
      </c>
      <c r="H14" s="40"/>
      <c r="I14" s="39"/>
      <c r="J14" s="39"/>
      <c r="K14" s="39"/>
      <c r="L14" s="39"/>
      <c r="M14" s="44"/>
      <c r="N14" s="43"/>
      <c r="O14" s="43"/>
    </row>
    <row r="15" spans="1:15" x14ac:dyDescent="0.25">
      <c r="A15" s="14" t="s">
        <v>69</v>
      </c>
      <c r="B15" s="24">
        <v>9.0000000000000006E-5</v>
      </c>
      <c r="C15" s="15">
        <v>99734</v>
      </c>
      <c r="D15" s="15">
        <v>9</v>
      </c>
      <c r="E15" s="15">
        <v>99730</v>
      </c>
      <c r="F15" s="15">
        <v>7507256</v>
      </c>
      <c r="G15" s="25">
        <v>75.3</v>
      </c>
      <c r="H15" s="40"/>
      <c r="I15" s="39"/>
      <c r="J15" s="39"/>
      <c r="K15" s="39"/>
      <c r="L15" s="39"/>
      <c r="M15" s="44"/>
      <c r="N15" s="43"/>
      <c r="O15" s="43"/>
    </row>
    <row r="16" spans="1:15" x14ac:dyDescent="0.25">
      <c r="A16" s="14" t="s">
        <v>70</v>
      </c>
      <c r="B16" s="24">
        <v>8.0000000000000007E-5</v>
      </c>
      <c r="C16" s="15">
        <v>99725</v>
      </c>
      <c r="D16" s="15">
        <v>8</v>
      </c>
      <c r="E16" s="15">
        <v>99721</v>
      </c>
      <c r="F16" s="15">
        <v>7407527</v>
      </c>
      <c r="G16" s="25">
        <v>74.3</v>
      </c>
      <c r="H16" s="40"/>
      <c r="I16" s="39"/>
      <c r="J16" s="39"/>
      <c r="K16" s="39"/>
      <c r="L16" s="39"/>
      <c r="M16" s="44"/>
      <c r="N16" s="43"/>
      <c r="O16" s="43"/>
    </row>
    <row r="17" spans="1:15" x14ac:dyDescent="0.25">
      <c r="A17" s="14" t="s">
        <v>71</v>
      </c>
      <c r="B17" s="24">
        <v>6.9999999999999994E-5</v>
      </c>
      <c r="C17" s="15">
        <v>99717</v>
      </c>
      <c r="D17" s="15">
        <v>7</v>
      </c>
      <c r="E17" s="15">
        <v>99714</v>
      </c>
      <c r="F17" s="15">
        <v>7307806</v>
      </c>
      <c r="G17" s="25">
        <v>73.3</v>
      </c>
      <c r="H17" s="40"/>
      <c r="I17" s="39"/>
      <c r="J17" s="39"/>
      <c r="K17" s="39"/>
      <c r="L17" s="39"/>
      <c r="M17" s="44"/>
      <c r="N17" s="43"/>
      <c r="O17" s="43"/>
    </row>
    <row r="18" spans="1:15" x14ac:dyDescent="0.25">
      <c r="A18" s="14" t="s">
        <v>72</v>
      </c>
      <c r="B18" s="24">
        <v>6.9999999999999994E-5</v>
      </c>
      <c r="C18" s="15">
        <v>99710</v>
      </c>
      <c r="D18" s="15">
        <v>7</v>
      </c>
      <c r="E18" s="15">
        <v>99707</v>
      </c>
      <c r="F18" s="15">
        <v>7208092</v>
      </c>
      <c r="G18" s="25">
        <v>72.3</v>
      </c>
      <c r="H18" s="40"/>
      <c r="I18" s="39"/>
      <c r="J18" s="39"/>
      <c r="K18" s="39"/>
      <c r="L18" s="39"/>
      <c r="M18" s="44"/>
      <c r="N18" s="43"/>
      <c r="O18" s="43"/>
    </row>
    <row r="19" spans="1:15" x14ac:dyDescent="0.25">
      <c r="A19" s="14" t="s">
        <v>73</v>
      </c>
      <c r="B19" s="24">
        <v>8.0000000000000007E-5</v>
      </c>
      <c r="C19" s="15">
        <v>99703</v>
      </c>
      <c r="D19" s="15">
        <v>8</v>
      </c>
      <c r="E19" s="15">
        <v>99699</v>
      </c>
      <c r="F19" s="15">
        <v>7108386</v>
      </c>
      <c r="G19" s="25">
        <v>71.3</v>
      </c>
      <c r="H19" s="40"/>
      <c r="I19" s="39"/>
      <c r="J19" s="39"/>
      <c r="K19" s="39"/>
      <c r="L19" s="39"/>
      <c r="M19" s="44"/>
      <c r="N19" s="43"/>
      <c r="O19" s="43"/>
    </row>
    <row r="20" spans="1:15" x14ac:dyDescent="0.25">
      <c r="A20" s="14" t="s">
        <v>74</v>
      </c>
      <c r="B20" s="24">
        <v>9.0000000000000006E-5</v>
      </c>
      <c r="C20" s="15">
        <v>99695</v>
      </c>
      <c r="D20" s="15">
        <v>9</v>
      </c>
      <c r="E20" s="15">
        <v>99691</v>
      </c>
      <c r="F20" s="15">
        <v>7008687</v>
      </c>
      <c r="G20" s="25">
        <v>70.3</v>
      </c>
      <c r="H20" s="40"/>
      <c r="I20" s="39"/>
      <c r="J20" s="39"/>
      <c r="K20" s="39"/>
      <c r="L20" s="39"/>
      <c r="M20" s="44"/>
      <c r="N20" s="43"/>
      <c r="O20" s="43"/>
    </row>
    <row r="21" spans="1:15" x14ac:dyDescent="0.25">
      <c r="A21" s="14" t="s">
        <v>75</v>
      </c>
      <c r="B21" s="24">
        <v>1E-4</v>
      </c>
      <c r="C21" s="15">
        <v>99686</v>
      </c>
      <c r="D21" s="15">
        <v>10</v>
      </c>
      <c r="E21" s="15">
        <v>99681</v>
      </c>
      <c r="F21" s="15">
        <v>6908996</v>
      </c>
      <c r="G21" s="25">
        <v>69.3</v>
      </c>
      <c r="H21" s="40"/>
      <c r="I21" s="39"/>
      <c r="J21" s="39"/>
      <c r="K21" s="39"/>
      <c r="L21" s="39"/>
      <c r="M21" s="44"/>
      <c r="N21" s="43"/>
      <c r="O21" s="43"/>
    </row>
    <row r="22" spans="1:15" x14ac:dyDescent="0.25">
      <c r="A22" s="14" t="s">
        <v>76</v>
      </c>
      <c r="B22" s="24">
        <v>1.1E-4</v>
      </c>
      <c r="C22" s="15">
        <v>99676</v>
      </c>
      <c r="D22" s="15">
        <v>11</v>
      </c>
      <c r="E22" s="15">
        <v>99671</v>
      </c>
      <c r="F22" s="15">
        <v>6809315</v>
      </c>
      <c r="G22" s="25">
        <v>68.3</v>
      </c>
      <c r="H22" s="40"/>
      <c r="I22" s="39"/>
      <c r="J22" s="39"/>
      <c r="K22" s="39"/>
      <c r="L22" s="39"/>
      <c r="M22" s="44"/>
      <c r="N22" s="43"/>
      <c r="O22" s="43"/>
    </row>
    <row r="23" spans="1:15" x14ac:dyDescent="0.25">
      <c r="A23" s="14" t="s">
        <v>77</v>
      </c>
      <c r="B23" s="24">
        <v>1.3999999999999999E-4</v>
      </c>
      <c r="C23" s="15">
        <v>99665</v>
      </c>
      <c r="D23" s="15">
        <v>14</v>
      </c>
      <c r="E23" s="15">
        <v>99658</v>
      </c>
      <c r="F23" s="15">
        <v>6709645</v>
      </c>
      <c r="G23" s="25">
        <v>67.3</v>
      </c>
      <c r="H23" s="40"/>
      <c r="I23" s="39"/>
      <c r="J23" s="39"/>
      <c r="K23" s="39"/>
      <c r="L23" s="39"/>
      <c r="M23" s="44"/>
      <c r="N23" s="43"/>
      <c r="O23" s="43"/>
    </row>
    <row r="24" spans="1:15" x14ac:dyDescent="0.25">
      <c r="A24" s="14" t="s">
        <v>78</v>
      </c>
      <c r="B24" s="24">
        <v>1.6000000000000001E-4</v>
      </c>
      <c r="C24" s="15">
        <v>99651</v>
      </c>
      <c r="D24" s="15">
        <v>16</v>
      </c>
      <c r="E24" s="15">
        <v>99643</v>
      </c>
      <c r="F24" s="15">
        <v>6609987</v>
      </c>
      <c r="G24" s="25">
        <v>66.3</v>
      </c>
      <c r="H24" s="40"/>
      <c r="I24" s="39"/>
      <c r="J24" s="39"/>
      <c r="K24" s="39"/>
      <c r="L24" s="39"/>
      <c r="M24" s="44"/>
      <c r="N24" s="43"/>
      <c r="O24" s="43"/>
    </row>
    <row r="25" spans="1:15" x14ac:dyDescent="0.25">
      <c r="A25" s="14" t="s">
        <v>79</v>
      </c>
      <c r="B25" s="24">
        <v>1.9000000000000001E-4</v>
      </c>
      <c r="C25" s="15">
        <v>99635</v>
      </c>
      <c r="D25" s="15">
        <v>19</v>
      </c>
      <c r="E25" s="15">
        <v>99626</v>
      </c>
      <c r="F25" s="15">
        <v>6510344</v>
      </c>
      <c r="G25" s="25">
        <v>65.3</v>
      </c>
      <c r="H25" s="40"/>
      <c r="I25" s="39"/>
      <c r="J25" s="39"/>
      <c r="K25" s="39"/>
      <c r="L25" s="39"/>
      <c r="M25" s="44"/>
      <c r="N25" s="43"/>
      <c r="O25" s="43"/>
    </row>
    <row r="26" spans="1:15" x14ac:dyDescent="0.25">
      <c r="A26" s="26" t="s">
        <v>80</v>
      </c>
      <c r="B26" s="24">
        <v>2.2000000000000001E-4</v>
      </c>
      <c r="C26" s="15">
        <v>99616</v>
      </c>
      <c r="D26" s="15">
        <v>22</v>
      </c>
      <c r="E26" s="15">
        <v>99605</v>
      </c>
      <c r="F26" s="15">
        <v>6410718</v>
      </c>
      <c r="G26" s="25">
        <v>64.400000000000006</v>
      </c>
      <c r="H26" s="40"/>
      <c r="I26" s="39"/>
      <c r="J26" s="39"/>
      <c r="K26" s="39"/>
      <c r="L26" s="39"/>
      <c r="M26" s="44"/>
      <c r="N26" s="43"/>
      <c r="O26" s="43"/>
    </row>
    <row r="27" spans="1:15" x14ac:dyDescent="0.25">
      <c r="A27" s="26" t="s">
        <v>81</v>
      </c>
      <c r="B27" s="24">
        <v>2.5000000000000001E-4</v>
      </c>
      <c r="C27" s="15">
        <v>99594</v>
      </c>
      <c r="D27" s="15">
        <v>25</v>
      </c>
      <c r="E27" s="15">
        <v>99582</v>
      </c>
      <c r="F27" s="15">
        <v>6311113</v>
      </c>
      <c r="G27" s="25">
        <v>63.4</v>
      </c>
      <c r="H27" s="40"/>
      <c r="I27" s="39"/>
      <c r="J27" s="39"/>
      <c r="K27" s="39"/>
      <c r="L27" s="39"/>
      <c r="M27" s="44"/>
      <c r="N27" s="43"/>
      <c r="O27" s="43"/>
    </row>
    <row r="28" spans="1:15" x14ac:dyDescent="0.25">
      <c r="A28" s="26" t="s">
        <v>82</v>
      </c>
      <c r="B28" s="24">
        <v>2.7999999999999998E-4</v>
      </c>
      <c r="C28" s="15">
        <v>99569</v>
      </c>
      <c r="D28" s="15">
        <v>28</v>
      </c>
      <c r="E28" s="15">
        <v>99555</v>
      </c>
      <c r="F28" s="15">
        <v>6211532</v>
      </c>
      <c r="G28" s="25">
        <v>62.4</v>
      </c>
      <c r="H28" s="40"/>
      <c r="I28" s="39"/>
      <c r="J28" s="39"/>
      <c r="K28" s="39"/>
      <c r="L28" s="39"/>
      <c r="M28" s="44"/>
      <c r="N28" s="43"/>
      <c r="O28" s="43"/>
    </row>
    <row r="29" spans="1:15" x14ac:dyDescent="0.25">
      <c r="A29" s="26" t="s">
        <v>83</v>
      </c>
      <c r="B29" s="24">
        <v>3.2000000000000003E-4</v>
      </c>
      <c r="C29" s="15">
        <v>99541</v>
      </c>
      <c r="D29" s="15">
        <v>32</v>
      </c>
      <c r="E29" s="15">
        <v>99525</v>
      </c>
      <c r="F29" s="15">
        <v>6111977</v>
      </c>
      <c r="G29" s="25">
        <v>61.4</v>
      </c>
      <c r="H29" s="40"/>
      <c r="I29" s="39"/>
      <c r="J29" s="39"/>
      <c r="K29" s="39"/>
      <c r="L29" s="39"/>
      <c r="M29" s="44"/>
      <c r="N29" s="43"/>
      <c r="O29" s="43"/>
    </row>
    <row r="30" spans="1:15" x14ac:dyDescent="0.25">
      <c r="A30" s="26" t="s">
        <v>84</v>
      </c>
      <c r="B30" s="24">
        <v>3.6000000000000002E-4</v>
      </c>
      <c r="C30" s="15">
        <v>99509</v>
      </c>
      <c r="D30" s="15">
        <v>36</v>
      </c>
      <c r="E30" s="15">
        <v>99491</v>
      </c>
      <c r="F30" s="15">
        <v>6012452</v>
      </c>
      <c r="G30" s="25">
        <v>60.4</v>
      </c>
      <c r="H30" s="40"/>
      <c r="I30" s="39"/>
      <c r="J30" s="39"/>
      <c r="K30" s="39"/>
      <c r="L30" s="39"/>
      <c r="M30" s="44"/>
      <c r="N30" s="43"/>
      <c r="O30" s="43"/>
    </row>
    <row r="31" spans="1:15" x14ac:dyDescent="0.25">
      <c r="A31" s="26" t="s">
        <v>85</v>
      </c>
      <c r="B31" s="24">
        <v>3.8999999999999999E-4</v>
      </c>
      <c r="C31" s="15">
        <v>99473</v>
      </c>
      <c r="D31" s="15">
        <v>39</v>
      </c>
      <c r="E31" s="15">
        <v>99454</v>
      </c>
      <c r="F31" s="15">
        <v>5912961</v>
      </c>
      <c r="G31" s="25">
        <v>59.4</v>
      </c>
      <c r="H31" s="40"/>
      <c r="I31" s="39"/>
      <c r="J31" s="39"/>
      <c r="K31" s="39"/>
      <c r="L31" s="39"/>
      <c r="M31" s="44"/>
      <c r="N31" s="43"/>
      <c r="O31" s="43"/>
    </row>
    <row r="32" spans="1:15" x14ac:dyDescent="0.25">
      <c r="A32" s="26" t="s">
        <v>86</v>
      </c>
      <c r="B32" s="24">
        <v>4.0999999999999999E-4</v>
      </c>
      <c r="C32" s="15">
        <v>99434</v>
      </c>
      <c r="D32" s="15">
        <v>41</v>
      </c>
      <c r="E32" s="15">
        <v>99414</v>
      </c>
      <c r="F32" s="15">
        <v>5813507</v>
      </c>
      <c r="G32" s="25">
        <v>58.5</v>
      </c>
      <c r="H32" s="40"/>
      <c r="I32" s="39"/>
      <c r="J32" s="39"/>
      <c r="K32" s="39"/>
      <c r="L32" s="39"/>
      <c r="M32" s="44"/>
      <c r="N32" s="43"/>
      <c r="O32" s="43"/>
    </row>
    <row r="33" spans="1:15" x14ac:dyDescent="0.25">
      <c r="A33" s="26" t="s">
        <v>87</v>
      </c>
      <c r="B33" s="24">
        <v>4.2000000000000002E-4</v>
      </c>
      <c r="C33" s="15">
        <v>99393</v>
      </c>
      <c r="D33" s="15">
        <v>41</v>
      </c>
      <c r="E33" s="15">
        <v>99373</v>
      </c>
      <c r="F33" s="15">
        <v>5714094</v>
      </c>
      <c r="G33" s="25">
        <v>57.5</v>
      </c>
      <c r="H33" s="40"/>
      <c r="I33" s="39"/>
      <c r="J33" s="39"/>
      <c r="K33" s="39"/>
      <c r="L33" s="39"/>
      <c r="M33" s="44"/>
      <c r="N33" s="43"/>
      <c r="O33" s="43"/>
    </row>
    <row r="34" spans="1:15" x14ac:dyDescent="0.25">
      <c r="A34" s="26" t="s">
        <v>88</v>
      </c>
      <c r="B34" s="24">
        <v>4.0999999999999999E-4</v>
      </c>
      <c r="C34" s="15">
        <v>99352</v>
      </c>
      <c r="D34" s="15">
        <v>40</v>
      </c>
      <c r="E34" s="15">
        <v>99332</v>
      </c>
      <c r="F34" s="15">
        <v>5614721</v>
      </c>
      <c r="G34" s="25">
        <v>56.5</v>
      </c>
      <c r="H34" s="40"/>
      <c r="I34" s="39"/>
      <c r="J34" s="39"/>
      <c r="K34" s="39"/>
      <c r="L34" s="39"/>
      <c r="M34" s="44"/>
      <c r="N34" s="43"/>
      <c r="O34" s="43"/>
    </row>
    <row r="35" spans="1:15" x14ac:dyDescent="0.25">
      <c r="A35" s="26" t="s">
        <v>89</v>
      </c>
      <c r="B35" s="24">
        <v>3.8999999999999999E-4</v>
      </c>
      <c r="C35" s="15">
        <v>99312</v>
      </c>
      <c r="D35" s="15">
        <v>39</v>
      </c>
      <c r="E35" s="15">
        <v>99293</v>
      </c>
      <c r="F35" s="15">
        <v>5515389</v>
      </c>
      <c r="G35" s="25">
        <v>55.5</v>
      </c>
      <c r="H35" s="40"/>
      <c r="I35" s="39"/>
      <c r="J35" s="39"/>
      <c r="K35" s="39"/>
      <c r="L35" s="39"/>
      <c r="M35" s="44"/>
      <c r="N35" s="43"/>
      <c r="O35" s="43"/>
    </row>
    <row r="36" spans="1:15" x14ac:dyDescent="0.25">
      <c r="A36" s="26" t="s">
        <v>90</v>
      </c>
      <c r="B36" s="24">
        <v>3.8000000000000002E-4</v>
      </c>
      <c r="C36" s="15">
        <v>99273</v>
      </c>
      <c r="D36" s="15">
        <v>37</v>
      </c>
      <c r="E36" s="15">
        <v>99255</v>
      </c>
      <c r="F36" s="15">
        <v>5416097</v>
      </c>
      <c r="G36" s="25">
        <v>54.6</v>
      </c>
      <c r="H36" s="40"/>
      <c r="I36" s="39"/>
      <c r="J36" s="39"/>
      <c r="K36" s="39"/>
      <c r="L36" s="39"/>
      <c r="M36" s="44"/>
      <c r="N36" s="43"/>
      <c r="O36" s="43"/>
    </row>
    <row r="37" spans="1:15" x14ac:dyDescent="0.25">
      <c r="A37" s="26" t="s">
        <v>91</v>
      </c>
      <c r="B37" s="24">
        <v>3.8000000000000002E-4</v>
      </c>
      <c r="C37" s="15">
        <v>99236</v>
      </c>
      <c r="D37" s="15">
        <v>37</v>
      </c>
      <c r="E37" s="15">
        <v>99218</v>
      </c>
      <c r="F37" s="15">
        <v>5316842</v>
      </c>
      <c r="G37" s="25">
        <v>53.6</v>
      </c>
      <c r="H37" s="40"/>
      <c r="I37" s="39"/>
      <c r="J37" s="39"/>
      <c r="K37" s="39"/>
      <c r="L37" s="39"/>
      <c r="M37" s="44"/>
      <c r="N37" s="43"/>
      <c r="O37" s="43"/>
    </row>
    <row r="38" spans="1:15" x14ac:dyDescent="0.25">
      <c r="A38" s="26" t="s">
        <v>92</v>
      </c>
      <c r="B38" s="24">
        <v>3.8999999999999999E-4</v>
      </c>
      <c r="C38" s="15">
        <v>99199</v>
      </c>
      <c r="D38" s="15">
        <v>39</v>
      </c>
      <c r="E38" s="15">
        <v>99180</v>
      </c>
      <c r="F38" s="15">
        <v>5217625</v>
      </c>
      <c r="G38" s="25">
        <v>52.6</v>
      </c>
      <c r="H38" s="40"/>
      <c r="I38" s="39"/>
      <c r="J38" s="39"/>
      <c r="K38" s="39"/>
      <c r="L38" s="39"/>
      <c r="M38" s="44"/>
      <c r="N38" s="43"/>
      <c r="O38" s="43"/>
    </row>
    <row r="39" spans="1:15" x14ac:dyDescent="0.25">
      <c r="A39" s="26" t="s">
        <v>93</v>
      </c>
      <c r="B39" s="24">
        <v>4.2000000000000002E-4</v>
      </c>
      <c r="C39" s="15">
        <v>99160</v>
      </c>
      <c r="D39" s="15">
        <v>41</v>
      </c>
      <c r="E39" s="15">
        <v>99140</v>
      </c>
      <c r="F39" s="15">
        <v>5118445</v>
      </c>
      <c r="G39" s="25">
        <v>51.6</v>
      </c>
      <c r="H39" s="40"/>
      <c r="I39" s="39"/>
      <c r="J39" s="39"/>
      <c r="K39" s="39"/>
      <c r="L39" s="39"/>
      <c r="M39" s="44"/>
      <c r="N39" s="43"/>
      <c r="O39" s="43"/>
    </row>
    <row r="40" spans="1:15" x14ac:dyDescent="0.25">
      <c r="A40" s="26" t="s">
        <v>94</v>
      </c>
      <c r="B40" s="24">
        <v>4.4000000000000002E-4</v>
      </c>
      <c r="C40" s="15">
        <v>99119</v>
      </c>
      <c r="D40" s="15">
        <v>44</v>
      </c>
      <c r="E40" s="15">
        <v>99097</v>
      </c>
      <c r="F40" s="15">
        <v>5019306</v>
      </c>
      <c r="G40" s="25">
        <v>50.6</v>
      </c>
      <c r="H40" s="40"/>
      <c r="I40" s="39"/>
      <c r="J40" s="39"/>
      <c r="K40" s="39"/>
      <c r="L40" s="39"/>
      <c r="M40" s="44"/>
      <c r="N40" s="43"/>
      <c r="O40" s="43"/>
    </row>
    <row r="41" spans="1:15" x14ac:dyDescent="0.25">
      <c r="A41" s="26" t="s">
        <v>95</v>
      </c>
      <c r="B41" s="24">
        <v>4.6999999999999999E-4</v>
      </c>
      <c r="C41" s="15">
        <v>99075</v>
      </c>
      <c r="D41" s="15">
        <v>47</v>
      </c>
      <c r="E41" s="15">
        <v>99052</v>
      </c>
      <c r="F41" s="15">
        <v>4920209</v>
      </c>
      <c r="G41" s="25">
        <v>49.7</v>
      </c>
      <c r="H41" s="40"/>
      <c r="I41" s="39"/>
      <c r="J41" s="39"/>
      <c r="K41" s="39"/>
      <c r="L41" s="39"/>
      <c r="M41" s="44"/>
      <c r="N41" s="43"/>
      <c r="O41" s="43"/>
    </row>
    <row r="42" spans="1:15" x14ac:dyDescent="0.25">
      <c r="A42" s="26" t="s">
        <v>96</v>
      </c>
      <c r="B42" s="24">
        <v>5.0000000000000001E-4</v>
      </c>
      <c r="C42" s="15">
        <v>99028</v>
      </c>
      <c r="D42" s="15">
        <v>49</v>
      </c>
      <c r="E42" s="15">
        <v>99004</v>
      </c>
      <c r="F42" s="15">
        <v>4821157</v>
      </c>
      <c r="G42" s="25">
        <v>48.7</v>
      </c>
      <c r="H42" s="40"/>
      <c r="I42" s="39"/>
      <c r="J42" s="39"/>
      <c r="K42" s="39"/>
      <c r="L42" s="39"/>
      <c r="M42" s="44"/>
      <c r="N42" s="43"/>
      <c r="O42" s="43"/>
    </row>
    <row r="43" spans="1:15" x14ac:dyDescent="0.25">
      <c r="A43" s="26" t="s">
        <v>97</v>
      </c>
      <c r="B43" s="24">
        <v>5.2999999999999998E-4</v>
      </c>
      <c r="C43" s="15">
        <v>98979</v>
      </c>
      <c r="D43" s="15">
        <v>52</v>
      </c>
      <c r="E43" s="15">
        <v>98953</v>
      </c>
      <c r="F43" s="15">
        <v>4722154</v>
      </c>
      <c r="G43" s="25">
        <v>47.7</v>
      </c>
      <c r="H43" s="40"/>
      <c r="I43" s="39"/>
      <c r="J43" s="39"/>
      <c r="K43" s="39"/>
      <c r="L43" s="39"/>
      <c r="M43" s="44"/>
      <c r="N43" s="43"/>
      <c r="O43" s="43"/>
    </row>
    <row r="44" spans="1:15" x14ac:dyDescent="0.25">
      <c r="A44" s="26" t="s">
        <v>98</v>
      </c>
      <c r="B44" s="24">
        <v>5.5999999999999995E-4</v>
      </c>
      <c r="C44" s="15">
        <v>98927</v>
      </c>
      <c r="D44" s="15">
        <v>55</v>
      </c>
      <c r="E44" s="15">
        <v>98900</v>
      </c>
      <c r="F44" s="15">
        <v>4623201</v>
      </c>
      <c r="G44" s="25">
        <v>46.7</v>
      </c>
      <c r="H44" s="40"/>
      <c r="I44" s="39"/>
      <c r="J44" s="39"/>
      <c r="K44" s="39"/>
      <c r="L44" s="39"/>
      <c r="M44" s="44"/>
      <c r="N44" s="43"/>
      <c r="O44" s="43"/>
    </row>
    <row r="45" spans="1:15" x14ac:dyDescent="0.25">
      <c r="A45" s="26" t="s">
        <v>99</v>
      </c>
      <c r="B45" s="24">
        <v>5.8E-4</v>
      </c>
      <c r="C45" s="15">
        <v>98872</v>
      </c>
      <c r="D45" s="15">
        <v>58</v>
      </c>
      <c r="E45" s="15">
        <v>98843</v>
      </c>
      <c r="F45" s="15">
        <v>4524301</v>
      </c>
      <c r="G45" s="25">
        <v>45.8</v>
      </c>
      <c r="H45" s="40"/>
      <c r="I45" s="39"/>
      <c r="J45" s="39"/>
      <c r="K45" s="39"/>
      <c r="L45" s="39"/>
      <c r="M45" s="44"/>
      <c r="N45" s="43"/>
      <c r="O45" s="43"/>
    </row>
    <row r="46" spans="1:15" x14ac:dyDescent="0.25">
      <c r="A46" s="26" t="s">
        <v>100</v>
      </c>
      <c r="B46" s="24">
        <v>6.2E-4</v>
      </c>
      <c r="C46" s="15">
        <v>98814</v>
      </c>
      <c r="D46" s="15">
        <v>61</v>
      </c>
      <c r="E46" s="15">
        <v>98784</v>
      </c>
      <c r="F46" s="15">
        <v>4425458</v>
      </c>
      <c r="G46" s="25">
        <v>44.8</v>
      </c>
      <c r="H46" s="40"/>
      <c r="I46" s="39"/>
      <c r="J46" s="39"/>
      <c r="K46" s="39"/>
      <c r="L46" s="39"/>
      <c r="M46" s="44"/>
      <c r="N46" s="43"/>
      <c r="O46" s="43"/>
    </row>
    <row r="47" spans="1:15" x14ac:dyDescent="0.25">
      <c r="A47" s="26" t="s">
        <v>101</v>
      </c>
      <c r="B47" s="24">
        <v>6.7000000000000002E-4</v>
      </c>
      <c r="C47" s="15">
        <v>98753</v>
      </c>
      <c r="D47" s="15">
        <v>66</v>
      </c>
      <c r="E47" s="15">
        <v>98720</v>
      </c>
      <c r="F47" s="15">
        <v>4326675</v>
      </c>
      <c r="G47" s="25">
        <v>43.8</v>
      </c>
      <c r="H47" s="40"/>
      <c r="I47" s="39"/>
      <c r="J47" s="39"/>
      <c r="K47" s="39"/>
      <c r="L47" s="39"/>
      <c r="M47" s="44"/>
      <c r="N47" s="43"/>
      <c r="O47" s="43"/>
    </row>
    <row r="48" spans="1:15" x14ac:dyDescent="0.25">
      <c r="A48" s="26" t="s">
        <v>102</v>
      </c>
      <c r="B48" s="24">
        <v>7.5000000000000002E-4</v>
      </c>
      <c r="C48" s="15">
        <v>98687</v>
      </c>
      <c r="D48" s="15">
        <v>74</v>
      </c>
      <c r="E48" s="15">
        <v>98650</v>
      </c>
      <c r="F48" s="15">
        <v>4227955</v>
      </c>
      <c r="G48" s="25">
        <v>42.8</v>
      </c>
      <c r="H48" s="40"/>
      <c r="I48" s="39"/>
      <c r="J48" s="39"/>
      <c r="K48" s="39"/>
      <c r="L48" s="39"/>
      <c r="M48" s="44"/>
      <c r="N48" s="43"/>
      <c r="O48" s="43"/>
    </row>
    <row r="49" spans="1:15" x14ac:dyDescent="0.25">
      <c r="A49" s="26" t="s">
        <v>103</v>
      </c>
      <c r="B49" s="24">
        <v>8.5999999999999998E-4</v>
      </c>
      <c r="C49" s="15">
        <v>98613</v>
      </c>
      <c r="D49" s="15">
        <v>85</v>
      </c>
      <c r="E49" s="15">
        <v>98571</v>
      </c>
      <c r="F49" s="15">
        <v>4129305</v>
      </c>
      <c r="G49" s="25">
        <v>41.9</v>
      </c>
      <c r="H49" s="40"/>
      <c r="I49" s="39"/>
      <c r="J49" s="39"/>
      <c r="K49" s="39"/>
      <c r="L49" s="39"/>
      <c r="M49" s="44"/>
      <c r="N49" s="43"/>
      <c r="O49" s="43"/>
    </row>
    <row r="50" spans="1:15" x14ac:dyDescent="0.25">
      <c r="A50" s="26" t="s">
        <v>104</v>
      </c>
      <c r="B50" s="24">
        <v>9.7000000000000005E-4</v>
      </c>
      <c r="C50" s="15">
        <v>98528</v>
      </c>
      <c r="D50" s="15">
        <v>95</v>
      </c>
      <c r="E50" s="15">
        <v>98481</v>
      </c>
      <c r="F50" s="15">
        <v>4030734</v>
      </c>
      <c r="G50" s="25">
        <v>40.9</v>
      </c>
      <c r="H50" s="40"/>
      <c r="I50" s="39"/>
      <c r="J50" s="39"/>
      <c r="K50" s="39"/>
      <c r="L50" s="39"/>
      <c r="M50" s="44"/>
      <c r="N50" s="43"/>
      <c r="O50" s="43"/>
    </row>
    <row r="51" spans="1:15" x14ac:dyDescent="0.25">
      <c r="A51" s="26" t="s">
        <v>105</v>
      </c>
      <c r="B51" s="24">
        <v>1.08E-3</v>
      </c>
      <c r="C51" s="15">
        <v>98433</v>
      </c>
      <c r="D51" s="15">
        <v>106</v>
      </c>
      <c r="E51" s="15">
        <v>98380</v>
      </c>
      <c r="F51" s="15">
        <v>3932254</v>
      </c>
      <c r="G51" s="25">
        <v>39.9</v>
      </c>
      <c r="H51" s="40"/>
      <c r="I51" s="39"/>
      <c r="J51" s="39"/>
      <c r="K51" s="39"/>
      <c r="L51" s="39"/>
      <c r="M51" s="44"/>
      <c r="N51" s="43"/>
      <c r="O51" s="43"/>
    </row>
    <row r="52" spans="1:15" x14ac:dyDescent="0.25">
      <c r="A52" s="26" t="s">
        <v>106</v>
      </c>
      <c r="B52" s="24">
        <v>1.1900000000000001E-3</v>
      </c>
      <c r="C52" s="15">
        <v>98327</v>
      </c>
      <c r="D52" s="15">
        <v>117</v>
      </c>
      <c r="E52" s="15">
        <v>98269</v>
      </c>
      <c r="F52" s="15">
        <v>3833874</v>
      </c>
      <c r="G52" s="25">
        <v>39</v>
      </c>
      <c r="H52" s="40"/>
      <c r="I52" s="39"/>
      <c r="J52" s="39"/>
      <c r="K52" s="39"/>
      <c r="L52" s="39"/>
      <c r="M52" s="44"/>
      <c r="N52" s="43"/>
      <c r="O52" s="43"/>
    </row>
    <row r="53" spans="1:15" x14ac:dyDescent="0.25">
      <c r="A53" s="26" t="s">
        <v>107</v>
      </c>
      <c r="B53" s="24">
        <v>1.31E-3</v>
      </c>
      <c r="C53" s="15">
        <v>98210</v>
      </c>
      <c r="D53" s="15">
        <v>129</v>
      </c>
      <c r="E53" s="15">
        <v>98146</v>
      </c>
      <c r="F53" s="15">
        <v>3735605</v>
      </c>
      <c r="G53" s="25">
        <v>38</v>
      </c>
      <c r="H53" s="40"/>
      <c r="I53" s="39"/>
      <c r="J53" s="39"/>
      <c r="K53" s="39"/>
      <c r="L53" s="39"/>
      <c r="M53" s="44"/>
      <c r="N53" s="43"/>
      <c r="O53" s="43"/>
    </row>
    <row r="54" spans="1:15" x14ac:dyDescent="0.25">
      <c r="A54" s="26" t="s">
        <v>108</v>
      </c>
      <c r="B54" s="24">
        <v>1.4400000000000001E-3</v>
      </c>
      <c r="C54" s="15">
        <v>98081</v>
      </c>
      <c r="D54" s="15">
        <v>141</v>
      </c>
      <c r="E54" s="15">
        <v>98011</v>
      </c>
      <c r="F54" s="15">
        <v>3637460</v>
      </c>
      <c r="G54" s="25">
        <v>37.1</v>
      </c>
      <c r="H54" s="40"/>
      <c r="I54" s="39"/>
      <c r="J54" s="39"/>
      <c r="K54" s="39"/>
      <c r="L54" s="39"/>
      <c r="M54" s="44"/>
      <c r="N54" s="43"/>
      <c r="O54" s="43"/>
    </row>
    <row r="55" spans="1:15" x14ac:dyDescent="0.25">
      <c r="A55" s="26" t="s">
        <v>109</v>
      </c>
      <c r="B55" s="24">
        <v>1.56E-3</v>
      </c>
      <c r="C55" s="15">
        <v>97940</v>
      </c>
      <c r="D55" s="15">
        <v>153</v>
      </c>
      <c r="E55" s="15">
        <v>97864</v>
      </c>
      <c r="F55" s="15">
        <v>3539449</v>
      </c>
      <c r="G55" s="25">
        <v>36.1</v>
      </c>
      <c r="H55" s="40"/>
      <c r="I55" s="39"/>
      <c r="J55" s="39"/>
      <c r="K55" s="39"/>
      <c r="L55" s="39"/>
      <c r="M55" s="44"/>
      <c r="N55" s="43"/>
      <c r="O55" s="43"/>
    </row>
    <row r="56" spans="1:15" x14ac:dyDescent="0.25">
      <c r="A56" s="26" t="s">
        <v>110</v>
      </c>
      <c r="B56" s="24">
        <v>1.6900000000000001E-3</v>
      </c>
      <c r="C56" s="15">
        <v>97787</v>
      </c>
      <c r="D56" s="15">
        <v>165</v>
      </c>
      <c r="E56" s="15">
        <v>97705</v>
      </c>
      <c r="F56" s="15">
        <v>3441586</v>
      </c>
      <c r="G56" s="25">
        <v>35.200000000000003</v>
      </c>
      <c r="H56" s="40"/>
      <c r="I56" s="39"/>
      <c r="J56" s="39"/>
      <c r="K56" s="39"/>
      <c r="L56" s="39"/>
      <c r="M56" s="44"/>
      <c r="N56" s="43"/>
      <c r="O56" s="43"/>
    </row>
    <row r="57" spans="1:15" x14ac:dyDescent="0.25">
      <c r="A57" s="26" t="s">
        <v>111</v>
      </c>
      <c r="B57" s="24">
        <v>1.8600000000000001E-3</v>
      </c>
      <c r="C57" s="15">
        <v>97622</v>
      </c>
      <c r="D57" s="15">
        <v>182</v>
      </c>
      <c r="E57" s="15">
        <v>97531</v>
      </c>
      <c r="F57" s="15">
        <v>3343881</v>
      </c>
      <c r="G57" s="25">
        <v>34.299999999999997</v>
      </c>
      <c r="H57" s="40"/>
      <c r="I57" s="39"/>
      <c r="J57" s="39"/>
      <c r="K57" s="39"/>
      <c r="L57" s="39"/>
      <c r="M57" s="44"/>
      <c r="N57" s="43"/>
      <c r="O57" s="43"/>
    </row>
    <row r="58" spans="1:15" x14ac:dyDescent="0.25">
      <c r="A58" s="26" t="s">
        <v>112</v>
      </c>
      <c r="B58" s="24">
        <v>2.0899999999999998E-3</v>
      </c>
      <c r="C58" s="15">
        <v>97440</v>
      </c>
      <c r="D58" s="15">
        <v>203</v>
      </c>
      <c r="E58" s="15">
        <v>97339</v>
      </c>
      <c r="F58" s="15">
        <v>3246350</v>
      </c>
      <c r="G58" s="25">
        <v>33.299999999999997</v>
      </c>
      <c r="H58" s="40"/>
      <c r="I58" s="39"/>
      <c r="J58" s="39"/>
      <c r="K58" s="39"/>
      <c r="L58" s="39"/>
      <c r="M58" s="44"/>
      <c r="N58" s="43"/>
      <c r="O58" s="43"/>
    </row>
    <row r="59" spans="1:15" x14ac:dyDescent="0.25">
      <c r="A59" s="26" t="s">
        <v>113</v>
      </c>
      <c r="B59" s="24">
        <v>2.3400000000000001E-3</v>
      </c>
      <c r="C59" s="15">
        <v>97237</v>
      </c>
      <c r="D59" s="15">
        <v>227</v>
      </c>
      <c r="E59" s="15">
        <v>97124</v>
      </c>
      <c r="F59" s="15">
        <v>3149012</v>
      </c>
      <c r="G59" s="25">
        <v>32.4</v>
      </c>
      <c r="H59" s="40"/>
      <c r="I59" s="39"/>
      <c r="J59" s="39"/>
      <c r="K59" s="39"/>
      <c r="L59" s="39"/>
      <c r="M59" s="44"/>
      <c r="N59" s="43"/>
      <c r="O59" s="43"/>
    </row>
    <row r="60" spans="1:15" x14ac:dyDescent="0.25">
      <c r="A60" s="27" t="s">
        <v>114</v>
      </c>
      <c r="B60" s="24">
        <v>2.5999999999999999E-3</v>
      </c>
      <c r="C60" s="15">
        <v>97010</v>
      </c>
      <c r="D60" s="15">
        <v>252</v>
      </c>
      <c r="E60" s="15">
        <v>96884</v>
      </c>
      <c r="F60" s="15">
        <v>3051888</v>
      </c>
      <c r="G60" s="25">
        <v>31.5</v>
      </c>
      <c r="H60" s="40"/>
      <c r="I60" s="39"/>
      <c r="J60" s="39"/>
      <c r="K60" s="39"/>
      <c r="L60" s="39"/>
      <c r="M60" s="44"/>
      <c r="N60" s="43"/>
      <c r="O60" s="43"/>
    </row>
    <row r="61" spans="1:15" x14ac:dyDescent="0.25">
      <c r="A61" s="27" t="s">
        <v>115</v>
      </c>
      <c r="B61" s="24">
        <v>2.8700000000000002E-3</v>
      </c>
      <c r="C61" s="15">
        <v>96758</v>
      </c>
      <c r="D61" s="15">
        <v>278</v>
      </c>
      <c r="E61" s="15">
        <v>96619</v>
      </c>
      <c r="F61" s="15">
        <v>2955004</v>
      </c>
      <c r="G61" s="25">
        <v>30.5</v>
      </c>
      <c r="H61" s="40"/>
      <c r="I61" s="39"/>
      <c r="J61" s="39"/>
      <c r="K61" s="39"/>
      <c r="L61" s="39"/>
      <c r="M61" s="44"/>
      <c r="N61" s="43"/>
      <c r="O61" s="43"/>
    </row>
    <row r="62" spans="1:15" x14ac:dyDescent="0.25">
      <c r="A62" s="27" t="s">
        <v>116</v>
      </c>
      <c r="B62" s="24">
        <v>3.2100000000000002E-3</v>
      </c>
      <c r="C62" s="15">
        <v>96480</v>
      </c>
      <c r="D62" s="15">
        <v>310</v>
      </c>
      <c r="E62" s="15">
        <v>96325</v>
      </c>
      <c r="F62" s="15">
        <v>2858385</v>
      </c>
      <c r="G62" s="25">
        <v>29.6</v>
      </c>
      <c r="H62" s="40"/>
      <c r="I62" s="39"/>
      <c r="J62" s="39"/>
      <c r="K62" s="39"/>
      <c r="L62" s="39"/>
      <c r="M62" s="44"/>
      <c r="N62" s="43"/>
      <c r="O62" s="43"/>
    </row>
    <row r="63" spans="1:15" x14ac:dyDescent="0.25">
      <c r="A63" s="26" t="s">
        <v>117</v>
      </c>
      <c r="B63" s="24">
        <v>3.65E-3</v>
      </c>
      <c r="C63" s="15">
        <v>96170</v>
      </c>
      <c r="D63" s="15">
        <v>351</v>
      </c>
      <c r="E63" s="15">
        <v>95995</v>
      </c>
      <c r="F63" s="15">
        <v>2762060</v>
      </c>
      <c r="G63" s="25">
        <v>28.7</v>
      </c>
      <c r="H63" s="40"/>
      <c r="I63" s="39"/>
      <c r="J63" s="39"/>
      <c r="K63" s="39"/>
      <c r="L63" s="39"/>
      <c r="M63" s="44"/>
      <c r="N63" s="43"/>
      <c r="O63" s="43"/>
    </row>
    <row r="64" spans="1:15" x14ac:dyDescent="0.25">
      <c r="A64" s="26" t="s">
        <v>118</v>
      </c>
      <c r="B64" s="24">
        <v>4.1599999999999996E-3</v>
      </c>
      <c r="C64" s="15">
        <v>95819</v>
      </c>
      <c r="D64" s="15">
        <v>399</v>
      </c>
      <c r="E64" s="15">
        <v>95620</v>
      </c>
      <c r="F64" s="15">
        <v>2666066</v>
      </c>
      <c r="G64" s="25">
        <v>27.8</v>
      </c>
      <c r="H64" s="40"/>
      <c r="I64" s="39"/>
      <c r="J64" s="39"/>
      <c r="K64" s="39"/>
      <c r="L64" s="39"/>
      <c r="M64" s="44"/>
      <c r="N64" s="43"/>
      <c r="O64" s="43"/>
    </row>
    <row r="65" spans="1:15" x14ac:dyDescent="0.25">
      <c r="A65" s="26" t="s">
        <v>119</v>
      </c>
      <c r="B65" s="24">
        <v>4.6899999999999997E-3</v>
      </c>
      <c r="C65" s="15">
        <v>95420</v>
      </c>
      <c r="D65" s="15">
        <v>447</v>
      </c>
      <c r="E65" s="15">
        <v>95197</v>
      </c>
      <c r="F65" s="15">
        <v>2570446</v>
      </c>
      <c r="G65" s="25">
        <v>26.9</v>
      </c>
      <c r="H65" s="40"/>
      <c r="I65" s="39"/>
      <c r="J65" s="39"/>
      <c r="K65" s="39"/>
      <c r="L65" s="39"/>
      <c r="M65" s="44"/>
      <c r="N65" s="43"/>
      <c r="O65" s="43"/>
    </row>
    <row r="66" spans="1:15" x14ac:dyDescent="0.25">
      <c r="A66" s="26" t="s">
        <v>120</v>
      </c>
      <c r="B66" s="24">
        <v>5.2199999999999998E-3</v>
      </c>
      <c r="C66" s="15">
        <v>94973</v>
      </c>
      <c r="D66" s="15">
        <v>496</v>
      </c>
      <c r="E66" s="15">
        <v>94725</v>
      </c>
      <c r="F66" s="15">
        <v>2475250</v>
      </c>
      <c r="G66" s="25">
        <v>26.1</v>
      </c>
      <c r="H66" s="40"/>
      <c r="I66" s="39"/>
      <c r="J66" s="39"/>
      <c r="K66" s="39"/>
      <c r="L66" s="39"/>
      <c r="M66" s="44"/>
      <c r="N66" s="43"/>
      <c r="O66" s="43"/>
    </row>
    <row r="67" spans="1:15" x14ac:dyDescent="0.25">
      <c r="A67" s="26" t="s">
        <v>121</v>
      </c>
      <c r="B67" s="24">
        <v>5.77E-3</v>
      </c>
      <c r="C67" s="15">
        <v>94477</v>
      </c>
      <c r="D67" s="15">
        <v>545</v>
      </c>
      <c r="E67" s="15">
        <v>94205</v>
      </c>
      <c r="F67" s="15">
        <v>2380525</v>
      </c>
      <c r="G67" s="25">
        <v>25.2</v>
      </c>
      <c r="H67" s="40"/>
      <c r="I67" s="39"/>
      <c r="J67" s="39"/>
      <c r="K67" s="39"/>
      <c r="L67" s="39"/>
      <c r="M67" s="44"/>
      <c r="N67" s="43"/>
      <c r="O67" s="43"/>
    </row>
    <row r="68" spans="1:15" x14ac:dyDescent="0.25">
      <c r="A68" s="26" t="s">
        <v>122</v>
      </c>
      <c r="B68" s="24">
        <v>6.3699999999999998E-3</v>
      </c>
      <c r="C68" s="15">
        <v>93932</v>
      </c>
      <c r="D68" s="15">
        <v>598</v>
      </c>
      <c r="E68" s="15">
        <v>93633</v>
      </c>
      <c r="F68" s="15">
        <v>2286320</v>
      </c>
      <c r="G68" s="25">
        <v>24.3</v>
      </c>
      <c r="H68" s="40"/>
      <c r="I68" s="39"/>
      <c r="J68" s="39"/>
      <c r="K68" s="39"/>
      <c r="L68" s="39"/>
      <c r="M68" s="44"/>
      <c r="N68" s="43"/>
      <c r="O68" s="43"/>
    </row>
    <row r="69" spans="1:15" x14ac:dyDescent="0.25">
      <c r="A69" s="26" t="s">
        <v>123</v>
      </c>
      <c r="B69" s="24">
        <v>6.9800000000000001E-3</v>
      </c>
      <c r="C69" s="15">
        <v>93334</v>
      </c>
      <c r="D69" s="15">
        <v>651</v>
      </c>
      <c r="E69" s="15">
        <v>93009</v>
      </c>
      <c r="F69" s="15">
        <v>2192687</v>
      </c>
      <c r="G69" s="25">
        <v>23.5</v>
      </c>
      <c r="H69" s="40"/>
      <c r="I69" s="39"/>
      <c r="J69" s="39"/>
      <c r="K69" s="39"/>
      <c r="L69" s="39"/>
      <c r="M69" s="44"/>
      <c r="N69" s="43"/>
      <c r="O69" s="43"/>
    </row>
    <row r="70" spans="1:15" x14ac:dyDescent="0.25">
      <c r="A70" s="26" t="s">
        <v>124</v>
      </c>
      <c r="B70" s="24">
        <v>7.5900000000000004E-3</v>
      </c>
      <c r="C70" s="15">
        <v>92683</v>
      </c>
      <c r="D70" s="15">
        <v>704</v>
      </c>
      <c r="E70" s="15">
        <v>92331</v>
      </c>
      <c r="F70" s="15">
        <v>2099679</v>
      </c>
      <c r="G70" s="25">
        <v>22.7</v>
      </c>
      <c r="H70" s="40"/>
      <c r="I70" s="39"/>
      <c r="J70" s="39"/>
      <c r="K70" s="39"/>
      <c r="L70" s="39"/>
      <c r="M70" s="44"/>
      <c r="N70" s="43"/>
      <c r="O70" s="43"/>
    </row>
    <row r="71" spans="1:15" x14ac:dyDescent="0.25">
      <c r="A71" s="26" t="s">
        <v>125</v>
      </c>
      <c r="B71" s="24">
        <v>8.2500000000000004E-3</v>
      </c>
      <c r="C71" s="15">
        <v>91979</v>
      </c>
      <c r="D71" s="15">
        <v>759</v>
      </c>
      <c r="E71" s="15">
        <v>91600</v>
      </c>
      <c r="F71" s="15">
        <v>2007348</v>
      </c>
      <c r="G71" s="25">
        <v>21.8</v>
      </c>
      <c r="H71" s="40"/>
      <c r="I71" s="39"/>
      <c r="J71" s="39"/>
      <c r="K71" s="39"/>
      <c r="L71" s="39"/>
      <c r="M71" s="44"/>
      <c r="N71" s="43"/>
      <c r="O71" s="43"/>
    </row>
    <row r="72" spans="1:15" x14ac:dyDescent="0.25">
      <c r="A72" s="26" t="s">
        <v>126</v>
      </c>
      <c r="B72" s="24">
        <v>9.0200000000000002E-3</v>
      </c>
      <c r="C72" s="15">
        <v>91220</v>
      </c>
      <c r="D72" s="15">
        <v>823</v>
      </c>
      <c r="E72" s="15">
        <v>90809</v>
      </c>
      <c r="F72" s="15">
        <v>1915748</v>
      </c>
      <c r="G72" s="25">
        <v>21</v>
      </c>
      <c r="H72" s="40"/>
      <c r="I72" s="39"/>
      <c r="J72" s="39"/>
      <c r="K72" s="39"/>
      <c r="L72" s="39"/>
      <c r="M72" s="44"/>
      <c r="N72" s="43"/>
      <c r="O72" s="43"/>
    </row>
    <row r="73" spans="1:15" x14ac:dyDescent="0.25">
      <c r="A73" s="26" t="s">
        <v>127</v>
      </c>
      <c r="B73" s="24">
        <v>9.9699999999999997E-3</v>
      </c>
      <c r="C73" s="15">
        <v>90397</v>
      </c>
      <c r="D73" s="15">
        <v>901</v>
      </c>
      <c r="E73" s="15">
        <v>89947</v>
      </c>
      <c r="F73" s="15">
        <v>1824940</v>
      </c>
      <c r="G73" s="25">
        <v>20.2</v>
      </c>
      <c r="H73" s="40"/>
      <c r="I73" s="39"/>
      <c r="J73" s="39"/>
      <c r="K73" s="39"/>
      <c r="L73" s="39"/>
      <c r="M73" s="44"/>
      <c r="N73" s="43"/>
      <c r="O73" s="43"/>
    </row>
    <row r="74" spans="1:15" x14ac:dyDescent="0.25">
      <c r="A74" s="26" t="s">
        <v>128</v>
      </c>
      <c r="B74" s="24">
        <v>1.0999999999999999E-2</v>
      </c>
      <c r="C74" s="15">
        <v>89496</v>
      </c>
      <c r="D74" s="15">
        <v>984</v>
      </c>
      <c r="E74" s="15">
        <v>89004</v>
      </c>
      <c r="F74" s="15">
        <v>1734993</v>
      </c>
      <c r="G74" s="25">
        <v>19.399999999999999</v>
      </c>
      <c r="H74" s="40"/>
      <c r="I74" s="39"/>
      <c r="J74" s="39"/>
      <c r="K74" s="39"/>
      <c r="L74" s="39"/>
      <c r="M74" s="44"/>
      <c r="N74" s="43"/>
      <c r="O74" s="43"/>
    </row>
    <row r="75" spans="1:15" x14ac:dyDescent="0.25">
      <c r="A75" s="26" t="s">
        <v>129</v>
      </c>
      <c r="B75" s="24">
        <v>1.204E-2</v>
      </c>
      <c r="C75" s="15">
        <v>88512</v>
      </c>
      <c r="D75" s="15">
        <v>1066</v>
      </c>
      <c r="E75" s="15">
        <v>87979</v>
      </c>
      <c r="F75" s="15">
        <v>1645989</v>
      </c>
      <c r="G75" s="25">
        <v>18.600000000000001</v>
      </c>
      <c r="H75" s="40"/>
      <c r="I75" s="39"/>
      <c r="J75" s="39"/>
      <c r="K75" s="39"/>
      <c r="L75" s="39"/>
      <c r="M75" s="44"/>
      <c r="N75" s="43"/>
      <c r="O75" s="43"/>
    </row>
    <row r="76" spans="1:15" x14ac:dyDescent="0.25">
      <c r="A76" s="26" t="s">
        <v>130</v>
      </c>
      <c r="B76" s="24">
        <v>1.3169999999999999E-2</v>
      </c>
      <c r="C76" s="15">
        <v>87446</v>
      </c>
      <c r="D76" s="15">
        <v>1152</v>
      </c>
      <c r="E76" s="15">
        <v>86870</v>
      </c>
      <c r="F76" s="15">
        <v>1558010</v>
      </c>
      <c r="G76" s="25">
        <v>17.8</v>
      </c>
      <c r="H76" s="40"/>
      <c r="I76" s="39"/>
      <c r="J76" s="39"/>
      <c r="K76" s="39"/>
      <c r="L76" s="39"/>
      <c r="M76" s="44"/>
      <c r="N76" s="43"/>
      <c r="O76" s="43"/>
    </row>
    <row r="77" spans="1:15" x14ac:dyDescent="0.25">
      <c r="A77" s="26" t="s">
        <v>131</v>
      </c>
      <c r="B77" s="24">
        <v>1.46E-2</v>
      </c>
      <c r="C77" s="15">
        <v>86294</v>
      </c>
      <c r="D77" s="15">
        <v>1260</v>
      </c>
      <c r="E77" s="15">
        <v>85664</v>
      </c>
      <c r="F77" s="15">
        <v>1471140</v>
      </c>
      <c r="G77" s="25">
        <v>17</v>
      </c>
      <c r="H77" s="40"/>
      <c r="I77" s="39"/>
      <c r="J77" s="39"/>
      <c r="K77" s="39"/>
      <c r="L77" s="39"/>
      <c r="M77" s="44"/>
      <c r="N77" s="43"/>
      <c r="O77" s="43"/>
    </row>
    <row r="78" spans="1:15" x14ac:dyDescent="0.25">
      <c r="A78" s="26" t="s">
        <v>132</v>
      </c>
      <c r="B78" s="24">
        <v>1.6459999999999999E-2</v>
      </c>
      <c r="C78" s="15">
        <v>85034</v>
      </c>
      <c r="D78" s="15">
        <v>1400</v>
      </c>
      <c r="E78" s="15">
        <v>84334</v>
      </c>
      <c r="F78" s="15">
        <v>1385476</v>
      </c>
      <c r="G78" s="25">
        <v>16.3</v>
      </c>
      <c r="H78" s="40"/>
      <c r="I78" s="39"/>
      <c r="J78" s="39"/>
      <c r="K78" s="39"/>
      <c r="L78" s="39"/>
      <c r="M78" s="44"/>
      <c r="N78" s="43"/>
      <c r="O78" s="43"/>
    </row>
    <row r="79" spans="1:15" x14ac:dyDescent="0.25">
      <c r="A79" s="26" t="s">
        <v>133</v>
      </c>
      <c r="B79" s="24">
        <v>1.8589999999999999E-2</v>
      </c>
      <c r="C79" s="15">
        <v>83634</v>
      </c>
      <c r="D79" s="15">
        <v>1555</v>
      </c>
      <c r="E79" s="15">
        <v>82857</v>
      </c>
      <c r="F79" s="15">
        <v>1301142</v>
      </c>
      <c r="G79" s="25">
        <v>15.6</v>
      </c>
      <c r="H79" s="40"/>
      <c r="I79" s="39"/>
      <c r="J79" s="39"/>
      <c r="K79" s="39"/>
      <c r="L79" s="39"/>
      <c r="M79" s="44"/>
      <c r="N79" s="43"/>
      <c r="O79" s="43"/>
    </row>
    <row r="80" spans="1:15" x14ac:dyDescent="0.25">
      <c r="A80" s="26" t="s">
        <v>134</v>
      </c>
      <c r="B80" s="24">
        <v>2.0789999999999999E-2</v>
      </c>
      <c r="C80" s="15">
        <v>82079</v>
      </c>
      <c r="D80" s="15">
        <v>1707</v>
      </c>
      <c r="E80" s="15">
        <v>81226</v>
      </c>
      <c r="F80" s="15">
        <v>1218286</v>
      </c>
      <c r="G80" s="25">
        <v>14.8</v>
      </c>
      <c r="H80" s="40"/>
      <c r="I80" s="39"/>
      <c r="J80" s="39"/>
      <c r="K80" s="39"/>
      <c r="L80" s="39"/>
      <c r="M80" s="44"/>
      <c r="N80" s="43"/>
      <c r="O80" s="43"/>
    </row>
    <row r="81" spans="1:15" x14ac:dyDescent="0.25">
      <c r="A81" s="26" t="s">
        <v>135</v>
      </c>
      <c r="B81" s="24">
        <v>2.307E-2</v>
      </c>
      <c r="C81" s="15">
        <v>80372</v>
      </c>
      <c r="D81" s="15">
        <v>1854</v>
      </c>
      <c r="E81" s="15">
        <v>79445</v>
      </c>
      <c r="F81" s="15">
        <v>1137060</v>
      </c>
      <c r="G81" s="25">
        <v>14.1</v>
      </c>
      <c r="H81" s="40"/>
      <c r="I81" s="39"/>
      <c r="J81" s="39"/>
      <c r="K81" s="39"/>
      <c r="L81" s="39"/>
      <c r="M81" s="44"/>
      <c r="N81" s="43"/>
      <c r="O81" s="43"/>
    </row>
    <row r="82" spans="1:15" x14ac:dyDescent="0.25">
      <c r="A82" s="26" t="s">
        <v>136</v>
      </c>
      <c r="B82" s="24">
        <v>2.5610000000000001E-2</v>
      </c>
      <c r="C82" s="15">
        <v>78518</v>
      </c>
      <c r="D82" s="15">
        <v>2011</v>
      </c>
      <c r="E82" s="15">
        <v>77513</v>
      </c>
      <c r="F82" s="15">
        <v>1057615</v>
      </c>
      <c r="G82" s="25">
        <v>13.5</v>
      </c>
      <c r="H82" s="40"/>
      <c r="I82" s="39"/>
      <c r="J82" s="39"/>
      <c r="K82" s="39"/>
      <c r="L82" s="39"/>
      <c r="M82" s="44"/>
      <c r="N82" s="43"/>
      <c r="O82" s="43"/>
    </row>
    <row r="83" spans="1:15" x14ac:dyDescent="0.25">
      <c r="A83" s="26" t="s">
        <v>137</v>
      </c>
      <c r="B83" s="24">
        <v>2.8570000000000002E-2</v>
      </c>
      <c r="C83" s="15">
        <v>76507</v>
      </c>
      <c r="D83" s="15">
        <v>2186</v>
      </c>
      <c r="E83" s="15">
        <v>75414</v>
      </c>
      <c r="F83" s="15">
        <v>980103</v>
      </c>
      <c r="G83" s="25">
        <v>12.8</v>
      </c>
      <c r="H83" s="40"/>
      <c r="I83" s="39"/>
      <c r="J83" s="39"/>
      <c r="K83" s="39"/>
      <c r="L83" s="39"/>
      <c r="M83" s="44"/>
      <c r="N83" s="43"/>
      <c r="O83" s="43"/>
    </row>
    <row r="84" spans="1:15" x14ac:dyDescent="0.25">
      <c r="A84" s="26" t="s">
        <v>138</v>
      </c>
      <c r="B84" s="24">
        <v>3.1780000000000003E-2</v>
      </c>
      <c r="C84" s="15">
        <v>74321</v>
      </c>
      <c r="D84" s="15">
        <v>2362</v>
      </c>
      <c r="E84" s="15">
        <v>73140</v>
      </c>
      <c r="F84" s="15">
        <v>904689</v>
      </c>
      <c r="G84" s="25">
        <v>12.2</v>
      </c>
      <c r="H84" s="40"/>
      <c r="I84" s="39"/>
      <c r="J84" s="39"/>
      <c r="K84" s="39"/>
      <c r="L84" s="39"/>
      <c r="M84" s="44"/>
      <c r="N84" s="43"/>
      <c r="O84" s="43"/>
    </row>
    <row r="85" spans="1:15" x14ac:dyDescent="0.25">
      <c r="A85" s="26" t="s">
        <v>139</v>
      </c>
      <c r="B85" s="24">
        <v>3.5029999999999999E-2</v>
      </c>
      <c r="C85" s="15">
        <v>71959</v>
      </c>
      <c r="D85" s="15">
        <v>2521</v>
      </c>
      <c r="E85" s="15">
        <v>70699</v>
      </c>
      <c r="F85" s="15">
        <v>831549</v>
      </c>
      <c r="G85" s="25">
        <v>11.6</v>
      </c>
      <c r="H85" s="40"/>
      <c r="I85" s="39"/>
      <c r="J85" s="39"/>
      <c r="K85" s="39"/>
      <c r="L85" s="39"/>
      <c r="M85" s="44"/>
      <c r="N85" s="43"/>
      <c r="O85" s="43"/>
    </row>
    <row r="86" spans="1:15" x14ac:dyDescent="0.25">
      <c r="A86" s="26" t="s">
        <v>140</v>
      </c>
      <c r="B86" s="24">
        <v>3.841E-2</v>
      </c>
      <c r="C86" s="15">
        <v>69438</v>
      </c>
      <c r="D86" s="15">
        <v>2667</v>
      </c>
      <c r="E86" s="15">
        <v>68105</v>
      </c>
      <c r="F86" s="15">
        <v>760850</v>
      </c>
      <c r="G86" s="25">
        <v>11</v>
      </c>
      <c r="H86" s="40"/>
      <c r="I86" s="39"/>
      <c r="J86" s="39"/>
      <c r="K86" s="39"/>
      <c r="L86" s="39"/>
      <c r="M86" s="44"/>
      <c r="N86" s="43"/>
      <c r="O86" s="43"/>
    </row>
    <row r="87" spans="1:15" x14ac:dyDescent="0.25">
      <c r="A87" s="26" t="s">
        <v>141</v>
      </c>
      <c r="B87" s="24">
        <v>4.2259999999999999E-2</v>
      </c>
      <c r="C87" s="15">
        <v>66771</v>
      </c>
      <c r="D87" s="15">
        <v>2822</v>
      </c>
      <c r="E87" s="15">
        <v>65360</v>
      </c>
      <c r="F87" s="15">
        <v>692746</v>
      </c>
      <c r="G87" s="25">
        <v>10.4</v>
      </c>
      <c r="H87" s="40"/>
      <c r="I87" s="39"/>
      <c r="J87" s="39"/>
      <c r="K87" s="39"/>
      <c r="L87" s="39"/>
      <c r="M87" s="44"/>
      <c r="N87" s="43"/>
      <c r="O87" s="43"/>
    </row>
    <row r="88" spans="1:15" x14ac:dyDescent="0.25">
      <c r="A88" s="26" t="s">
        <v>142</v>
      </c>
      <c r="B88" s="24">
        <v>4.6829999999999997E-2</v>
      </c>
      <c r="C88" s="15">
        <v>63949</v>
      </c>
      <c r="D88" s="15">
        <v>2995</v>
      </c>
      <c r="E88" s="15">
        <v>62452</v>
      </c>
      <c r="F88" s="15">
        <v>627386</v>
      </c>
      <c r="G88" s="25">
        <v>9.8000000000000007</v>
      </c>
      <c r="H88" s="40"/>
      <c r="I88" s="39"/>
      <c r="J88" s="39"/>
      <c r="K88" s="39"/>
      <c r="L88" s="39"/>
      <c r="M88" s="44"/>
      <c r="N88" s="43"/>
      <c r="O88" s="43"/>
    </row>
    <row r="89" spans="1:15" x14ac:dyDescent="0.25">
      <c r="A89" s="26" t="s">
        <v>143</v>
      </c>
      <c r="B89" s="24">
        <v>5.1790000000000003E-2</v>
      </c>
      <c r="C89" s="15">
        <v>60954</v>
      </c>
      <c r="D89" s="15">
        <v>3157</v>
      </c>
      <c r="E89" s="15">
        <v>59376</v>
      </c>
      <c r="F89" s="15">
        <v>564934</v>
      </c>
      <c r="G89" s="25">
        <v>9.3000000000000007</v>
      </c>
      <c r="H89" s="40"/>
      <c r="I89" s="39"/>
      <c r="J89" s="39"/>
      <c r="K89" s="39"/>
      <c r="L89" s="39"/>
      <c r="M89" s="44"/>
      <c r="N89" s="43"/>
      <c r="O89" s="43"/>
    </row>
    <row r="90" spans="1:15" x14ac:dyDescent="0.25">
      <c r="A90" s="26" t="s">
        <v>144</v>
      </c>
      <c r="B90" s="24">
        <v>5.6809999999999999E-2</v>
      </c>
      <c r="C90" s="15">
        <v>57797</v>
      </c>
      <c r="D90" s="15">
        <v>3283</v>
      </c>
      <c r="E90" s="15">
        <v>56156</v>
      </c>
      <c r="F90" s="15">
        <v>505559</v>
      </c>
      <c r="G90" s="25">
        <v>8.6999999999999993</v>
      </c>
      <c r="H90" s="40"/>
      <c r="I90" s="39"/>
      <c r="J90" s="39"/>
      <c r="K90" s="39"/>
      <c r="L90" s="39"/>
      <c r="M90" s="44"/>
      <c r="N90" s="43"/>
      <c r="O90" s="43"/>
    </row>
    <row r="91" spans="1:15" x14ac:dyDescent="0.25">
      <c r="A91" s="26" t="s">
        <v>145</v>
      </c>
      <c r="B91" s="24">
        <v>6.1940000000000002E-2</v>
      </c>
      <c r="C91" s="15">
        <v>54514</v>
      </c>
      <c r="D91" s="15">
        <v>3376</v>
      </c>
      <c r="E91" s="15">
        <v>52826</v>
      </c>
      <c r="F91" s="15">
        <v>449403</v>
      </c>
      <c r="G91" s="25">
        <v>8.1999999999999993</v>
      </c>
      <c r="H91" s="40"/>
      <c r="I91" s="39"/>
      <c r="J91" s="39"/>
      <c r="K91" s="39"/>
      <c r="L91" s="39"/>
      <c r="M91" s="44"/>
      <c r="N91" s="43"/>
      <c r="O91" s="43"/>
    </row>
    <row r="92" spans="1:15" x14ac:dyDescent="0.25">
      <c r="A92" s="26" t="s">
        <v>146</v>
      </c>
      <c r="B92" s="24">
        <v>6.7669999999999994E-2</v>
      </c>
      <c r="C92" s="15">
        <v>51138</v>
      </c>
      <c r="D92" s="15">
        <v>3460</v>
      </c>
      <c r="E92" s="15">
        <v>49408</v>
      </c>
      <c r="F92" s="15">
        <v>396577</v>
      </c>
      <c r="G92" s="25">
        <v>7.8</v>
      </c>
      <c r="H92" s="40"/>
      <c r="I92" s="39"/>
      <c r="J92" s="39"/>
      <c r="K92" s="39"/>
      <c r="L92" s="39"/>
      <c r="M92" s="44"/>
      <c r="N92" s="43"/>
      <c r="O92" s="43"/>
    </row>
    <row r="93" spans="1:15" x14ac:dyDescent="0.25">
      <c r="A93" s="26" t="s">
        <v>147</v>
      </c>
      <c r="B93" s="24">
        <v>7.4539999999999995E-2</v>
      </c>
      <c r="C93" s="15">
        <v>47678</v>
      </c>
      <c r="D93" s="15">
        <v>3554</v>
      </c>
      <c r="E93" s="15">
        <v>45901</v>
      </c>
      <c r="F93" s="15">
        <v>347169</v>
      </c>
      <c r="G93" s="25">
        <v>7.3</v>
      </c>
      <c r="H93" s="40"/>
      <c r="I93" s="39"/>
      <c r="J93" s="39"/>
      <c r="K93" s="39"/>
      <c r="L93" s="39"/>
      <c r="M93" s="44"/>
      <c r="N93" s="43"/>
      <c r="O93" s="43"/>
    </row>
    <row r="94" spans="1:15" x14ac:dyDescent="0.25">
      <c r="A94" s="26" t="s">
        <v>148</v>
      </c>
      <c r="B94" s="24">
        <v>8.2519999999999996E-2</v>
      </c>
      <c r="C94" s="15">
        <v>44124</v>
      </c>
      <c r="D94" s="15">
        <v>3641</v>
      </c>
      <c r="E94" s="15">
        <v>42304</v>
      </c>
      <c r="F94" s="15">
        <v>301268</v>
      </c>
      <c r="G94" s="25">
        <v>6.8</v>
      </c>
      <c r="H94" s="40"/>
      <c r="I94" s="39"/>
      <c r="J94" s="39"/>
      <c r="K94" s="39"/>
      <c r="L94" s="39"/>
      <c r="M94" s="44"/>
      <c r="N94" s="43"/>
      <c r="O94" s="43"/>
    </row>
    <row r="95" spans="1:15" x14ac:dyDescent="0.25">
      <c r="A95" s="26" t="s">
        <v>149</v>
      </c>
      <c r="B95" s="24">
        <v>9.0899999999999995E-2</v>
      </c>
      <c r="C95" s="15">
        <v>40483</v>
      </c>
      <c r="D95" s="15">
        <v>3680</v>
      </c>
      <c r="E95" s="15">
        <v>38643</v>
      </c>
      <c r="F95" s="15">
        <v>258965</v>
      </c>
      <c r="G95" s="25">
        <v>6.4</v>
      </c>
      <c r="H95" s="40"/>
      <c r="I95" s="39"/>
      <c r="J95" s="39"/>
      <c r="K95" s="39"/>
      <c r="L95" s="39"/>
      <c r="M95" s="44"/>
      <c r="N95" s="43"/>
      <c r="O95" s="43"/>
    </row>
    <row r="96" spans="1:15" x14ac:dyDescent="0.25">
      <c r="A96" s="26" t="s">
        <v>150</v>
      </c>
      <c r="B96" s="24">
        <v>0.10002</v>
      </c>
      <c r="C96" s="15">
        <v>36803</v>
      </c>
      <c r="D96" s="15">
        <v>3681</v>
      </c>
      <c r="E96" s="15">
        <v>34963</v>
      </c>
      <c r="F96" s="15">
        <v>220322</v>
      </c>
      <c r="G96" s="25">
        <v>6</v>
      </c>
      <c r="H96" s="40"/>
      <c r="I96" s="39"/>
      <c r="J96" s="39"/>
      <c r="K96" s="39"/>
      <c r="L96" s="39"/>
      <c r="M96" s="44"/>
      <c r="N96" s="43"/>
      <c r="O96" s="43"/>
    </row>
    <row r="97" spans="1:15" x14ac:dyDescent="0.25">
      <c r="A97" s="26" t="s">
        <v>151</v>
      </c>
      <c r="B97" s="24">
        <v>0.10996</v>
      </c>
      <c r="C97" s="15">
        <v>33122</v>
      </c>
      <c r="D97" s="15">
        <v>3642</v>
      </c>
      <c r="E97" s="15">
        <v>31301</v>
      </c>
      <c r="F97" s="15">
        <v>185359</v>
      </c>
      <c r="G97" s="25">
        <v>5.6</v>
      </c>
      <c r="H97" s="40"/>
      <c r="I97" s="39"/>
      <c r="J97" s="39"/>
      <c r="K97" s="39"/>
      <c r="L97" s="39"/>
      <c r="M97" s="44"/>
      <c r="N97" s="43"/>
      <c r="O97" s="43"/>
    </row>
    <row r="98" spans="1:15" x14ac:dyDescent="0.25">
      <c r="A98" s="26" t="s">
        <v>152</v>
      </c>
      <c r="B98" s="24">
        <v>0.12076000000000001</v>
      </c>
      <c r="C98" s="15">
        <v>29480</v>
      </c>
      <c r="D98" s="15">
        <v>3560</v>
      </c>
      <c r="E98" s="15">
        <v>27700</v>
      </c>
      <c r="F98" s="15">
        <v>154058</v>
      </c>
      <c r="G98" s="25">
        <v>5.2</v>
      </c>
      <c r="H98" s="40"/>
      <c r="I98" s="39"/>
      <c r="J98" s="39"/>
      <c r="K98" s="39"/>
      <c r="L98" s="39"/>
      <c r="M98" s="44"/>
      <c r="N98" s="43"/>
      <c r="O98" s="43"/>
    </row>
    <row r="99" spans="1:15" x14ac:dyDescent="0.25">
      <c r="A99" s="26" t="s">
        <v>153</v>
      </c>
      <c r="B99" s="24">
        <v>0.13247999999999999</v>
      </c>
      <c r="C99" s="15">
        <v>25920</v>
      </c>
      <c r="D99" s="15">
        <v>3434</v>
      </c>
      <c r="E99" s="15">
        <v>24203</v>
      </c>
      <c r="F99" s="15">
        <v>126358</v>
      </c>
      <c r="G99" s="25">
        <v>4.9000000000000004</v>
      </c>
      <c r="H99" s="40"/>
      <c r="I99" s="39"/>
      <c r="J99" s="39"/>
      <c r="K99" s="39"/>
      <c r="L99" s="39"/>
      <c r="M99" s="44"/>
      <c r="N99" s="43"/>
      <c r="O99" s="43"/>
    </row>
    <row r="100" spans="1:15" x14ac:dyDescent="0.25">
      <c r="A100" s="26" t="s">
        <v>154</v>
      </c>
      <c r="B100" s="24">
        <v>0.14516999999999999</v>
      </c>
      <c r="C100" s="15">
        <v>22486</v>
      </c>
      <c r="D100" s="15">
        <v>3264</v>
      </c>
      <c r="E100" s="15">
        <v>20854</v>
      </c>
      <c r="F100" s="15">
        <v>102155</v>
      </c>
      <c r="G100" s="25">
        <v>4.5</v>
      </c>
      <c r="H100" s="40"/>
      <c r="I100" s="39"/>
      <c r="J100" s="39"/>
      <c r="K100" s="39"/>
      <c r="L100" s="39"/>
      <c r="M100" s="44"/>
      <c r="N100" s="43"/>
      <c r="O100" s="43"/>
    </row>
    <row r="101" spans="1:15" x14ac:dyDescent="0.25">
      <c r="A101" s="26" t="s">
        <v>155</v>
      </c>
      <c r="B101" s="24">
        <v>0.15890000000000001</v>
      </c>
      <c r="C101" s="15">
        <v>19222</v>
      </c>
      <c r="D101" s="15">
        <v>3054</v>
      </c>
      <c r="E101" s="15">
        <v>17695</v>
      </c>
      <c r="F101" s="15">
        <v>81301</v>
      </c>
      <c r="G101" s="25">
        <v>4.2</v>
      </c>
      <c r="H101" s="40"/>
      <c r="I101" s="39"/>
      <c r="J101" s="39"/>
      <c r="K101" s="39"/>
      <c r="L101" s="39"/>
      <c r="M101" s="44"/>
      <c r="N101" s="43"/>
      <c r="O101" s="43"/>
    </row>
    <row r="102" spans="1:15" x14ac:dyDescent="0.25">
      <c r="A102" s="26" t="s">
        <v>156</v>
      </c>
      <c r="B102" s="24">
        <v>0.17372000000000001</v>
      </c>
      <c r="C102" s="15">
        <v>16168</v>
      </c>
      <c r="D102" s="15">
        <v>2809</v>
      </c>
      <c r="E102" s="15">
        <v>14764</v>
      </c>
      <c r="F102" s="15">
        <v>63606</v>
      </c>
      <c r="G102" s="25">
        <v>3.9</v>
      </c>
      <c r="H102" s="40"/>
      <c r="I102" s="39"/>
      <c r="J102" s="39"/>
      <c r="K102" s="39"/>
      <c r="L102" s="39"/>
      <c r="M102" s="44"/>
      <c r="N102" s="43"/>
      <c r="O102" s="43"/>
    </row>
    <row r="103" spans="1:15" x14ac:dyDescent="0.25">
      <c r="A103" s="26" t="s">
        <v>157</v>
      </c>
      <c r="B103" s="24">
        <v>0.18969</v>
      </c>
      <c r="C103" s="15">
        <v>13359</v>
      </c>
      <c r="D103" s="15">
        <v>2534</v>
      </c>
      <c r="E103" s="15">
        <v>12092</v>
      </c>
      <c r="F103" s="15">
        <v>48843</v>
      </c>
      <c r="G103" s="25">
        <v>3.7</v>
      </c>
      <c r="H103" s="40"/>
      <c r="I103" s="39"/>
      <c r="J103" s="39"/>
      <c r="K103" s="39"/>
      <c r="L103" s="39"/>
      <c r="M103" s="44"/>
      <c r="N103" s="43"/>
      <c r="O103" s="43"/>
    </row>
    <row r="104" spans="1:15" x14ac:dyDescent="0.25">
      <c r="A104" s="26" t="s">
        <v>158</v>
      </c>
      <c r="B104" s="24">
        <v>0.20685999999999999</v>
      </c>
      <c r="C104" s="15">
        <v>10825</v>
      </c>
      <c r="D104" s="15">
        <v>2239</v>
      </c>
      <c r="E104" s="15">
        <v>9706</v>
      </c>
      <c r="F104" s="15">
        <v>36751</v>
      </c>
      <c r="G104" s="25">
        <v>3.4</v>
      </c>
      <c r="H104" s="40"/>
      <c r="I104" s="39"/>
      <c r="J104" s="39"/>
      <c r="K104" s="39"/>
      <c r="L104" s="39"/>
      <c r="M104" s="44"/>
      <c r="N104" s="43"/>
      <c r="O104" s="43"/>
    </row>
    <row r="105" spans="1:15" x14ac:dyDescent="0.25">
      <c r="A105" s="26" t="s">
        <v>159</v>
      </c>
      <c r="B105" s="24">
        <v>0.22528000000000001</v>
      </c>
      <c r="C105" s="15">
        <v>8586</v>
      </c>
      <c r="D105" s="15">
        <v>1934</v>
      </c>
      <c r="E105" s="15">
        <v>7619</v>
      </c>
      <c r="F105" s="15">
        <v>27045</v>
      </c>
      <c r="G105" s="25">
        <v>3.1</v>
      </c>
      <c r="H105" s="40"/>
      <c r="I105" s="39"/>
      <c r="J105" s="39"/>
      <c r="K105" s="39"/>
      <c r="L105" s="39"/>
      <c r="M105" s="44"/>
      <c r="N105" s="43"/>
      <c r="O105" s="43"/>
    </row>
    <row r="106" spans="1:15" x14ac:dyDescent="0.25">
      <c r="A106" s="26" t="s">
        <v>160</v>
      </c>
      <c r="B106" s="24">
        <v>0.245</v>
      </c>
      <c r="C106" s="15">
        <v>6652</v>
      </c>
      <c r="D106" s="15">
        <v>1630</v>
      </c>
      <c r="E106" s="15">
        <v>5837</v>
      </c>
      <c r="F106" s="15">
        <v>19426</v>
      </c>
      <c r="G106" s="25">
        <v>2.9</v>
      </c>
      <c r="H106" s="40"/>
      <c r="I106" s="39"/>
      <c r="J106" s="39"/>
      <c r="K106" s="39"/>
      <c r="L106" s="39"/>
      <c r="M106" s="44"/>
      <c r="N106" s="43"/>
      <c r="O106" s="43"/>
    </row>
    <row r="107" spans="1:15" x14ac:dyDescent="0.25">
      <c r="A107" s="26" t="s">
        <v>161</v>
      </c>
      <c r="B107" s="24">
        <v>0.26606999999999997</v>
      </c>
      <c r="C107" s="15">
        <v>5022</v>
      </c>
      <c r="D107" s="15">
        <v>1336</v>
      </c>
      <c r="E107" s="15">
        <v>4354</v>
      </c>
      <c r="F107" s="15">
        <v>13589</v>
      </c>
      <c r="G107" s="25">
        <v>2.7</v>
      </c>
      <c r="H107" s="40"/>
      <c r="I107" s="39"/>
      <c r="J107" s="39"/>
      <c r="K107" s="39"/>
      <c r="L107" s="39"/>
      <c r="M107" s="44"/>
      <c r="N107" s="43"/>
      <c r="O107" s="43"/>
    </row>
    <row r="108" spans="1:15" x14ac:dyDescent="0.25">
      <c r="A108" s="26" t="s">
        <v>162</v>
      </c>
      <c r="B108" s="24">
        <v>0.28850999999999999</v>
      </c>
      <c r="C108" s="15">
        <v>3686</v>
      </c>
      <c r="D108" s="15">
        <v>1063</v>
      </c>
      <c r="E108" s="15">
        <v>3155</v>
      </c>
      <c r="F108" s="15">
        <v>9235</v>
      </c>
      <c r="G108" s="25">
        <v>2.5</v>
      </c>
      <c r="H108" s="40"/>
      <c r="I108" s="39"/>
      <c r="J108" s="39"/>
      <c r="K108" s="39"/>
      <c r="L108" s="39"/>
      <c r="M108" s="44"/>
      <c r="N108" s="43"/>
      <c r="O108" s="43"/>
    </row>
    <row r="109" spans="1:15" x14ac:dyDescent="0.25">
      <c r="A109" s="26" t="s">
        <v>163</v>
      </c>
      <c r="B109" s="24">
        <v>0.31236999999999998</v>
      </c>
      <c r="C109" s="15">
        <v>2623</v>
      </c>
      <c r="D109" s="15">
        <v>819</v>
      </c>
      <c r="E109" s="15">
        <v>2214</v>
      </c>
      <c r="F109" s="15">
        <v>6081</v>
      </c>
      <c r="G109" s="25">
        <v>2.2999999999999998</v>
      </c>
      <c r="H109" s="40"/>
      <c r="I109" s="39"/>
      <c r="J109" s="39"/>
      <c r="K109" s="39"/>
      <c r="L109" s="39"/>
      <c r="M109" s="44"/>
      <c r="N109" s="43"/>
      <c r="O109" s="43"/>
    </row>
    <row r="110" spans="1:15" x14ac:dyDescent="0.25">
      <c r="A110" s="28" t="s">
        <v>164</v>
      </c>
      <c r="B110" s="29">
        <v>1</v>
      </c>
      <c r="C110" s="30">
        <v>1804</v>
      </c>
      <c r="D110" s="30">
        <v>1804</v>
      </c>
      <c r="E110" s="30">
        <v>3867</v>
      </c>
      <c r="F110" s="30">
        <v>3867</v>
      </c>
      <c r="G110" s="31">
        <v>2.1</v>
      </c>
      <c r="H110" s="40"/>
      <c r="I110" s="39"/>
      <c r="J110" s="39"/>
      <c r="K110" s="39"/>
      <c r="L110" s="39"/>
      <c r="M110" s="44"/>
      <c r="N110" s="43"/>
      <c r="O110" s="43"/>
    </row>
    <row r="111" spans="1:15" x14ac:dyDescent="0.25">
      <c r="A111" s="15"/>
      <c r="B111" s="24"/>
      <c r="C111" s="15"/>
      <c r="D111" s="15"/>
      <c r="E111" s="15"/>
      <c r="F111" s="15"/>
      <c r="G111" s="67"/>
      <c r="H111" s="40"/>
      <c r="I111" s="39"/>
      <c r="J111" s="39"/>
      <c r="K111" s="39"/>
      <c r="L111" s="39"/>
      <c r="M111" s="44"/>
      <c r="N111" s="43"/>
      <c r="O111" s="43"/>
    </row>
    <row r="113" spans="1:1" x14ac:dyDescent="0.25">
      <c r="A113" s="32" t="s">
        <v>284</v>
      </c>
    </row>
    <row r="114" spans="1:1" x14ac:dyDescent="0.25">
      <c r="A114" s="33" t="s">
        <v>165</v>
      </c>
    </row>
  </sheetData>
  <pageMargins left="0.75" right="0.75" top="1" bottom="1" header="0.5" footer="0.5"/>
  <pageSetup paperSize="9" orientation="portrait"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37"/>
  <dimension ref="A1:O114"/>
  <sheetViews>
    <sheetView zoomScaleNormal="100" workbookViewId="0"/>
  </sheetViews>
  <sheetFormatPr defaultRowHeight="12.5" x14ac:dyDescent="0.25"/>
  <cols>
    <col min="1" max="1" width="12.59765625" style="4" customWidth="1"/>
    <col min="2" max="2" width="17.3984375" style="4" customWidth="1"/>
    <col min="3" max="3" width="10.59765625" style="4" customWidth="1"/>
    <col min="4" max="5" width="17.3984375" style="4" customWidth="1"/>
    <col min="6" max="7" width="15.09765625" style="4" customWidth="1"/>
    <col min="8" max="8" width="11" style="4" customWidth="1"/>
    <col min="9" max="11" width="9.09765625" style="4"/>
    <col min="12" max="12" width="11" style="4" customWidth="1"/>
    <col min="13" max="256" width="9.09765625" style="4"/>
    <col min="257" max="257" width="12.59765625" style="4" customWidth="1"/>
    <col min="258" max="258" width="17.3984375" style="4" customWidth="1"/>
    <col min="259" max="259" width="10.59765625" style="4" customWidth="1"/>
    <col min="260" max="261" width="17.3984375" style="4" customWidth="1"/>
    <col min="262" max="263" width="15.09765625" style="4" customWidth="1"/>
    <col min="264" max="264" width="11" style="4" customWidth="1"/>
    <col min="265" max="267" width="9.09765625" style="4"/>
    <col min="268" max="268" width="11" style="4" customWidth="1"/>
    <col min="269" max="512" width="9.09765625" style="4"/>
    <col min="513" max="513" width="12.59765625" style="4" customWidth="1"/>
    <col min="514" max="514" width="17.3984375" style="4" customWidth="1"/>
    <col min="515" max="515" width="10.59765625" style="4" customWidth="1"/>
    <col min="516" max="517" width="17.3984375" style="4" customWidth="1"/>
    <col min="518" max="519" width="15.09765625" style="4" customWidth="1"/>
    <col min="520" max="520" width="11" style="4" customWidth="1"/>
    <col min="521" max="523" width="9.09765625" style="4"/>
    <col min="524" max="524" width="11" style="4" customWidth="1"/>
    <col min="525" max="768" width="9.09765625" style="4"/>
    <col min="769" max="769" width="12.59765625" style="4" customWidth="1"/>
    <col min="770" max="770" width="17.3984375" style="4" customWidth="1"/>
    <col min="771" max="771" width="10.59765625" style="4" customWidth="1"/>
    <col min="772" max="773" width="17.3984375" style="4" customWidth="1"/>
    <col min="774" max="775" width="15.09765625" style="4" customWidth="1"/>
    <col min="776" max="776" width="11" style="4" customWidth="1"/>
    <col min="777" max="779" width="9.09765625" style="4"/>
    <col min="780" max="780" width="11" style="4" customWidth="1"/>
    <col min="781" max="1024" width="9.09765625" style="4"/>
    <col min="1025" max="1025" width="12.59765625" style="4" customWidth="1"/>
    <col min="1026" max="1026" width="17.3984375" style="4" customWidth="1"/>
    <col min="1027" max="1027" width="10.59765625" style="4" customWidth="1"/>
    <col min="1028" max="1029" width="17.3984375" style="4" customWidth="1"/>
    <col min="1030" max="1031" width="15.09765625" style="4" customWidth="1"/>
    <col min="1032" max="1032" width="11" style="4" customWidth="1"/>
    <col min="1033" max="1035" width="9.09765625" style="4"/>
    <col min="1036" max="1036" width="11" style="4" customWidth="1"/>
    <col min="1037" max="1280" width="9.09765625" style="4"/>
    <col min="1281" max="1281" width="12.59765625" style="4" customWidth="1"/>
    <col min="1282" max="1282" width="17.3984375" style="4" customWidth="1"/>
    <col min="1283" max="1283" width="10.59765625" style="4" customWidth="1"/>
    <col min="1284" max="1285" width="17.3984375" style="4" customWidth="1"/>
    <col min="1286" max="1287" width="15.09765625" style="4" customWidth="1"/>
    <col min="1288" max="1288" width="11" style="4" customWidth="1"/>
    <col min="1289" max="1291" width="9.09765625" style="4"/>
    <col min="1292" max="1292" width="11" style="4" customWidth="1"/>
    <col min="1293" max="1536" width="9.09765625" style="4"/>
    <col min="1537" max="1537" width="12.59765625" style="4" customWidth="1"/>
    <col min="1538" max="1538" width="17.3984375" style="4" customWidth="1"/>
    <col min="1539" max="1539" width="10.59765625" style="4" customWidth="1"/>
    <col min="1540" max="1541" width="17.3984375" style="4" customWidth="1"/>
    <col min="1542" max="1543" width="15.09765625" style="4" customWidth="1"/>
    <col min="1544" max="1544" width="11" style="4" customWidth="1"/>
    <col min="1545" max="1547" width="9.09765625" style="4"/>
    <col min="1548" max="1548" width="11" style="4" customWidth="1"/>
    <col min="1549" max="1792" width="9.09765625" style="4"/>
    <col min="1793" max="1793" width="12.59765625" style="4" customWidth="1"/>
    <col min="1794" max="1794" width="17.3984375" style="4" customWidth="1"/>
    <col min="1795" max="1795" width="10.59765625" style="4" customWidth="1"/>
    <col min="1796" max="1797" width="17.3984375" style="4" customWidth="1"/>
    <col min="1798" max="1799" width="15.09765625" style="4" customWidth="1"/>
    <col min="1800" max="1800" width="11" style="4" customWidth="1"/>
    <col min="1801" max="1803" width="9.09765625" style="4"/>
    <col min="1804" max="1804" width="11" style="4" customWidth="1"/>
    <col min="1805" max="2048" width="9.09765625" style="4"/>
    <col min="2049" max="2049" width="12.59765625" style="4" customWidth="1"/>
    <col min="2050" max="2050" width="17.3984375" style="4" customWidth="1"/>
    <col min="2051" max="2051" width="10.59765625" style="4" customWidth="1"/>
    <col min="2052" max="2053" width="17.3984375" style="4" customWidth="1"/>
    <col min="2054" max="2055" width="15.09765625" style="4" customWidth="1"/>
    <col min="2056" max="2056" width="11" style="4" customWidth="1"/>
    <col min="2057" max="2059" width="9.09765625" style="4"/>
    <col min="2060" max="2060" width="11" style="4" customWidth="1"/>
    <col min="2061" max="2304" width="9.09765625" style="4"/>
    <col min="2305" max="2305" width="12.59765625" style="4" customWidth="1"/>
    <col min="2306" max="2306" width="17.3984375" style="4" customWidth="1"/>
    <col min="2307" max="2307" width="10.59765625" style="4" customWidth="1"/>
    <col min="2308" max="2309" width="17.3984375" style="4" customWidth="1"/>
    <col min="2310" max="2311" width="15.09765625" style="4" customWidth="1"/>
    <col min="2312" max="2312" width="11" style="4" customWidth="1"/>
    <col min="2313" max="2315" width="9.09765625" style="4"/>
    <col min="2316" max="2316" width="11" style="4" customWidth="1"/>
    <col min="2317" max="2560" width="9.09765625" style="4"/>
    <col min="2561" max="2561" width="12.59765625" style="4" customWidth="1"/>
    <col min="2562" max="2562" width="17.3984375" style="4" customWidth="1"/>
    <col min="2563" max="2563" width="10.59765625" style="4" customWidth="1"/>
    <col min="2564" max="2565" width="17.3984375" style="4" customWidth="1"/>
    <col min="2566" max="2567" width="15.09765625" style="4" customWidth="1"/>
    <col min="2568" max="2568" width="11" style="4" customWidth="1"/>
    <col min="2569" max="2571" width="9.09765625" style="4"/>
    <col min="2572" max="2572" width="11" style="4" customWidth="1"/>
    <col min="2573" max="2816" width="9.09765625" style="4"/>
    <col min="2817" max="2817" width="12.59765625" style="4" customWidth="1"/>
    <col min="2818" max="2818" width="17.3984375" style="4" customWidth="1"/>
    <col min="2819" max="2819" width="10.59765625" style="4" customWidth="1"/>
    <col min="2820" max="2821" width="17.3984375" style="4" customWidth="1"/>
    <col min="2822" max="2823" width="15.09765625" style="4" customWidth="1"/>
    <col min="2824" max="2824" width="11" style="4" customWidth="1"/>
    <col min="2825" max="2827" width="9.09765625" style="4"/>
    <col min="2828" max="2828" width="11" style="4" customWidth="1"/>
    <col min="2829" max="3072" width="9.09765625" style="4"/>
    <col min="3073" max="3073" width="12.59765625" style="4" customWidth="1"/>
    <col min="3074" max="3074" width="17.3984375" style="4" customWidth="1"/>
    <col min="3075" max="3075" width="10.59765625" style="4" customWidth="1"/>
    <col min="3076" max="3077" width="17.3984375" style="4" customWidth="1"/>
    <col min="3078" max="3079" width="15.09765625" style="4" customWidth="1"/>
    <col min="3080" max="3080" width="11" style="4" customWidth="1"/>
    <col min="3081" max="3083" width="9.09765625" style="4"/>
    <col min="3084" max="3084" width="11" style="4" customWidth="1"/>
    <col min="3085" max="3328" width="9.09765625" style="4"/>
    <col min="3329" max="3329" width="12.59765625" style="4" customWidth="1"/>
    <col min="3330" max="3330" width="17.3984375" style="4" customWidth="1"/>
    <col min="3331" max="3331" width="10.59765625" style="4" customWidth="1"/>
    <col min="3332" max="3333" width="17.3984375" style="4" customWidth="1"/>
    <col min="3334" max="3335" width="15.09765625" style="4" customWidth="1"/>
    <col min="3336" max="3336" width="11" style="4" customWidth="1"/>
    <col min="3337" max="3339" width="9.09765625" style="4"/>
    <col min="3340" max="3340" width="11" style="4" customWidth="1"/>
    <col min="3341" max="3584" width="9.09765625" style="4"/>
    <col min="3585" max="3585" width="12.59765625" style="4" customWidth="1"/>
    <col min="3586" max="3586" width="17.3984375" style="4" customWidth="1"/>
    <col min="3587" max="3587" width="10.59765625" style="4" customWidth="1"/>
    <col min="3588" max="3589" width="17.3984375" style="4" customWidth="1"/>
    <col min="3590" max="3591" width="15.09765625" style="4" customWidth="1"/>
    <col min="3592" max="3592" width="11" style="4" customWidth="1"/>
    <col min="3593" max="3595" width="9.09765625" style="4"/>
    <col min="3596" max="3596" width="11" style="4" customWidth="1"/>
    <col min="3597" max="3840" width="9.09765625" style="4"/>
    <col min="3841" max="3841" width="12.59765625" style="4" customWidth="1"/>
    <col min="3842" max="3842" width="17.3984375" style="4" customWidth="1"/>
    <col min="3843" max="3843" width="10.59765625" style="4" customWidth="1"/>
    <col min="3844" max="3845" width="17.3984375" style="4" customWidth="1"/>
    <col min="3846" max="3847" width="15.09765625" style="4" customWidth="1"/>
    <col min="3848" max="3848" width="11" style="4" customWidth="1"/>
    <col min="3849" max="3851" width="9.09765625" style="4"/>
    <col min="3852" max="3852" width="11" style="4" customWidth="1"/>
    <col min="3853" max="4096" width="9.09765625" style="4"/>
    <col min="4097" max="4097" width="12.59765625" style="4" customWidth="1"/>
    <col min="4098" max="4098" width="17.3984375" style="4" customWidth="1"/>
    <col min="4099" max="4099" width="10.59765625" style="4" customWidth="1"/>
    <col min="4100" max="4101" width="17.3984375" style="4" customWidth="1"/>
    <col min="4102" max="4103" width="15.09765625" style="4" customWidth="1"/>
    <col min="4104" max="4104" width="11" style="4" customWidth="1"/>
    <col min="4105" max="4107" width="9.09765625" style="4"/>
    <col min="4108" max="4108" width="11" style="4" customWidth="1"/>
    <col min="4109" max="4352" width="9.09765625" style="4"/>
    <col min="4353" max="4353" width="12.59765625" style="4" customWidth="1"/>
    <col min="4354" max="4354" width="17.3984375" style="4" customWidth="1"/>
    <col min="4355" max="4355" width="10.59765625" style="4" customWidth="1"/>
    <col min="4356" max="4357" width="17.3984375" style="4" customWidth="1"/>
    <col min="4358" max="4359" width="15.09765625" style="4" customWidth="1"/>
    <col min="4360" max="4360" width="11" style="4" customWidth="1"/>
    <col min="4361" max="4363" width="9.09765625" style="4"/>
    <col min="4364" max="4364" width="11" style="4" customWidth="1"/>
    <col min="4365" max="4608" width="9.09765625" style="4"/>
    <col min="4609" max="4609" width="12.59765625" style="4" customWidth="1"/>
    <col min="4610" max="4610" width="17.3984375" style="4" customWidth="1"/>
    <col min="4611" max="4611" width="10.59765625" style="4" customWidth="1"/>
    <col min="4612" max="4613" width="17.3984375" style="4" customWidth="1"/>
    <col min="4614" max="4615" width="15.09765625" style="4" customWidth="1"/>
    <col min="4616" max="4616" width="11" style="4" customWidth="1"/>
    <col min="4617" max="4619" width="9.09765625" style="4"/>
    <col min="4620" max="4620" width="11" style="4" customWidth="1"/>
    <col min="4621" max="4864" width="9.09765625" style="4"/>
    <col min="4865" max="4865" width="12.59765625" style="4" customWidth="1"/>
    <col min="4866" max="4866" width="17.3984375" style="4" customWidth="1"/>
    <col min="4867" max="4867" width="10.59765625" style="4" customWidth="1"/>
    <col min="4868" max="4869" width="17.3984375" style="4" customWidth="1"/>
    <col min="4870" max="4871" width="15.09765625" style="4" customWidth="1"/>
    <col min="4872" max="4872" width="11" style="4" customWidth="1"/>
    <col min="4873" max="4875" width="9.09765625" style="4"/>
    <col min="4876" max="4876" width="11" style="4" customWidth="1"/>
    <col min="4877" max="5120" width="9.09765625" style="4"/>
    <col min="5121" max="5121" width="12.59765625" style="4" customWidth="1"/>
    <col min="5122" max="5122" width="17.3984375" style="4" customWidth="1"/>
    <col min="5123" max="5123" width="10.59765625" style="4" customWidth="1"/>
    <col min="5124" max="5125" width="17.3984375" style="4" customWidth="1"/>
    <col min="5126" max="5127" width="15.09765625" style="4" customWidth="1"/>
    <col min="5128" max="5128" width="11" style="4" customWidth="1"/>
    <col min="5129" max="5131" width="9.09765625" style="4"/>
    <col min="5132" max="5132" width="11" style="4" customWidth="1"/>
    <col min="5133" max="5376" width="9.09765625" style="4"/>
    <col min="5377" max="5377" width="12.59765625" style="4" customWidth="1"/>
    <col min="5378" max="5378" width="17.3984375" style="4" customWidth="1"/>
    <col min="5379" max="5379" width="10.59765625" style="4" customWidth="1"/>
    <col min="5380" max="5381" width="17.3984375" style="4" customWidth="1"/>
    <col min="5382" max="5383" width="15.09765625" style="4" customWidth="1"/>
    <col min="5384" max="5384" width="11" style="4" customWidth="1"/>
    <col min="5385" max="5387" width="9.09765625" style="4"/>
    <col min="5388" max="5388" width="11" style="4" customWidth="1"/>
    <col min="5389" max="5632" width="9.09765625" style="4"/>
    <col min="5633" max="5633" width="12.59765625" style="4" customWidth="1"/>
    <col min="5634" max="5634" width="17.3984375" style="4" customWidth="1"/>
    <col min="5635" max="5635" width="10.59765625" style="4" customWidth="1"/>
    <col min="5636" max="5637" width="17.3984375" style="4" customWidth="1"/>
    <col min="5638" max="5639" width="15.09765625" style="4" customWidth="1"/>
    <col min="5640" max="5640" width="11" style="4" customWidth="1"/>
    <col min="5641" max="5643" width="9.09765625" style="4"/>
    <col min="5644" max="5644" width="11" style="4" customWidth="1"/>
    <col min="5645" max="5888" width="9.09765625" style="4"/>
    <col min="5889" max="5889" width="12.59765625" style="4" customWidth="1"/>
    <col min="5890" max="5890" width="17.3984375" style="4" customWidth="1"/>
    <col min="5891" max="5891" width="10.59765625" style="4" customWidth="1"/>
    <col min="5892" max="5893" width="17.3984375" style="4" customWidth="1"/>
    <col min="5894" max="5895" width="15.09765625" style="4" customWidth="1"/>
    <col min="5896" max="5896" width="11" style="4" customWidth="1"/>
    <col min="5897" max="5899" width="9.09765625" style="4"/>
    <col min="5900" max="5900" width="11" style="4" customWidth="1"/>
    <col min="5901" max="6144" width="9.09765625" style="4"/>
    <col min="6145" max="6145" width="12.59765625" style="4" customWidth="1"/>
    <col min="6146" max="6146" width="17.3984375" style="4" customWidth="1"/>
    <col min="6147" max="6147" width="10.59765625" style="4" customWidth="1"/>
    <col min="6148" max="6149" width="17.3984375" style="4" customWidth="1"/>
    <col min="6150" max="6151" width="15.09765625" style="4" customWidth="1"/>
    <col min="6152" max="6152" width="11" style="4" customWidth="1"/>
    <col min="6153" max="6155" width="9.09765625" style="4"/>
    <col min="6156" max="6156" width="11" style="4" customWidth="1"/>
    <col min="6157" max="6400" width="9.09765625" style="4"/>
    <col min="6401" max="6401" width="12.59765625" style="4" customWidth="1"/>
    <col min="6402" max="6402" width="17.3984375" style="4" customWidth="1"/>
    <col min="6403" max="6403" width="10.59765625" style="4" customWidth="1"/>
    <col min="6404" max="6405" width="17.3984375" style="4" customWidth="1"/>
    <col min="6406" max="6407" width="15.09765625" style="4" customWidth="1"/>
    <col min="6408" max="6408" width="11" style="4" customWidth="1"/>
    <col min="6409" max="6411" width="9.09765625" style="4"/>
    <col min="6412" max="6412" width="11" style="4" customWidth="1"/>
    <col min="6413" max="6656" width="9.09765625" style="4"/>
    <col min="6657" max="6657" width="12.59765625" style="4" customWidth="1"/>
    <col min="6658" max="6658" width="17.3984375" style="4" customWidth="1"/>
    <col min="6659" max="6659" width="10.59765625" style="4" customWidth="1"/>
    <col min="6660" max="6661" width="17.3984375" style="4" customWidth="1"/>
    <col min="6662" max="6663" width="15.09765625" style="4" customWidth="1"/>
    <col min="6664" max="6664" width="11" style="4" customWidth="1"/>
    <col min="6665" max="6667" width="9.09765625" style="4"/>
    <col min="6668" max="6668" width="11" style="4" customWidth="1"/>
    <col min="6669" max="6912" width="9.09765625" style="4"/>
    <col min="6913" max="6913" width="12.59765625" style="4" customWidth="1"/>
    <col min="6914" max="6914" width="17.3984375" style="4" customWidth="1"/>
    <col min="6915" max="6915" width="10.59765625" style="4" customWidth="1"/>
    <col min="6916" max="6917" width="17.3984375" style="4" customWidth="1"/>
    <col min="6918" max="6919" width="15.09765625" style="4" customWidth="1"/>
    <col min="6920" max="6920" width="11" style="4" customWidth="1"/>
    <col min="6921" max="6923" width="9.09765625" style="4"/>
    <col min="6924" max="6924" width="11" style="4" customWidth="1"/>
    <col min="6925" max="7168" width="9.09765625" style="4"/>
    <col min="7169" max="7169" width="12.59765625" style="4" customWidth="1"/>
    <col min="7170" max="7170" width="17.3984375" style="4" customWidth="1"/>
    <col min="7171" max="7171" width="10.59765625" style="4" customWidth="1"/>
    <col min="7172" max="7173" width="17.3984375" style="4" customWidth="1"/>
    <col min="7174" max="7175" width="15.09765625" style="4" customWidth="1"/>
    <col min="7176" max="7176" width="11" style="4" customWidth="1"/>
    <col min="7177" max="7179" width="9.09765625" style="4"/>
    <col min="7180" max="7180" width="11" style="4" customWidth="1"/>
    <col min="7181" max="7424" width="9.09765625" style="4"/>
    <col min="7425" max="7425" width="12.59765625" style="4" customWidth="1"/>
    <col min="7426" max="7426" width="17.3984375" style="4" customWidth="1"/>
    <col min="7427" max="7427" width="10.59765625" style="4" customWidth="1"/>
    <col min="7428" max="7429" width="17.3984375" style="4" customWidth="1"/>
    <col min="7430" max="7431" width="15.09765625" style="4" customWidth="1"/>
    <col min="7432" max="7432" width="11" style="4" customWidth="1"/>
    <col min="7433" max="7435" width="9.09765625" style="4"/>
    <col min="7436" max="7436" width="11" style="4" customWidth="1"/>
    <col min="7437" max="7680" width="9.09765625" style="4"/>
    <col min="7681" max="7681" width="12.59765625" style="4" customWidth="1"/>
    <col min="7682" max="7682" width="17.3984375" style="4" customWidth="1"/>
    <col min="7683" max="7683" width="10.59765625" style="4" customWidth="1"/>
    <col min="7684" max="7685" width="17.3984375" style="4" customWidth="1"/>
    <col min="7686" max="7687" width="15.09765625" style="4" customWidth="1"/>
    <col min="7688" max="7688" width="11" style="4" customWidth="1"/>
    <col min="7689" max="7691" width="9.09765625" style="4"/>
    <col min="7692" max="7692" width="11" style="4" customWidth="1"/>
    <col min="7693" max="7936" width="9.09765625" style="4"/>
    <col min="7937" max="7937" width="12.59765625" style="4" customWidth="1"/>
    <col min="7938" max="7938" width="17.3984375" style="4" customWidth="1"/>
    <col min="7939" max="7939" width="10.59765625" style="4" customWidth="1"/>
    <col min="7940" max="7941" width="17.3984375" style="4" customWidth="1"/>
    <col min="7942" max="7943" width="15.09765625" style="4" customWidth="1"/>
    <col min="7944" max="7944" width="11" style="4" customWidth="1"/>
    <col min="7945" max="7947" width="9.09765625" style="4"/>
    <col min="7948" max="7948" width="11" style="4" customWidth="1"/>
    <col min="7949" max="8192" width="9.09765625" style="4"/>
    <col min="8193" max="8193" width="12.59765625" style="4" customWidth="1"/>
    <col min="8194" max="8194" width="17.3984375" style="4" customWidth="1"/>
    <col min="8195" max="8195" width="10.59765625" style="4" customWidth="1"/>
    <col min="8196" max="8197" width="17.3984375" style="4" customWidth="1"/>
    <col min="8198" max="8199" width="15.09765625" style="4" customWidth="1"/>
    <col min="8200" max="8200" width="11" style="4" customWidth="1"/>
    <col min="8201" max="8203" width="9.09765625" style="4"/>
    <col min="8204" max="8204" width="11" style="4" customWidth="1"/>
    <col min="8205" max="8448" width="9.09765625" style="4"/>
    <col min="8449" max="8449" width="12.59765625" style="4" customWidth="1"/>
    <col min="8450" max="8450" width="17.3984375" style="4" customWidth="1"/>
    <col min="8451" max="8451" width="10.59765625" style="4" customWidth="1"/>
    <col min="8452" max="8453" width="17.3984375" style="4" customWidth="1"/>
    <col min="8454" max="8455" width="15.09765625" style="4" customWidth="1"/>
    <col min="8456" max="8456" width="11" style="4" customWidth="1"/>
    <col min="8457" max="8459" width="9.09765625" style="4"/>
    <col min="8460" max="8460" width="11" style="4" customWidth="1"/>
    <col min="8461" max="8704" width="9.09765625" style="4"/>
    <col min="8705" max="8705" width="12.59765625" style="4" customWidth="1"/>
    <col min="8706" max="8706" width="17.3984375" style="4" customWidth="1"/>
    <col min="8707" max="8707" width="10.59765625" style="4" customWidth="1"/>
    <col min="8708" max="8709" width="17.3984375" style="4" customWidth="1"/>
    <col min="8710" max="8711" width="15.09765625" style="4" customWidth="1"/>
    <col min="8712" max="8712" width="11" style="4" customWidth="1"/>
    <col min="8713" max="8715" width="9.09765625" style="4"/>
    <col min="8716" max="8716" width="11" style="4" customWidth="1"/>
    <col min="8717" max="8960" width="9.09765625" style="4"/>
    <col min="8961" max="8961" width="12.59765625" style="4" customWidth="1"/>
    <col min="8962" max="8962" width="17.3984375" style="4" customWidth="1"/>
    <col min="8963" max="8963" width="10.59765625" style="4" customWidth="1"/>
    <col min="8964" max="8965" width="17.3984375" style="4" customWidth="1"/>
    <col min="8966" max="8967" width="15.09765625" style="4" customWidth="1"/>
    <col min="8968" max="8968" width="11" style="4" customWidth="1"/>
    <col min="8969" max="8971" width="9.09765625" style="4"/>
    <col min="8972" max="8972" width="11" style="4" customWidth="1"/>
    <col min="8973" max="9216" width="9.09765625" style="4"/>
    <col min="9217" max="9217" width="12.59765625" style="4" customWidth="1"/>
    <col min="9218" max="9218" width="17.3984375" style="4" customWidth="1"/>
    <col min="9219" max="9219" width="10.59765625" style="4" customWidth="1"/>
    <col min="9220" max="9221" width="17.3984375" style="4" customWidth="1"/>
    <col min="9222" max="9223" width="15.09765625" style="4" customWidth="1"/>
    <col min="9224" max="9224" width="11" style="4" customWidth="1"/>
    <col min="9225" max="9227" width="9.09765625" style="4"/>
    <col min="9228" max="9228" width="11" style="4" customWidth="1"/>
    <col min="9229" max="9472" width="9.09765625" style="4"/>
    <col min="9473" max="9473" width="12.59765625" style="4" customWidth="1"/>
    <col min="9474" max="9474" width="17.3984375" style="4" customWidth="1"/>
    <col min="9475" max="9475" width="10.59765625" style="4" customWidth="1"/>
    <col min="9476" max="9477" width="17.3984375" style="4" customWidth="1"/>
    <col min="9478" max="9479" width="15.09765625" style="4" customWidth="1"/>
    <col min="9480" max="9480" width="11" style="4" customWidth="1"/>
    <col min="9481" max="9483" width="9.09765625" style="4"/>
    <col min="9484" max="9484" width="11" style="4" customWidth="1"/>
    <col min="9485" max="9728" width="9.09765625" style="4"/>
    <col min="9729" max="9729" width="12.59765625" style="4" customWidth="1"/>
    <col min="9730" max="9730" width="17.3984375" style="4" customWidth="1"/>
    <col min="9731" max="9731" width="10.59765625" style="4" customWidth="1"/>
    <col min="9732" max="9733" width="17.3984375" style="4" customWidth="1"/>
    <col min="9734" max="9735" width="15.09765625" style="4" customWidth="1"/>
    <col min="9736" max="9736" width="11" style="4" customWidth="1"/>
    <col min="9737" max="9739" width="9.09765625" style="4"/>
    <col min="9740" max="9740" width="11" style="4" customWidth="1"/>
    <col min="9741" max="9984" width="9.09765625" style="4"/>
    <col min="9985" max="9985" width="12.59765625" style="4" customWidth="1"/>
    <col min="9986" max="9986" width="17.3984375" style="4" customWidth="1"/>
    <col min="9987" max="9987" width="10.59765625" style="4" customWidth="1"/>
    <col min="9988" max="9989" width="17.3984375" style="4" customWidth="1"/>
    <col min="9990" max="9991" width="15.09765625" style="4" customWidth="1"/>
    <col min="9992" max="9992" width="11" style="4" customWidth="1"/>
    <col min="9993" max="9995" width="9.09765625" style="4"/>
    <col min="9996" max="9996" width="11" style="4" customWidth="1"/>
    <col min="9997" max="10240" width="9.09765625" style="4"/>
    <col min="10241" max="10241" width="12.59765625" style="4" customWidth="1"/>
    <col min="10242" max="10242" width="17.3984375" style="4" customWidth="1"/>
    <col min="10243" max="10243" width="10.59765625" style="4" customWidth="1"/>
    <col min="10244" max="10245" width="17.3984375" style="4" customWidth="1"/>
    <col min="10246" max="10247" width="15.09765625" style="4" customWidth="1"/>
    <col min="10248" max="10248" width="11" style="4" customWidth="1"/>
    <col min="10249" max="10251" width="9.09765625" style="4"/>
    <col min="10252" max="10252" width="11" style="4" customWidth="1"/>
    <col min="10253" max="10496" width="9.09765625" style="4"/>
    <col min="10497" max="10497" width="12.59765625" style="4" customWidth="1"/>
    <col min="10498" max="10498" width="17.3984375" style="4" customWidth="1"/>
    <col min="10499" max="10499" width="10.59765625" style="4" customWidth="1"/>
    <col min="10500" max="10501" width="17.3984375" style="4" customWidth="1"/>
    <col min="10502" max="10503" width="15.09765625" style="4" customWidth="1"/>
    <col min="10504" max="10504" width="11" style="4" customWidth="1"/>
    <col min="10505" max="10507" width="9.09765625" style="4"/>
    <col min="10508" max="10508" width="11" style="4" customWidth="1"/>
    <col min="10509" max="10752" width="9.09765625" style="4"/>
    <col min="10753" max="10753" width="12.59765625" style="4" customWidth="1"/>
    <col min="10754" max="10754" width="17.3984375" style="4" customWidth="1"/>
    <col min="10755" max="10755" width="10.59765625" style="4" customWidth="1"/>
    <col min="10756" max="10757" width="17.3984375" style="4" customWidth="1"/>
    <col min="10758" max="10759" width="15.09765625" style="4" customWidth="1"/>
    <col min="10760" max="10760" width="11" style="4" customWidth="1"/>
    <col min="10761" max="10763" width="9.09765625" style="4"/>
    <col min="10764" max="10764" width="11" style="4" customWidth="1"/>
    <col min="10765" max="11008" width="9.09765625" style="4"/>
    <col min="11009" max="11009" width="12.59765625" style="4" customWidth="1"/>
    <col min="11010" max="11010" width="17.3984375" style="4" customWidth="1"/>
    <col min="11011" max="11011" width="10.59765625" style="4" customWidth="1"/>
    <col min="11012" max="11013" width="17.3984375" style="4" customWidth="1"/>
    <col min="11014" max="11015" width="15.09765625" style="4" customWidth="1"/>
    <col min="11016" max="11016" width="11" style="4" customWidth="1"/>
    <col min="11017" max="11019" width="9.09765625" style="4"/>
    <col min="11020" max="11020" width="11" style="4" customWidth="1"/>
    <col min="11021" max="11264" width="9.09765625" style="4"/>
    <col min="11265" max="11265" width="12.59765625" style="4" customWidth="1"/>
    <col min="11266" max="11266" width="17.3984375" style="4" customWidth="1"/>
    <col min="11267" max="11267" width="10.59765625" style="4" customWidth="1"/>
    <col min="11268" max="11269" width="17.3984375" style="4" customWidth="1"/>
    <col min="11270" max="11271" width="15.09765625" style="4" customWidth="1"/>
    <col min="11272" max="11272" width="11" style="4" customWidth="1"/>
    <col min="11273" max="11275" width="9.09765625" style="4"/>
    <col min="11276" max="11276" width="11" style="4" customWidth="1"/>
    <col min="11277" max="11520" width="9.09765625" style="4"/>
    <col min="11521" max="11521" width="12.59765625" style="4" customWidth="1"/>
    <col min="11522" max="11522" width="17.3984375" style="4" customWidth="1"/>
    <col min="11523" max="11523" width="10.59765625" style="4" customWidth="1"/>
    <col min="11524" max="11525" width="17.3984375" style="4" customWidth="1"/>
    <col min="11526" max="11527" width="15.09765625" style="4" customWidth="1"/>
    <col min="11528" max="11528" width="11" style="4" customWidth="1"/>
    <col min="11529" max="11531" width="9.09765625" style="4"/>
    <col min="11532" max="11532" width="11" style="4" customWidth="1"/>
    <col min="11533" max="11776" width="9.09765625" style="4"/>
    <col min="11777" max="11777" width="12.59765625" style="4" customWidth="1"/>
    <col min="11778" max="11778" width="17.3984375" style="4" customWidth="1"/>
    <col min="11779" max="11779" width="10.59765625" style="4" customWidth="1"/>
    <col min="11780" max="11781" width="17.3984375" style="4" customWidth="1"/>
    <col min="11782" max="11783" width="15.09765625" style="4" customWidth="1"/>
    <col min="11784" max="11784" width="11" style="4" customWidth="1"/>
    <col min="11785" max="11787" width="9.09765625" style="4"/>
    <col min="11788" max="11788" width="11" style="4" customWidth="1"/>
    <col min="11789" max="12032" width="9.09765625" style="4"/>
    <col min="12033" max="12033" width="12.59765625" style="4" customWidth="1"/>
    <col min="12034" max="12034" width="17.3984375" style="4" customWidth="1"/>
    <col min="12035" max="12035" width="10.59765625" style="4" customWidth="1"/>
    <col min="12036" max="12037" width="17.3984375" style="4" customWidth="1"/>
    <col min="12038" max="12039" width="15.09765625" style="4" customWidth="1"/>
    <col min="12040" max="12040" width="11" style="4" customWidth="1"/>
    <col min="12041" max="12043" width="9.09765625" style="4"/>
    <col min="12044" max="12044" width="11" style="4" customWidth="1"/>
    <col min="12045" max="12288" width="9.09765625" style="4"/>
    <col min="12289" max="12289" width="12.59765625" style="4" customWidth="1"/>
    <col min="12290" max="12290" width="17.3984375" style="4" customWidth="1"/>
    <col min="12291" max="12291" width="10.59765625" style="4" customWidth="1"/>
    <col min="12292" max="12293" width="17.3984375" style="4" customWidth="1"/>
    <col min="12294" max="12295" width="15.09765625" style="4" customWidth="1"/>
    <col min="12296" max="12296" width="11" style="4" customWidth="1"/>
    <col min="12297" max="12299" width="9.09765625" style="4"/>
    <col min="12300" max="12300" width="11" style="4" customWidth="1"/>
    <col min="12301" max="12544" width="9.09765625" style="4"/>
    <col min="12545" max="12545" width="12.59765625" style="4" customWidth="1"/>
    <col min="12546" max="12546" width="17.3984375" style="4" customWidth="1"/>
    <col min="12547" max="12547" width="10.59765625" style="4" customWidth="1"/>
    <col min="12548" max="12549" width="17.3984375" style="4" customWidth="1"/>
    <col min="12550" max="12551" width="15.09765625" style="4" customWidth="1"/>
    <col min="12552" max="12552" width="11" style="4" customWidth="1"/>
    <col min="12553" max="12555" width="9.09765625" style="4"/>
    <col min="12556" max="12556" width="11" style="4" customWidth="1"/>
    <col min="12557" max="12800" width="9.09765625" style="4"/>
    <col min="12801" max="12801" width="12.59765625" style="4" customWidth="1"/>
    <col min="12802" max="12802" width="17.3984375" style="4" customWidth="1"/>
    <col min="12803" max="12803" width="10.59765625" style="4" customWidth="1"/>
    <col min="12804" max="12805" width="17.3984375" style="4" customWidth="1"/>
    <col min="12806" max="12807" width="15.09765625" style="4" customWidth="1"/>
    <col min="12808" max="12808" width="11" style="4" customWidth="1"/>
    <col min="12809" max="12811" width="9.09765625" style="4"/>
    <col min="12812" max="12812" width="11" style="4" customWidth="1"/>
    <col min="12813" max="13056" width="9.09765625" style="4"/>
    <col min="13057" max="13057" width="12.59765625" style="4" customWidth="1"/>
    <col min="13058" max="13058" width="17.3984375" style="4" customWidth="1"/>
    <col min="13059" max="13059" width="10.59765625" style="4" customWidth="1"/>
    <col min="13060" max="13061" width="17.3984375" style="4" customWidth="1"/>
    <col min="13062" max="13063" width="15.09765625" style="4" customWidth="1"/>
    <col min="13064" max="13064" width="11" style="4" customWidth="1"/>
    <col min="13065" max="13067" width="9.09765625" style="4"/>
    <col min="13068" max="13068" width="11" style="4" customWidth="1"/>
    <col min="13069" max="13312" width="9.09765625" style="4"/>
    <col min="13313" max="13313" width="12.59765625" style="4" customWidth="1"/>
    <col min="13314" max="13314" width="17.3984375" style="4" customWidth="1"/>
    <col min="13315" max="13315" width="10.59765625" style="4" customWidth="1"/>
    <col min="13316" max="13317" width="17.3984375" style="4" customWidth="1"/>
    <col min="13318" max="13319" width="15.09765625" style="4" customWidth="1"/>
    <col min="13320" max="13320" width="11" style="4" customWidth="1"/>
    <col min="13321" max="13323" width="9.09765625" style="4"/>
    <col min="13324" max="13324" width="11" style="4" customWidth="1"/>
    <col min="13325" max="13568" width="9.09765625" style="4"/>
    <col min="13569" max="13569" width="12.59765625" style="4" customWidth="1"/>
    <col min="13570" max="13570" width="17.3984375" style="4" customWidth="1"/>
    <col min="13571" max="13571" width="10.59765625" style="4" customWidth="1"/>
    <col min="13572" max="13573" width="17.3984375" style="4" customWidth="1"/>
    <col min="13574" max="13575" width="15.09765625" style="4" customWidth="1"/>
    <col min="13576" max="13576" width="11" style="4" customWidth="1"/>
    <col min="13577" max="13579" width="9.09765625" style="4"/>
    <col min="13580" max="13580" width="11" style="4" customWidth="1"/>
    <col min="13581" max="13824" width="9.09765625" style="4"/>
    <col min="13825" max="13825" width="12.59765625" style="4" customWidth="1"/>
    <col min="13826" max="13826" width="17.3984375" style="4" customWidth="1"/>
    <col min="13827" max="13827" width="10.59765625" style="4" customWidth="1"/>
    <col min="13828" max="13829" width="17.3984375" style="4" customWidth="1"/>
    <col min="13830" max="13831" width="15.09765625" style="4" customWidth="1"/>
    <col min="13832" max="13832" width="11" style="4" customWidth="1"/>
    <col min="13833" max="13835" width="9.09765625" style="4"/>
    <col min="13836" max="13836" width="11" style="4" customWidth="1"/>
    <col min="13837" max="14080" width="9.09765625" style="4"/>
    <col min="14081" max="14081" width="12.59765625" style="4" customWidth="1"/>
    <col min="14082" max="14082" width="17.3984375" style="4" customWidth="1"/>
    <col min="14083" max="14083" width="10.59765625" style="4" customWidth="1"/>
    <col min="14084" max="14085" width="17.3984375" style="4" customWidth="1"/>
    <col min="14086" max="14087" width="15.09765625" style="4" customWidth="1"/>
    <col min="14088" max="14088" width="11" style="4" customWidth="1"/>
    <col min="14089" max="14091" width="9.09765625" style="4"/>
    <col min="14092" max="14092" width="11" style="4" customWidth="1"/>
    <col min="14093" max="14336" width="9.09765625" style="4"/>
    <col min="14337" max="14337" width="12.59765625" style="4" customWidth="1"/>
    <col min="14338" max="14338" width="17.3984375" style="4" customWidth="1"/>
    <col min="14339" max="14339" width="10.59765625" style="4" customWidth="1"/>
    <col min="14340" max="14341" width="17.3984375" style="4" customWidth="1"/>
    <col min="14342" max="14343" width="15.09765625" style="4" customWidth="1"/>
    <col min="14344" max="14344" width="11" style="4" customWidth="1"/>
    <col min="14345" max="14347" width="9.09765625" style="4"/>
    <col min="14348" max="14348" width="11" style="4" customWidth="1"/>
    <col min="14349" max="14592" width="9.09765625" style="4"/>
    <col min="14593" max="14593" width="12.59765625" style="4" customWidth="1"/>
    <col min="14594" max="14594" width="17.3984375" style="4" customWidth="1"/>
    <col min="14595" max="14595" width="10.59765625" style="4" customWidth="1"/>
    <col min="14596" max="14597" width="17.3984375" style="4" customWidth="1"/>
    <col min="14598" max="14599" width="15.09765625" style="4" customWidth="1"/>
    <col min="14600" max="14600" width="11" style="4" customWidth="1"/>
    <col min="14601" max="14603" width="9.09765625" style="4"/>
    <col min="14604" max="14604" width="11" style="4" customWidth="1"/>
    <col min="14605" max="14848" width="9.09765625" style="4"/>
    <col min="14849" max="14849" width="12.59765625" style="4" customWidth="1"/>
    <col min="14850" max="14850" width="17.3984375" style="4" customWidth="1"/>
    <col min="14851" max="14851" width="10.59765625" style="4" customWidth="1"/>
    <col min="14852" max="14853" width="17.3984375" style="4" customWidth="1"/>
    <col min="14854" max="14855" width="15.09765625" style="4" customWidth="1"/>
    <col min="14856" max="14856" width="11" style="4" customWidth="1"/>
    <col min="14857" max="14859" width="9.09765625" style="4"/>
    <col min="14860" max="14860" width="11" style="4" customWidth="1"/>
    <col min="14861" max="15104" width="9.09765625" style="4"/>
    <col min="15105" max="15105" width="12.59765625" style="4" customWidth="1"/>
    <col min="15106" max="15106" width="17.3984375" style="4" customWidth="1"/>
    <col min="15107" max="15107" width="10.59765625" style="4" customWidth="1"/>
    <col min="15108" max="15109" width="17.3984375" style="4" customWidth="1"/>
    <col min="15110" max="15111" width="15.09765625" style="4" customWidth="1"/>
    <col min="15112" max="15112" width="11" style="4" customWidth="1"/>
    <col min="15113" max="15115" width="9.09765625" style="4"/>
    <col min="15116" max="15116" width="11" style="4" customWidth="1"/>
    <col min="15117" max="15360" width="9.09765625" style="4"/>
    <col min="15361" max="15361" width="12.59765625" style="4" customWidth="1"/>
    <col min="15362" max="15362" width="17.3984375" style="4" customWidth="1"/>
    <col min="15363" max="15363" width="10.59765625" style="4" customWidth="1"/>
    <col min="15364" max="15365" width="17.3984375" style="4" customWidth="1"/>
    <col min="15366" max="15367" width="15.09765625" style="4" customWidth="1"/>
    <col min="15368" max="15368" width="11" style="4" customWidth="1"/>
    <col min="15369" max="15371" width="9.09765625" style="4"/>
    <col min="15372" max="15372" width="11" style="4" customWidth="1"/>
    <col min="15373" max="15616" width="9.09765625" style="4"/>
    <col min="15617" max="15617" width="12.59765625" style="4" customWidth="1"/>
    <col min="15618" max="15618" width="17.3984375" style="4" customWidth="1"/>
    <col min="15619" max="15619" width="10.59765625" style="4" customWidth="1"/>
    <col min="15620" max="15621" width="17.3984375" style="4" customWidth="1"/>
    <col min="15622" max="15623" width="15.09765625" style="4" customWidth="1"/>
    <col min="15624" max="15624" width="11" style="4" customWidth="1"/>
    <col min="15625" max="15627" width="9.09765625" style="4"/>
    <col min="15628" max="15628" width="11" style="4" customWidth="1"/>
    <col min="15629" max="15872" width="9.09765625" style="4"/>
    <col min="15873" max="15873" width="12.59765625" style="4" customWidth="1"/>
    <col min="15874" max="15874" width="17.3984375" style="4" customWidth="1"/>
    <col min="15875" max="15875" width="10.59765625" style="4" customWidth="1"/>
    <col min="15876" max="15877" width="17.3984375" style="4" customWidth="1"/>
    <col min="15878" max="15879" width="15.09765625" style="4" customWidth="1"/>
    <col min="15880" max="15880" width="11" style="4" customWidth="1"/>
    <col min="15881" max="15883" width="9.09765625" style="4"/>
    <col min="15884" max="15884" width="11" style="4" customWidth="1"/>
    <col min="15885" max="16128" width="9.09765625" style="4"/>
    <col min="16129" max="16129" width="12.59765625" style="4" customWidth="1"/>
    <col min="16130" max="16130" width="17.3984375" style="4" customWidth="1"/>
    <col min="16131" max="16131" width="10.59765625" style="4" customWidth="1"/>
    <col min="16132" max="16133" width="17.3984375" style="4" customWidth="1"/>
    <col min="16134" max="16135" width="15.09765625" style="4" customWidth="1"/>
    <col min="16136" max="16136" width="11" style="4" customWidth="1"/>
    <col min="16137" max="16139" width="9.09765625" style="4"/>
    <col min="16140" max="16140" width="11" style="4" customWidth="1"/>
    <col min="16141" max="16384" width="9.09765625" style="4"/>
  </cols>
  <sheetData>
    <row r="1" spans="1:15" x14ac:dyDescent="0.25">
      <c r="A1" s="6"/>
      <c r="B1" s="6"/>
      <c r="C1" s="6"/>
      <c r="D1" s="6"/>
      <c r="E1" s="6"/>
      <c r="F1" s="6"/>
      <c r="G1" s="7"/>
    </row>
    <row r="2" spans="1:15" ht="13" x14ac:dyDescent="0.3">
      <c r="A2" s="8" t="s">
        <v>197</v>
      </c>
      <c r="B2" s="6"/>
      <c r="C2" s="6"/>
      <c r="D2" s="6"/>
      <c r="E2" s="6"/>
      <c r="F2" s="6"/>
      <c r="G2" s="7"/>
    </row>
    <row r="3" spans="1:15" x14ac:dyDescent="0.25">
      <c r="A3" s="9"/>
      <c r="B3" s="9"/>
      <c r="C3" s="9"/>
      <c r="D3" s="9"/>
      <c r="E3" s="9"/>
      <c r="F3" s="9"/>
      <c r="G3" s="10"/>
    </row>
    <row r="4" spans="1:15" x14ac:dyDescent="0.25">
      <c r="A4" s="11" t="s">
        <v>42</v>
      </c>
      <c r="B4" s="12" t="s">
        <v>43</v>
      </c>
      <c r="C4" s="12" t="s">
        <v>44</v>
      </c>
      <c r="D4" s="12" t="s">
        <v>44</v>
      </c>
      <c r="E4" s="12" t="s">
        <v>45</v>
      </c>
      <c r="F4" s="12" t="s">
        <v>46</v>
      </c>
      <c r="G4" s="13" t="s">
        <v>47</v>
      </c>
    </row>
    <row r="5" spans="1:15" x14ac:dyDescent="0.25">
      <c r="A5" s="14" t="s">
        <v>48</v>
      </c>
      <c r="B5" s="15" t="s">
        <v>49</v>
      </c>
      <c r="C5" s="15" t="s">
        <v>50</v>
      </c>
      <c r="D5" s="15" t="s">
        <v>51</v>
      </c>
      <c r="E5" s="15" t="s">
        <v>52</v>
      </c>
      <c r="F5" s="15" t="s">
        <v>53</v>
      </c>
      <c r="G5" s="16" t="s">
        <v>54</v>
      </c>
    </row>
    <row r="6" spans="1:15" x14ac:dyDescent="0.25">
      <c r="A6" s="17"/>
      <c r="B6" s="15" t="s">
        <v>55</v>
      </c>
      <c r="C6" s="15" t="s">
        <v>56</v>
      </c>
      <c r="D6" s="15" t="s">
        <v>55</v>
      </c>
      <c r="E6" s="15" t="s">
        <v>55</v>
      </c>
      <c r="F6" s="15" t="s">
        <v>57</v>
      </c>
      <c r="G6" s="16" t="s">
        <v>56</v>
      </c>
    </row>
    <row r="7" spans="1:15" x14ac:dyDescent="0.25">
      <c r="A7" s="18"/>
      <c r="B7" s="6"/>
      <c r="C7" s="15"/>
      <c r="D7" s="6"/>
      <c r="E7" s="6"/>
      <c r="F7" s="15"/>
      <c r="G7" s="16"/>
    </row>
    <row r="8" spans="1:15" ht="13.5" x14ac:dyDescent="0.35">
      <c r="A8" s="19"/>
      <c r="B8" s="20" t="s">
        <v>58</v>
      </c>
      <c r="C8" s="12" t="s">
        <v>59</v>
      </c>
      <c r="D8" s="12" t="s">
        <v>60</v>
      </c>
      <c r="E8" s="12" t="s">
        <v>61</v>
      </c>
      <c r="F8" s="20" t="s">
        <v>62</v>
      </c>
      <c r="G8" s="21" t="s">
        <v>63</v>
      </c>
    </row>
    <row r="9" spans="1:15" x14ac:dyDescent="0.25">
      <c r="A9" s="18"/>
      <c r="B9" s="22"/>
      <c r="C9" s="22"/>
      <c r="D9" s="22"/>
      <c r="E9" s="22"/>
      <c r="F9" s="22"/>
      <c r="G9" s="23"/>
    </row>
    <row r="10" spans="1:15" x14ac:dyDescent="0.25">
      <c r="A10" s="14" t="s">
        <v>64</v>
      </c>
      <c r="B10" s="24">
        <v>2.0100000000000001E-3</v>
      </c>
      <c r="C10" s="15">
        <v>100000</v>
      </c>
      <c r="D10" s="15">
        <v>201</v>
      </c>
      <c r="E10" s="15">
        <v>99833</v>
      </c>
      <c r="F10" s="15">
        <v>8451522</v>
      </c>
      <c r="G10" s="25">
        <v>84.5</v>
      </c>
      <c r="H10" s="39"/>
      <c r="I10" s="39"/>
      <c r="J10" s="39"/>
      <c r="K10" s="39"/>
      <c r="L10" s="39"/>
      <c r="M10" s="44"/>
      <c r="N10" s="43"/>
      <c r="O10" s="43"/>
    </row>
    <row r="11" spans="1:15" x14ac:dyDescent="0.25">
      <c r="A11" s="14" t="s">
        <v>65</v>
      </c>
      <c r="B11" s="24">
        <v>1.3999999999999999E-4</v>
      </c>
      <c r="C11" s="15">
        <v>99799</v>
      </c>
      <c r="D11" s="15">
        <v>14</v>
      </c>
      <c r="E11" s="15">
        <v>99792</v>
      </c>
      <c r="F11" s="15">
        <v>8351688</v>
      </c>
      <c r="G11" s="25">
        <v>83.7</v>
      </c>
      <c r="H11" s="39"/>
      <c r="I11" s="39"/>
      <c r="J11" s="39"/>
      <c r="K11" s="39"/>
      <c r="L11" s="39"/>
      <c r="M11" s="44"/>
      <c r="N11" s="43"/>
      <c r="O11" s="43"/>
    </row>
    <row r="12" spans="1:15" x14ac:dyDescent="0.25">
      <c r="A12" s="14" t="s">
        <v>66</v>
      </c>
      <c r="B12" s="24">
        <v>1.2999999999999999E-4</v>
      </c>
      <c r="C12" s="15">
        <v>99785</v>
      </c>
      <c r="D12" s="15">
        <v>13</v>
      </c>
      <c r="E12" s="15">
        <v>99779</v>
      </c>
      <c r="F12" s="15">
        <v>8251896</v>
      </c>
      <c r="G12" s="25">
        <v>82.7</v>
      </c>
      <c r="H12" s="39"/>
      <c r="I12" s="39"/>
      <c r="J12" s="39"/>
      <c r="K12" s="39"/>
      <c r="L12" s="39"/>
      <c r="M12" s="44"/>
      <c r="N12" s="43"/>
      <c r="O12" s="43"/>
    </row>
    <row r="13" spans="1:15" x14ac:dyDescent="0.25">
      <c r="A13" s="14" t="s">
        <v>67</v>
      </c>
      <c r="B13" s="24">
        <v>1.1E-4</v>
      </c>
      <c r="C13" s="15">
        <v>99772</v>
      </c>
      <c r="D13" s="15">
        <v>11</v>
      </c>
      <c r="E13" s="15">
        <v>99767</v>
      </c>
      <c r="F13" s="15">
        <v>8152118</v>
      </c>
      <c r="G13" s="25">
        <v>81.7</v>
      </c>
      <c r="H13" s="39"/>
      <c r="I13" s="39"/>
      <c r="J13" s="39"/>
      <c r="K13" s="39"/>
      <c r="L13" s="39"/>
      <c r="M13" s="44"/>
      <c r="N13" s="43"/>
      <c r="O13" s="43"/>
    </row>
    <row r="14" spans="1:15" x14ac:dyDescent="0.25">
      <c r="A14" s="14" t="s">
        <v>68</v>
      </c>
      <c r="B14" s="24">
        <v>9.0000000000000006E-5</v>
      </c>
      <c r="C14" s="15">
        <v>99761</v>
      </c>
      <c r="D14" s="15">
        <v>9</v>
      </c>
      <c r="E14" s="15">
        <v>99757</v>
      </c>
      <c r="F14" s="15">
        <v>8052351</v>
      </c>
      <c r="G14" s="25">
        <v>80.7</v>
      </c>
      <c r="H14" s="39"/>
      <c r="I14" s="39"/>
      <c r="J14" s="39"/>
      <c r="K14" s="39"/>
      <c r="L14" s="39"/>
      <c r="M14" s="44"/>
      <c r="N14" s="43"/>
      <c r="O14" s="43"/>
    </row>
    <row r="15" spans="1:15" x14ac:dyDescent="0.25">
      <c r="A15" s="14" t="s">
        <v>69</v>
      </c>
      <c r="B15" s="24">
        <v>6.9999999999999994E-5</v>
      </c>
      <c r="C15" s="15">
        <v>99752</v>
      </c>
      <c r="D15" s="15">
        <v>7</v>
      </c>
      <c r="E15" s="15">
        <v>99749</v>
      </c>
      <c r="F15" s="15">
        <v>7952595</v>
      </c>
      <c r="G15" s="25">
        <v>79.7</v>
      </c>
      <c r="H15" s="39"/>
      <c r="I15" s="39"/>
      <c r="J15" s="39"/>
      <c r="K15" s="39"/>
      <c r="L15" s="39"/>
      <c r="M15" s="44"/>
      <c r="N15" s="43"/>
      <c r="O15" s="43"/>
    </row>
    <row r="16" spans="1:15" x14ac:dyDescent="0.25">
      <c r="A16" s="14" t="s">
        <v>70</v>
      </c>
      <c r="B16" s="24">
        <v>5.0000000000000002E-5</v>
      </c>
      <c r="C16" s="15">
        <v>99745</v>
      </c>
      <c r="D16" s="15">
        <v>5</v>
      </c>
      <c r="E16" s="15">
        <v>99743</v>
      </c>
      <c r="F16" s="15">
        <v>7852846</v>
      </c>
      <c r="G16" s="25">
        <v>78.7</v>
      </c>
      <c r="H16" s="39"/>
      <c r="I16" s="39"/>
      <c r="J16" s="39"/>
      <c r="K16" s="39"/>
      <c r="L16" s="39"/>
      <c r="M16" s="44"/>
      <c r="N16" s="43"/>
      <c r="O16" s="43"/>
    </row>
    <row r="17" spans="1:15" x14ac:dyDescent="0.25">
      <c r="A17" s="14" t="s">
        <v>71</v>
      </c>
      <c r="B17" s="24">
        <v>4.0000000000000003E-5</v>
      </c>
      <c r="C17" s="15">
        <v>99740</v>
      </c>
      <c r="D17" s="15">
        <v>4</v>
      </c>
      <c r="E17" s="15">
        <v>99738</v>
      </c>
      <c r="F17" s="15">
        <v>7753104</v>
      </c>
      <c r="G17" s="25">
        <v>77.7</v>
      </c>
      <c r="H17" s="39"/>
      <c r="I17" s="39"/>
      <c r="J17" s="39"/>
      <c r="K17" s="39"/>
      <c r="L17" s="39"/>
      <c r="M17" s="44"/>
      <c r="N17" s="43"/>
      <c r="O17" s="43"/>
    </row>
    <row r="18" spans="1:15" x14ac:dyDescent="0.25">
      <c r="A18" s="14" t="s">
        <v>72</v>
      </c>
      <c r="B18" s="24">
        <v>4.0000000000000003E-5</v>
      </c>
      <c r="C18" s="15">
        <v>99736</v>
      </c>
      <c r="D18" s="15">
        <v>4</v>
      </c>
      <c r="E18" s="15">
        <v>99734</v>
      </c>
      <c r="F18" s="15">
        <v>7653366</v>
      </c>
      <c r="G18" s="25">
        <v>76.7</v>
      </c>
      <c r="H18" s="39"/>
      <c r="I18" s="39"/>
      <c r="J18" s="39"/>
      <c r="K18" s="39"/>
      <c r="L18" s="39"/>
      <c r="M18" s="44"/>
      <c r="N18" s="43"/>
      <c r="O18" s="43"/>
    </row>
    <row r="19" spans="1:15" x14ac:dyDescent="0.25">
      <c r="A19" s="14" t="s">
        <v>73</v>
      </c>
      <c r="B19" s="24">
        <v>5.0000000000000002E-5</v>
      </c>
      <c r="C19" s="15">
        <v>99732</v>
      </c>
      <c r="D19" s="15">
        <v>5</v>
      </c>
      <c r="E19" s="15">
        <v>99730</v>
      </c>
      <c r="F19" s="15">
        <v>7553632</v>
      </c>
      <c r="G19" s="25">
        <v>75.7</v>
      </c>
      <c r="H19" s="39"/>
      <c r="I19" s="39"/>
      <c r="J19" s="39"/>
      <c r="K19" s="39"/>
      <c r="L19" s="39"/>
      <c r="M19" s="44"/>
      <c r="N19" s="43"/>
      <c r="O19" s="43"/>
    </row>
    <row r="20" spans="1:15" x14ac:dyDescent="0.25">
      <c r="A20" s="14" t="s">
        <v>74</v>
      </c>
      <c r="B20" s="24">
        <v>6.0000000000000002E-5</v>
      </c>
      <c r="C20" s="15">
        <v>99727</v>
      </c>
      <c r="D20" s="15">
        <v>6</v>
      </c>
      <c r="E20" s="15">
        <v>99724</v>
      </c>
      <c r="F20" s="15">
        <v>7453902</v>
      </c>
      <c r="G20" s="25">
        <v>74.7</v>
      </c>
      <c r="H20" s="39"/>
      <c r="I20" s="39"/>
      <c r="J20" s="39"/>
      <c r="K20" s="39"/>
      <c r="L20" s="39"/>
      <c r="M20" s="44"/>
      <c r="N20" s="43"/>
      <c r="O20" s="43"/>
    </row>
    <row r="21" spans="1:15" x14ac:dyDescent="0.25">
      <c r="A21" s="14" t="s">
        <v>75</v>
      </c>
      <c r="B21" s="24">
        <v>6.9999999999999994E-5</v>
      </c>
      <c r="C21" s="15">
        <v>99721</v>
      </c>
      <c r="D21" s="15">
        <v>7</v>
      </c>
      <c r="E21" s="15">
        <v>99718</v>
      </c>
      <c r="F21" s="15">
        <v>7354178</v>
      </c>
      <c r="G21" s="25">
        <v>73.7</v>
      </c>
      <c r="H21" s="39"/>
      <c r="I21" s="39"/>
      <c r="J21" s="39"/>
      <c r="K21" s="39"/>
      <c r="L21" s="39"/>
      <c r="M21" s="44"/>
      <c r="N21" s="43"/>
      <c r="O21" s="43"/>
    </row>
    <row r="22" spans="1:15" x14ac:dyDescent="0.25">
      <c r="A22" s="14" t="s">
        <v>76</v>
      </c>
      <c r="B22" s="24">
        <v>8.0000000000000007E-5</v>
      </c>
      <c r="C22" s="15">
        <v>99714</v>
      </c>
      <c r="D22" s="15">
        <v>8</v>
      </c>
      <c r="E22" s="15">
        <v>99710</v>
      </c>
      <c r="F22" s="15">
        <v>7254461</v>
      </c>
      <c r="G22" s="25">
        <v>72.8</v>
      </c>
      <c r="H22" s="39"/>
      <c r="I22" s="39"/>
      <c r="J22" s="39"/>
      <c r="K22" s="39"/>
      <c r="L22" s="39"/>
      <c r="M22" s="44"/>
      <c r="N22" s="43"/>
      <c r="O22" s="43"/>
    </row>
    <row r="23" spans="1:15" x14ac:dyDescent="0.25">
      <c r="A23" s="14" t="s">
        <v>77</v>
      </c>
      <c r="B23" s="24">
        <v>9.0000000000000006E-5</v>
      </c>
      <c r="C23" s="15">
        <v>99706</v>
      </c>
      <c r="D23" s="15">
        <v>9</v>
      </c>
      <c r="E23" s="15">
        <v>99702</v>
      </c>
      <c r="F23" s="15">
        <v>7154751</v>
      </c>
      <c r="G23" s="25">
        <v>71.8</v>
      </c>
      <c r="H23" s="39"/>
      <c r="I23" s="39"/>
      <c r="J23" s="39"/>
      <c r="K23" s="39"/>
      <c r="L23" s="39"/>
      <c r="M23" s="44"/>
      <c r="N23" s="43"/>
      <c r="O23" s="43"/>
    </row>
    <row r="24" spans="1:15" x14ac:dyDescent="0.25">
      <c r="A24" s="14" t="s">
        <v>78</v>
      </c>
      <c r="B24" s="24">
        <v>1E-4</v>
      </c>
      <c r="C24" s="15">
        <v>99697</v>
      </c>
      <c r="D24" s="15">
        <v>10</v>
      </c>
      <c r="E24" s="15">
        <v>99692</v>
      </c>
      <c r="F24" s="15">
        <v>7055049</v>
      </c>
      <c r="G24" s="25">
        <v>70.8</v>
      </c>
      <c r="H24" s="39"/>
      <c r="I24" s="39"/>
      <c r="J24" s="39"/>
      <c r="K24" s="39"/>
      <c r="L24" s="39"/>
      <c r="M24" s="44"/>
      <c r="N24" s="43"/>
      <c r="O24" s="43"/>
    </row>
    <row r="25" spans="1:15" x14ac:dyDescent="0.25">
      <c r="A25" s="14" t="s">
        <v>79</v>
      </c>
      <c r="B25" s="24">
        <v>1.2E-4</v>
      </c>
      <c r="C25" s="15">
        <v>99687</v>
      </c>
      <c r="D25" s="15">
        <v>12</v>
      </c>
      <c r="E25" s="15">
        <v>99681</v>
      </c>
      <c r="F25" s="15">
        <v>6955357</v>
      </c>
      <c r="G25" s="25">
        <v>69.8</v>
      </c>
      <c r="H25" s="39"/>
      <c r="I25" s="39"/>
      <c r="J25" s="39"/>
      <c r="K25" s="39"/>
      <c r="L25" s="39"/>
      <c r="M25" s="44"/>
      <c r="N25" s="43"/>
      <c r="O25" s="43"/>
    </row>
    <row r="26" spans="1:15" x14ac:dyDescent="0.25">
      <c r="A26" s="26" t="s">
        <v>80</v>
      </c>
      <c r="B26" s="24">
        <v>1.3999999999999999E-4</v>
      </c>
      <c r="C26" s="15">
        <v>99675</v>
      </c>
      <c r="D26" s="15">
        <v>13</v>
      </c>
      <c r="E26" s="15">
        <v>99669</v>
      </c>
      <c r="F26" s="15">
        <v>6855676</v>
      </c>
      <c r="G26" s="25">
        <v>68.8</v>
      </c>
      <c r="H26" s="39"/>
      <c r="I26" s="39"/>
      <c r="J26" s="39"/>
      <c r="K26" s="39"/>
      <c r="L26" s="39"/>
      <c r="M26" s="44"/>
      <c r="N26" s="43"/>
      <c r="O26" s="43"/>
    </row>
    <row r="27" spans="1:15" x14ac:dyDescent="0.25">
      <c r="A27" s="26" t="s">
        <v>81</v>
      </c>
      <c r="B27" s="24">
        <v>1.4999999999999999E-4</v>
      </c>
      <c r="C27" s="15">
        <v>99662</v>
      </c>
      <c r="D27" s="15">
        <v>15</v>
      </c>
      <c r="E27" s="15">
        <v>99655</v>
      </c>
      <c r="F27" s="15">
        <v>6756008</v>
      </c>
      <c r="G27" s="25">
        <v>67.8</v>
      </c>
      <c r="H27" s="39"/>
      <c r="I27" s="39"/>
      <c r="J27" s="39"/>
      <c r="K27" s="39"/>
      <c r="L27" s="39"/>
      <c r="M27" s="44"/>
      <c r="N27" s="43"/>
      <c r="O27" s="43"/>
    </row>
    <row r="28" spans="1:15" x14ac:dyDescent="0.25">
      <c r="A28" s="26" t="s">
        <v>82</v>
      </c>
      <c r="B28" s="24">
        <v>1.4999999999999999E-4</v>
      </c>
      <c r="C28" s="15">
        <v>99647</v>
      </c>
      <c r="D28" s="15">
        <v>15</v>
      </c>
      <c r="E28" s="15">
        <v>99640</v>
      </c>
      <c r="F28" s="15">
        <v>6656353</v>
      </c>
      <c r="G28" s="25">
        <v>66.8</v>
      </c>
      <c r="H28" s="39"/>
      <c r="I28" s="39"/>
      <c r="J28" s="39"/>
      <c r="K28" s="39"/>
      <c r="L28" s="39"/>
      <c r="M28" s="44"/>
      <c r="N28" s="43"/>
      <c r="O28" s="43"/>
    </row>
    <row r="29" spans="1:15" x14ac:dyDescent="0.25">
      <c r="A29" s="26" t="s">
        <v>83</v>
      </c>
      <c r="B29" s="24">
        <v>1.6000000000000001E-4</v>
      </c>
      <c r="C29" s="15">
        <v>99632</v>
      </c>
      <c r="D29" s="15">
        <v>15</v>
      </c>
      <c r="E29" s="15">
        <v>99625</v>
      </c>
      <c r="F29" s="15">
        <v>6556714</v>
      </c>
      <c r="G29" s="25">
        <v>65.8</v>
      </c>
      <c r="H29" s="39"/>
      <c r="I29" s="39"/>
      <c r="J29" s="39"/>
      <c r="K29" s="39"/>
      <c r="L29" s="39"/>
      <c r="M29" s="44"/>
      <c r="N29" s="43"/>
      <c r="O29" s="43"/>
    </row>
    <row r="30" spans="1:15" x14ac:dyDescent="0.25">
      <c r="A30" s="26" t="s">
        <v>84</v>
      </c>
      <c r="B30" s="24">
        <v>1.6000000000000001E-4</v>
      </c>
      <c r="C30" s="15">
        <v>99617</v>
      </c>
      <c r="D30" s="15">
        <v>16</v>
      </c>
      <c r="E30" s="15">
        <v>99609</v>
      </c>
      <c r="F30" s="15">
        <v>6457089</v>
      </c>
      <c r="G30" s="25">
        <v>64.8</v>
      </c>
      <c r="H30" s="39"/>
      <c r="I30" s="39"/>
      <c r="J30" s="39"/>
      <c r="K30" s="39"/>
      <c r="L30" s="39"/>
      <c r="M30" s="44"/>
      <c r="N30" s="43"/>
      <c r="O30" s="43"/>
    </row>
    <row r="31" spans="1:15" x14ac:dyDescent="0.25">
      <c r="A31" s="26" t="s">
        <v>85</v>
      </c>
      <c r="B31" s="24">
        <v>1.6000000000000001E-4</v>
      </c>
      <c r="C31" s="15">
        <v>99601</v>
      </c>
      <c r="D31" s="15">
        <v>16</v>
      </c>
      <c r="E31" s="15">
        <v>99593</v>
      </c>
      <c r="F31" s="15">
        <v>6357480</v>
      </c>
      <c r="G31" s="25">
        <v>63.8</v>
      </c>
      <c r="H31" s="39"/>
      <c r="I31" s="39"/>
      <c r="J31" s="39"/>
      <c r="K31" s="39"/>
      <c r="L31" s="39"/>
      <c r="M31" s="44"/>
      <c r="N31" s="43"/>
      <c r="O31" s="43"/>
    </row>
    <row r="32" spans="1:15" x14ac:dyDescent="0.25">
      <c r="A32" s="26" t="s">
        <v>86</v>
      </c>
      <c r="B32" s="24">
        <v>1.6000000000000001E-4</v>
      </c>
      <c r="C32" s="15">
        <v>99585</v>
      </c>
      <c r="D32" s="15">
        <v>16</v>
      </c>
      <c r="E32" s="15">
        <v>99577</v>
      </c>
      <c r="F32" s="15">
        <v>6257887</v>
      </c>
      <c r="G32" s="25">
        <v>62.8</v>
      </c>
      <c r="H32" s="39"/>
      <c r="I32" s="39"/>
      <c r="J32" s="39"/>
      <c r="K32" s="39"/>
      <c r="L32" s="39"/>
      <c r="M32" s="44"/>
      <c r="N32" s="43"/>
      <c r="O32" s="43"/>
    </row>
    <row r="33" spans="1:15" x14ac:dyDescent="0.25">
      <c r="A33" s="26" t="s">
        <v>87</v>
      </c>
      <c r="B33" s="24">
        <v>1.6000000000000001E-4</v>
      </c>
      <c r="C33" s="15">
        <v>99569</v>
      </c>
      <c r="D33" s="15">
        <v>16</v>
      </c>
      <c r="E33" s="15">
        <v>99561</v>
      </c>
      <c r="F33" s="15">
        <v>6158310</v>
      </c>
      <c r="G33" s="25">
        <v>61.8</v>
      </c>
      <c r="H33" s="39"/>
      <c r="I33" s="39"/>
      <c r="J33" s="39"/>
      <c r="K33" s="39"/>
      <c r="L33" s="39"/>
      <c r="M33" s="44"/>
      <c r="N33" s="43"/>
      <c r="O33" s="43"/>
    </row>
    <row r="34" spans="1:15" x14ac:dyDescent="0.25">
      <c r="A34" s="26" t="s">
        <v>88</v>
      </c>
      <c r="B34" s="24">
        <v>1.6000000000000001E-4</v>
      </c>
      <c r="C34" s="15">
        <v>99553</v>
      </c>
      <c r="D34" s="15">
        <v>16</v>
      </c>
      <c r="E34" s="15">
        <v>99545</v>
      </c>
      <c r="F34" s="15">
        <v>6058749</v>
      </c>
      <c r="G34" s="25">
        <v>60.9</v>
      </c>
      <c r="H34" s="39"/>
      <c r="I34" s="39"/>
      <c r="J34" s="39"/>
      <c r="K34" s="39"/>
      <c r="L34" s="39"/>
      <c r="M34" s="44"/>
      <c r="N34" s="43"/>
      <c r="O34" s="43"/>
    </row>
    <row r="35" spans="1:15" x14ac:dyDescent="0.25">
      <c r="A35" s="26" t="s">
        <v>89</v>
      </c>
      <c r="B35" s="24">
        <v>1.6000000000000001E-4</v>
      </c>
      <c r="C35" s="15">
        <v>99537</v>
      </c>
      <c r="D35" s="15">
        <v>16</v>
      </c>
      <c r="E35" s="15">
        <v>99529</v>
      </c>
      <c r="F35" s="15">
        <v>5959204</v>
      </c>
      <c r="G35" s="25">
        <v>59.9</v>
      </c>
      <c r="H35" s="39"/>
      <c r="I35" s="39"/>
      <c r="J35" s="39"/>
      <c r="K35" s="39"/>
      <c r="L35" s="39"/>
      <c r="M35" s="44"/>
      <c r="N35" s="43"/>
      <c r="O35" s="43"/>
    </row>
    <row r="36" spans="1:15" x14ac:dyDescent="0.25">
      <c r="A36" s="26" t="s">
        <v>90</v>
      </c>
      <c r="B36" s="24">
        <v>1.6000000000000001E-4</v>
      </c>
      <c r="C36" s="15">
        <v>99521</v>
      </c>
      <c r="D36" s="15">
        <v>16</v>
      </c>
      <c r="E36" s="15">
        <v>99513</v>
      </c>
      <c r="F36" s="15">
        <v>5859675</v>
      </c>
      <c r="G36" s="25">
        <v>58.9</v>
      </c>
      <c r="H36" s="39"/>
      <c r="I36" s="39"/>
      <c r="J36" s="39"/>
      <c r="K36" s="39"/>
      <c r="L36" s="39"/>
      <c r="M36" s="44"/>
      <c r="N36" s="43"/>
      <c r="O36" s="43"/>
    </row>
    <row r="37" spans="1:15" x14ac:dyDescent="0.25">
      <c r="A37" s="26" t="s">
        <v>91</v>
      </c>
      <c r="B37" s="24">
        <v>1.7000000000000001E-4</v>
      </c>
      <c r="C37" s="15">
        <v>99505</v>
      </c>
      <c r="D37" s="15">
        <v>17</v>
      </c>
      <c r="E37" s="15">
        <v>99497</v>
      </c>
      <c r="F37" s="15">
        <v>5760162</v>
      </c>
      <c r="G37" s="25">
        <v>57.9</v>
      </c>
      <c r="H37" s="39"/>
      <c r="I37" s="39"/>
      <c r="J37" s="39"/>
      <c r="K37" s="39"/>
      <c r="L37" s="39"/>
      <c r="M37" s="44"/>
      <c r="N37" s="43"/>
      <c r="O37" s="43"/>
    </row>
    <row r="38" spans="1:15" x14ac:dyDescent="0.25">
      <c r="A38" s="26" t="s">
        <v>92</v>
      </c>
      <c r="B38" s="24">
        <v>1.8000000000000001E-4</v>
      </c>
      <c r="C38" s="15">
        <v>99488</v>
      </c>
      <c r="D38" s="15">
        <v>18</v>
      </c>
      <c r="E38" s="15">
        <v>99479</v>
      </c>
      <c r="F38" s="15">
        <v>5660666</v>
      </c>
      <c r="G38" s="25">
        <v>56.9</v>
      </c>
      <c r="H38" s="39"/>
      <c r="I38" s="39"/>
      <c r="J38" s="39"/>
      <c r="K38" s="39"/>
      <c r="L38" s="39"/>
      <c r="M38" s="44"/>
      <c r="N38" s="43"/>
      <c r="O38" s="43"/>
    </row>
    <row r="39" spans="1:15" x14ac:dyDescent="0.25">
      <c r="A39" s="26" t="s">
        <v>93</v>
      </c>
      <c r="B39" s="24">
        <v>2.1000000000000001E-4</v>
      </c>
      <c r="C39" s="15">
        <v>99470</v>
      </c>
      <c r="D39" s="15">
        <v>21</v>
      </c>
      <c r="E39" s="15">
        <v>99460</v>
      </c>
      <c r="F39" s="15">
        <v>5561187</v>
      </c>
      <c r="G39" s="25">
        <v>55.9</v>
      </c>
      <c r="H39" s="39"/>
      <c r="I39" s="39"/>
      <c r="J39" s="39"/>
      <c r="K39" s="39"/>
      <c r="L39" s="39"/>
      <c r="M39" s="44"/>
      <c r="N39" s="43"/>
      <c r="O39" s="43"/>
    </row>
    <row r="40" spans="1:15" x14ac:dyDescent="0.25">
      <c r="A40" s="26" t="s">
        <v>94</v>
      </c>
      <c r="B40" s="24">
        <v>2.3000000000000001E-4</v>
      </c>
      <c r="C40" s="15">
        <v>99449</v>
      </c>
      <c r="D40" s="15">
        <v>23</v>
      </c>
      <c r="E40" s="15">
        <v>99438</v>
      </c>
      <c r="F40" s="15">
        <v>5461727</v>
      </c>
      <c r="G40" s="25">
        <v>54.9</v>
      </c>
      <c r="H40" s="39"/>
      <c r="I40" s="39"/>
      <c r="J40" s="39"/>
      <c r="K40" s="39"/>
      <c r="L40" s="39"/>
      <c r="M40" s="44"/>
      <c r="N40" s="43"/>
      <c r="O40" s="43"/>
    </row>
    <row r="41" spans="1:15" x14ac:dyDescent="0.25">
      <c r="A41" s="26" t="s">
        <v>95</v>
      </c>
      <c r="B41" s="24">
        <v>2.5999999999999998E-4</v>
      </c>
      <c r="C41" s="15">
        <v>99426</v>
      </c>
      <c r="D41" s="15">
        <v>26</v>
      </c>
      <c r="E41" s="15">
        <v>99413</v>
      </c>
      <c r="F41" s="15">
        <v>5362290</v>
      </c>
      <c r="G41" s="25">
        <v>53.9</v>
      </c>
      <c r="H41" s="39"/>
      <c r="I41" s="39"/>
      <c r="J41" s="39"/>
      <c r="K41" s="39"/>
      <c r="L41" s="39"/>
      <c r="M41" s="44"/>
      <c r="N41" s="43"/>
      <c r="O41" s="43"/>
    </row>
    <row r="42" spans="1:15" x14ac:dyDescent="0.25">
      <c r="A42" s="26" t="s">
        <v>96</v>
      </c>
      <c r="B42" s="24">
        <v>2.7999999999999998E-4</v>
      </c>
      <c r="C42" s="15">
        <v>99400</v>
      </c>
      <c r="D42" s="15">
        <v>28</v>
      </c>
      <c r="E42" s="15">
        <v>99386</v>
      </c>
      <c r="F42" s="15">
        <v>5262877</v>
      </c>
      <c r="G42" s="25">
        <v>52.9</v>
      </c>
      <c r="H42" s="39"/>
      <c r="I42" s="39"/>
      <c r="J42" s="39"/>
      <c r="K42" s="39"/>
      <c r="L42" s="39"/>
      <c r="M42" s="44"/>
      <c r="N42" s="43"/>
      <c r="O42" s="43"/>
    </row>
    <row r="43" spans="1:15" x14ac:dyDescent="0.25">
      <c r="A43" s="26" t="s">
        <v>97</v>
      </c>
      <c r="B43" s="24">
        <v>3.1E-4</v>
      </c>
      <c r="C43" s="15">
        <v>99372</v>
      </c>
      <c r="D43" s="15">
        <v>30</v>
      </c>
      <c r="E43" s="15">
        <v>99357</v>
      </c>
      <c r="F43" s="15">
        <v>5163491</v>
      </c>
      <c r="G43" s="25">
        <v>52</v>
      </c>
      <c r="H43" s="39"/>
      <c r="I43" s="39"/>
      <c r="J43" s="39"/>
      <c r="K43" s="39"/>
      <c r="L43" s="39"/>
      <c r="M43" s="44"/>
      <c r="N43" s="43"/>
      <c r="O43" s="43"/>
    </row>
    <row r="44" spans="1:15" x14ac:dyDescent="0.25">
      <c r="A44" s="26" t="s">
        <v>98</v>
      </c>
      <c r="B44" s="24">
        <v>3.3E-4</v>
      </c>
      <c r="C44" s="15">
        <v>99342</v>
      </c>
      <c r="D44" s="15">
        <v>33</v>
      </c>
      <c r="E44" s="15">
        <v>99326</v>
      </c>
      <c r="F44" s="15">
        <v>5064134</v>
      </c>
      <c r="G44" s="25">
        <v>51</v>
      </c>
      <c r="H44" s="39"/>
      <c r="I44" s="39"/>
      <c r="J44" s="39"/>
      <c r="K44" s="39"/>
      <c r="L44" s="39"/>
      <c r="M44" s="44"/>
      <c r="N44" s="43"/>
      <c r="O44" s="43"/>
    </row>
    <row r="45" spans="1:15" x14ac:dyDescent="0.25">
      <c r="A45" s="26" t="s">
        <v>99</v>
      </c>
      <c r="B45" s="24">
        <v>3.5E-4</v>
      </c>
      <c r="C45" s="15">
        <v>99309</v>
      </c>
      <c r="D45" s="15">
        <v>35</v>
      </c>
      <c r="E45" s="15">
        <v>99292</v>
      </c>
      <c r="F45" s="15">
        <v>4964808</v>
      </c>
      <c r="G45" s="25">
        <v>50</v>
      </c>
      <c r="H45" s="39"/>
      <c r="I45" s="39"/>
      <c r="J45" s="39"/>
      <c r="K45" s="39"/>
      <c r="L45" s="39"/>
      <c r="M45" s="44"/>
      <c r="N45" s="43"/>
      <c r="O45" s="43"/>
    </row>
    <row r="46" spans="1:15" x14ac:dyDescent="0.25">
      <c r="A46" s="26" t="s">
        <v>100</v>
      </c>
      <c r="B46" s="24">
        <v>3.6999999999999999E-4</v>
      </c>
      <c r="C46" s="15">
        <v>99274</v>
      </c>
      <c r="D46" s="15">
        <v>37</v>
      </c>
      <c r="E46" s="15">
        <v>99256</v>
      </c>
      <c r="F46" s="15">
        <v>4865517</v>
      </c>
      <c r="G46" s="25">
        <v>49</v>
      </c>
      <c r="H46" s="39"/>
      <c r="I46" s="39"/>
      <c r="J46" s="39"/>
      <c r="K46" s="39"/>
      <c r="L46" s="39"/>
      <c r="M46" s="44"/>
      <c r="N46" s="43"/>
      <c r="O46" s="43"/>
    </row>
    <row r="47" spans="1:15" x14ac:dyDescent="0.25">
      <c r="A47" s="26" t="s">
        <v>101</v>
      </c>
      <c r="B47" s="24">
        <v>4.0000000000000002E-4</v>
      </c>
      <c r="C47" s="15">
        <v>99237</v>
      </c>
      <c r="D47" s="15">
        <v>40</v>
      </c>
      <c r="E47" s="15">
        <v>99217</v>
      </c>
      <c r="F47" s="15">
        <v>4766261</v>
      </c>
      <c r="G47" s="25">
        <v>48</v>
      </c>
      <c r="H47" s="39"/>
      <c r="I47" s="39"/>
      <c r="J47" s="39"/>
      <c r="K47" s="39"/>
      <c r="L47" s="39"/>
      <c r="M47" s="44"/>
      <c r="N47" s="43"/>
      <c r="O47" s="43"/>
    </row>
    <row r="48" spans="1:15" x14ac:dyDescent="0.25">
      <c r="A48" s="26" t="s">
        <v>102</v>
      </c>
      <c r="B48" s="24">
        <v>4.4999999999999999E-4</v>
      </c>
      <c r="C48" s="15">
        <v>99197</v>
      </c>
      <c r="D48" s="15">
        <v>44</v>
      </c>
      <c r="E48" s="15">
        <v>99175</v>
      </c>
      <c r="F48" s="15">
        <v>4667044</v>
      </c>
      <c r="G48" s="25">
        <v>47</v>
      </c>
      <c r="H48" s="39"/>
      <c r="I48" s="39"/>
      <c r="J48" s="39"/>
      <c r="K48" s="39"/>
      <c r="L48" s="39"/>
      <c r="M48" s="44"/>
      <c r="N48" s="43"/>
      <c r="O48" s="43"/>
    </row>
    <row r="49" spans="1:15" x14ac:dyDescent="0.25">
      <c r="A49" s="26" t="s">
        <v>103</v>
      </c>
      <c r="B49" s="24">
        <v>5.0000000000000001E-4</v>
      </c>
      <c r="C49" s="15">
        <v>99153</v>
      </c>
      <c r="D49" s="15">
        <v>49</v>
      </c>
      <c r="E49" s="15">
        <v>99129</v>
      </c>
      <c r="F49" s="15">
        <v>4567869</v>
      </c>
      <c r="G49" s="25">
        <v>46.1</v>
      </c>
      <c r="H49" s="39"/>
      <c r="I49" s="39"/>
      <c r="J49" s="39"/>
      <c r="K49" s="39"/>
      <c r="L49" s="39"/>
      <c r="M49" s="44"/>
      <c r="N49" s="43"/>
      <c r="O49" s="43"/>
    </row>
    <row r="50" spans="1:15" x14ac:dyDescent="0.25">
      <c r="A50" s="26" t="s">
        <v>104</v>
      </c>
      <c r="B50" s="24">
        <v>5.5000000000000003E-4</v>
      </c>
      <c r="C50" s="15">
        <v>99104</v>
      </c>
      <c r="D50" s="15">
        <v>54</v>
      </c>
      <c r="E50" s="15">
        <v>99077</v>
      </c>
      <c r="F50" s="15">
        <v>4468741</v>
      </c>
      <c r="G50" s="25">
        <v>45.1</v>
      </c>
      <c r="H50" s="39"/>
      <c r="I50" s="39"/>
      <c r="J50" s="39"/>
      <c r="K50" s="39"/>
      <c r="L50" s="39"/>
      <c r="M50" s="44"/>
      <c r="N50" s="43"/>
      <c r="O50" s="43"/>
    </row>
    <row r="51" spans="1:15" x14ac:dyDescent="0.25">
      <c r="A51" s="26" t="s">
        <v>105</v>
      </c>
      <c r="B51" s="24">
        <v>5.9999999999999995E-4</v>
      </c>
      <c r="C51" s="15">
        <v>99050</v>
      </c>
      <c r="D51" s="15">
        <v>60</v>
      </c>
      <c r="E51" s="15">
        <v>99020</v>
      </c>
      <c r="F51" s="15">
        <v>4369664</v>
      </c>
      <c r="G51" s="25">
        <v>44.1</v>
      </c>
      <c r="H51" s="39"/>
      <c r="I51" s="39"/>
      <c r="J51" s="39"/>
      <c r="K51" s="39"/>
      <c r="L51" s="39"/>
      <c r="M51" s="44"/>
      <c r="N51" s="43"/>
      <c r="O51" s="43"/>
    </row>
    <row r="52" spans="1:15" x14ac:dyDescent="0.25">
      <c r="A52" s="26" t="s">
        <v>106</v>
      </c>
      <c r="B52" s="24">
        <v>6.7000000000000002E-4</v>
      </c>
      <c r="C52" s="15">
        <v>98990</v>
      </c>
      <c r="D52" s="15">
        <v>67</v>
      </c>
      <c r="E52" s="15">
        <v>98957</v>
      </c>
      <c r="F52" s="15">
        <v>4270644</v>
      </c>
      <c r="G52" s="25">
        <v>43.1</v>
      </c>
      <c r="H52" s="39"/>
      <c r="I52" s="39"/>
      <c r="J52" s="39"/>
      <c r="K52" s="39"/>
      <c r="L52" s="39"/>
      <c r="M52" s="44"/>
      <c r="N52" s="43"/>
      <c r="O52" s="43"/>
    </row>
    <row r="53" spans="1:15" x14ac:dyDescent="0.25">
      <c r="A53" s="26" t="s">
        <v>107</v>
      </c>
      <c r="B53" s="24">
        <v>7.6000000000000004E-4</v>
      </c>
      <c r="C53" s="15">
        <v>98923</v>
      </c>
      <c r="D53" s="15">
        <v>76</v>
      </c>
      <c r="E53" s="15">
        <v>98885</v>
      </c>
      <c r="F53" s="15">
        <v>4171687</v>
      </c>
      <c r="G53" s="25">
        <v>42.2</v>
      </c>
      <c r="H53" s="39"/>
      <c r="I53" s="39"/>
      <c r="J53" s="39"/>
      <c r="K53" s="39"/>
      <c r="L53" s="39"/>
      <c r="M53" s="44"/>
      <c r="N53" s="43"/>
      <c r="O53" s="43"/>
    </row>
    <row r="54" spans="1:15" x14ac:dyDescent="0.25">
      <c r="A54" s="26" t="s">
        <v>108</v>
      </c>
      <c r="B54" s="24">
        <v>8.7000000000000001E-4</v>
      </c>
      <c r="C54" s="15">
        <v>98847</v>
      </c>
      <c r="D54" s="15">
        <v>86</v>
      </c>
      <c r="E54" s="15">
        <v>98804</v>
      </c>
      <c r="F54" s="15">
        <v>4072802</v>
      </c>
      <c r="G54" s="25">
        <v>41.2</v>
      </c>
      <c r="H54" s="39"/>
      <c r="I54" s="39"/>
      <c r="J54" s="39"/>
      <c r="K54" s="39"/>
      <c r="L54" s="39"/>
      <c r="M54" s="44"/>
      <c r="N54" s="43"/>
      <c r="O54" s="43"/>
    </row>
    <row r="55" spans="1:15" x14ac:dyDescent="0.25">
      <c r="A55" s="26" t="s">
        <v>109</v>
      </c>
      <c r="B55" s="24">
        <v>9.7999999999999997E-4</v>
      </c>
      <c r="C55" s="15">
        <v>98761</v>
      </c>
      <c r="D55" s="15">
        <v>97</v>
      </c>
      <c r="E55" s="15">
        <v>98713</v>
      </c>
      <c r="F55" s="15">
        <v>3973998</v>
      </c>
      <c r="G55" s="25">
        <v>40.200000000000003</v>
      </c>
      <c r="H55" s="39"/>
      <c r="I55" s="39"/>
      <c r="J55" s="39"/>
      <c r="K55" s="39"/>
      <c r="L55" s="39"/>
      <c r="M55" s="44"/>
      <c r="N55" s="43"/>
      <c r="O55" s="43"/>
    </row>
    <row r="56" spans="1:15" x14ac:dyDescent="0.25">
      <c r="A56" s="26" t="s">
        <v>110</v>
      </c>
      <c r="B56" s="24">
        <v>1.09E-3</v>
      </c>
      <c r="C56" s="15">
        <v>98664</v>
      </c>
      <c r="D56" s="15">
        <v>108</v>
      </c>
      <c r="E56" s="15">
        <v>98610</v>
      </c>
      <c r="F56" s="15">
        <v>3875286</v>
      </c>
      <c r="G56" s="25">
        <v>39.299999999999997</v>
      </c>
      <c r="H56" s="39"/>
      <c r="I56" s="39"/>
      <c r="J56" s="39"/>
      <c r="K56" s="39"/>
      <c r="L56" s="39"/>
      <c r="M56" s="44"/>
      <c r="N56" s="43"/>
      <c r="O56" s="43"/>
    </row>
    <row r="57" spans="1:15" x14ac:dyDescent="0.25">
      <c r="A57" s="26" t="s">
        <v>111</v>
      </c>
      <c r="B57" s="24">
        <v>1.2199999999999999E-3</v>
      </c>
      <c r="C57" s="15">
        <v>98556</v>
      </c>
      <c r="D57" s="15">
        <v>120</v>
      </c>
      <c r="E57" s="15">
        <v>98496</v>
      </c>
      <c r="F57" s="15">
        <v>3776676</v>
      </c>
      <c r="G57" s="25">
        <v>38.299999999999997</v>
      </c>
      <c r="H57" s="39"/>
      <c r="I57" s="39"/>
      <c r="J57" s="39"/>
      <c r="K57" s="39"/>
      <c r="L57" s="39"/>
      <c r="M57" s="44"/>
      <c r="N57" s="43"/>
      <c r="O57" s="43"/>
    </row>
    <row r="58" spans="1:15" x14ac:dyDescent="0.25">
      <c r="A58" s="26" t="s">
        <v>112</v>
      </c>
      <c r="B58" s="24">
        <v>1.3500000000000001E-3</v>
      </c>
      <c r="C58" s="15">
        <v>98436</v>
      </c>
      <c r="D58" s="15">
        <v>133</v>
      </c>
      <c r="E58" s="15">
        <v>98370</v>
      </c>
      <c r="F58" s="15">
        <v>3678180</v>
      </c>
      <c r="G58" s="25">
        <v>37.4</v>
      </c>
      <c r="H58" s="39"/>
      <c r="I58" s="39"/>
      <c r="J58" s="39"/>
      <c r="K58" s="39"/>
      <c r="L58" s="39"/>
      <c r="M58" s="44"/>
      <c r="N58" s="43"/>
      <c r="O58" s="43"/>
    </row>
    <row r="59" spans="1:15" x14ac:dyDescent="0.25">
      <c r="A59" s="26" t="s">
        <v>113</v>
      </c>
      <c r="B59" s="24">
        <v>1.5E-3</v>
      </c>
      <c r="C59" s="15">
        <v>98303</v>
      </c>
      <c r="D59" s="15">
        <v>148</v>
      </c>
      <c r="E59" s="15">
        <v>98229</v>
      </c>
      <c r="F59" s="15">
        <v>3579810</v>
      </c>
      <c r="G59" s="25">
        <v>36.4</v>
      </c>
      <c r="H59" s="39"/>
      <c r="I59" s="39"/>
      <c r="J59" s="39"/>
      <c r="K59" s="39"/>
      <c r="L59" s="39"/>
      <c r="M59" s="44"/>
      <c r="N59" s="43"/>
      <c r="O59" s="43"/>
    </row>
    <row r="60" spans="1:15" x14ac:dyDescent="0.25">
      <c r="A60" s="27" t="s">
        <v>114</v>
      </c>
      <c r="B60" s="24">
        <v>1.65E-3</v>
      </c>
      <c r="C60" s="15">
        <v>98155</v>
      </c>
      <c r="D60" s="15">
        <v>162</v>
      </c>
      <c r="E60" s="15">
        <v>98074</v>
      </c>
      <c r="F60" s="15">
        <v>3481581</v>
      </c>
      <c r="G60" s="25">
        <v>35.5</v>
      </c>
      <c r="H60" s="39"/>
      <c r="I60" s="39"/>
      <c r="J60" s="39"/>
      <c r="K60" s="39"/>
      <c r="L60" s="39"/>
      <c r="M60" s="44"/>
      <c r="N60" s="43"/>
      <c r="O60" s="43"/>
    </row>
    <row r="61" spans="1:15" x14ac:dyDescent="0.25">
      <c r="A61" s="27" t="s">
        <v>115</v>
      </c>
      <c r="B61" s="24">
        <v>1.81E-3</v>
      </c>
      <c r="C61" s="15">
        <v>97993</v>
      </c>
      <c r="D61" s="15">
        <v>177</v>
      </c>
      <c r="E61" s="15">
        <v>97905</v>
      </c>
      <c r="F61" s="15">
        <v>3383507</v>
      </c>
      <c r="G61" s="25">
        <v>34.5</v>
      </c>
      <c r="H61" s="39"/>
      <c r="I61" s="39"/>
      <c r="J61" s="39"/>
      <c r="K61" s="39"/>
      <c r="L61" s="39"/>
      <c r="M61" s="44"/>
      <c r="N61" s="43"/>
      <c r="O61" s="43"/>
    </row>
    <row r="62" spans="1:15" x14ac:dyDescent="0.25">
      <c r="A62" s="26" t="s">
        <v>116</v>
      </c>
      <c r="B62" s="24">
        <v>1.99E-3</v>
      </c>
      <c r="C62" s="15">
        <v>97816</v>
      </c>
      <c r="D62" s="15">
        <v>194</v>
      </c>
      <c r="E62" s="15">
        <v>97719</v>
      </c>
      <c r="F62" s="15">
        <v>3285603</v>
      </c>
      <c r="G62" s="25">
        <v>33.6</v>
      </c>
      <c r="H62" s="39"/>
      <c r="I62" s="39"/>
      <c r="J62" s="39"/>
      <c r="K62" s="39"/>
      <c r="L62" s="39"/>
      <c r="M62" s="44"/>
      <c r="N62" s="43"/>
      <c r="O62" s="43"/>
    </row>
    <row r="63" spans="1:15" x14ac:dyDescent="0.25">
      <c r="A63" s="26" t="s">
        <v>117</v>
      </c>
      <c r="B63" s="24">
        <v>2.2000000000000001E-3</v>
      </c>
      <c r="C63" s="15">
        <v>97622</v>
      </c>
      <c r="D63" s="15">
        <v>214</v>
      </c>
      <c r="E63" s="15">
        <v>97515</v>
      </c>
      <c r="F63" s="15">
        <v>3187884</v>
      </c>
      <c r="G63" s="25">
        <v>32.700000000000003</v>
      </c>
      <c r="H63" s="39"/>
      <c r="I63" s="39"/>
      <c r="J63" s="39"/>
      <c r="K63" s="39"/>
      <c r="L63" s="39"/>
      <c r="M63" s="44"/>
      <c r="N63" s="43"/>
      <c r="O63" s="43"/>
    </row>
    <row r="64" spans="1:15" x14ac:dyDescent="0.25">
      <c r="A64" s="26" t="s">
        <v>118</v>
      </c>
      <c r="B64" s="24">
        <v>2.4199999999999998E-3</v>
      </c>
      <c r="C64" s="15">
        <v>97408</v>
      </c>
      <c r="D64" s="15">
        <v>236</v>
      </c>
      <c r="E64" s="15">
        <v>97290</v>
      </c>
      <c r="F64" s="15">
        <v>3090369</v>
      </c>
      <c r="G64" s="25">
        <v>31.7</v>
      </c>
      <c r="H64" s="39"/>
      <c r="I64" s="39"/>
      <c r="J64" s="39"/>
      <c r="K64" s="39"/>
      <c r="L64" s="39"/>
      <c r="M64" s="44"/>
      <c r="N64" s="43"/>
      <c r="O64" s="43"/>
    </row>
    <row r="65" spans="1:15" x14ac:dyDescent="0.25">
      <c r="A65" s="26" t="s">
        <v>119</v>
      </c>
      <c r="B65" s="24">
        <v>2.65E-3</v>
      </c>
      <c r="C65" s="15">
        <v>97172</v>
      </c>
      <c r="D65" s="15">
        <v>258</v>
      </c>
      <c r="E65" s="15">
        <v>97043</v>
      </c>
      <c r="F65" s="15">
        <v>2993079</v>
      </c>
      <c r="G65" s="25">
        <v>30.8</v>
      </c>
      <c r="H65" s="39"/>
      <c r="I65" s="39"/>
      <c r="J65" s="39"/>
      <c r="K65" s="39"/>
      <c r="L65" s="39"/>
      <c r="M65" s="44"/>
      <c r="N65" s="43"/>
      <c r="O65" s="43"/>
    </row>
    <row r="66" spans="1:15" x14ac:dyDescent="0.25">
      <c r="A66" s="26" t="s">
        <v>120</v>
      </c>
      <c r="B66" s="24">
        <v>2.8999999999999998E-3</v>
      </c>
      <c r="C66" s="15">
        <v>96914</v>
      </c>
      <c r="D66" s="15">
        <v>281</v>
      </c>
      <c r="E66" s="15">
        <v>96774</v>
      </c>
      <c r="F66" s="15">
        <v>2896036</v>
      </c>
      <c r="G66" s="25">
        <v>29.9</v>
      </c>
      <c r="H66" s="39"/>
      <c r="I66" s="39"/>
      <c r="J66" s="39"/>
      <c r="K66" s="39"/>
      <c r="L66" s="39"/>
      <c r="M66" s="44"/>
      <c r="N66" s="43"/>
      <c r="O66" s="43"/>
    </row>
    <row r="67" spans="1:15" x14ac:dyDescent="0.25">
      <c r="A67" s="26" t="s">
        <v>121</v>
      </c>
      <c r="B67" s="24">
        <v>3.1700000000000001E-3</v>
      </c>
      <c r="C67" s="15">
        <v>96633</v>
      </c>
      <c r="D67" s="15">
        <v>306</v>
      </c>
      <c r="E67" s="15">
        <v>96480</v>
      </c>
      <c r="F67" s="15">
        <v>2799262</v>
      </c>
      <c r="G67" s="25">
        <v>29</v>
      </c>
      <c r="H67" s="39"/>
      <c r="I67" s="39"/>
      <c r="J67" s="39"/>
      <c r="K67" s="39"/>
      <c r="L67" s="39"/>
      <c r="M67" s="44"/>
      <c r="N67" s="43"/>
      <c r="O67" s="43"/>
    </row>
    <row r="68" spans="1:15" x14ac:dyDescent="0.25">
      <c r="A68" s="26" t="s">
        <v>122</v>
      </c>
      <c r="B68" s="24">
        <v>3.48E-3</v>
      </c>
      <c r="C68" s="15">
        <v>96327</v>
      </c>
      <c r="D68" s="15">
        <v>335</v>
      </c>
      <c r="E68" s="15">
        <v>96160</v>
      </c>
      <c r="F68" s="15">
        <v>2702782</v>
      </c>
      <c r="G68" s="25">
        <v>28.1</v>
      </c>
      <c r="H68" s="39"/>
      <c r="I68" s="39"/>
      <c r="J68" s="39"/>
      <c r="K68" s="39"/>
      <c r="L68" s="39"/>
      <c r="M68" s="44"/>
      <c r="N68" s="43"/>
      <c r="O68" s="43"/>
    </row>
    <row r="69" spans="1:15" x14ac:dyDescent="0.25">
      <c r="A69" s="26" t="s">
        <v>123</v>
      </c>
      <c r="B69" s="24">
        <v>3.81E-3</v>
      </c>
      <c r="C69" s="15">
        <v>95992</v>
      </c>
      <c r="D69" s="15">
        <v>366</v>
      </c>
      <c r="E69" s="15">
        <v>95809</v>
      </c>
      <c r="F69" s="15">
        <v>2606623</v>
      </c>
      <c r="G69" s="25">
        <v>27.2</v>
      </c>
      <c r="H69" s="39"/>
      <c r="I69" s="39"/>
      <c r="J69" s="39"/>
      <c r="K69" s="39"/>
      <c r="L69" s="39"/>
      <c r="M69" s="44"/>
      <c r="N69" s="43"/>
      <c r="O69" s="43"/>
    </row>
    <row r="70" spans="1:15" x14ac:dyDescent="0.25">
      <c r="A70" s="26" t="s">
        <v>124</v>
      </c>
      <c r="B70" s="24">
        <v>4.1599999999999996E-3</v>
      </c>
      <c r="C70" s="15">
        <v>95626</v>
      </c>
      <c r="D70" s="15">
        <v>397</v>
      </c>
      <c r="E70" s="15">
        <v>95428</v>
      </c>
      <c r="F70" s="15">
        <v>2510814</v>
      </c>
      <c r="G70" s="25">
        <v>26.3</v>
      </c>
      <c r="H70" s="39"/>
      <c r="I70" s="39"/>
      <c r="J70" s="39"/>
      <c r="K70" s="39"/>
      <c r="L70" s="39"/>
      <c r="M70" s="44"/>
      <c r="N70" s="43"/>
      <c r="O70" s="43"/>
    </row>
    <row r="71" spans="1:15" x14ac:dyDescent="0.25">
      <c r="A71" s="26" t="s">
        <v>125</v>
      </c>
      <c r="B71" s="24">
        <v>4.5199999999999997E-3</v>
      </c>
      <c r="C71" s="15">
        <v>95229</v>
      </c>
      <c r="D71" s="15">
        <v>431</v>
      </c>
      <c r="E71" s="15">
        <v>95014</v>
      </c>
      <c r="F71" s="15">
        <v>2415386</v>
      </c>
      <c r="G71" s="25">
        <v>25.4</v>
      </c>
      <c r="H71" s="39"/>
      <c r="I71" s="39"/>
      <c r="J71" s="39"/>
      <c r="K71" s="39"/>
      <c r="L71" s="39"/>
      <c r="M71" s="44"/>
      <c r="N71" s="43"/>
      <c r="O71" s="43"/>
    </row>
    <row r="72" spans="1:15" x14ac:dyDescent="0.25">
      <c r="A72" s="26" t="s">
        <v>126</v>
      </c>
      <c r="B72" s="24">
        <v>4.9500000000000004E-3</v>
      </c>
      <c r="C72" s="15">
        <v>94798</v>
      </c>
      <c r="D72" s="15">
        <v>469</v>
      </c>
      <c r="E72" s="15">
        <v>94564</v>
      </c>
      <c r="F72" s="15">
        <v>2320373</v>
      </c>
      <c r="G72" s="25">
        <v>24.5</v>
      </c>
      <c r="H72" s="39"/>
      <c r="I72" s="39"/>
      <c r="J72" s="39"/>
      <c r="K72" s="39"/>
      <c r="L72" s="39"/>
      <c r="M72" s="44"/>
      <c r="N72" s="43"/>
      <c r="O72" s="43"/>
    </row>
    <row r="73" spans="1:15" x14ac:dyDescent="0.25">
      <c r="A73" s="26" t="s">
        <v>127</v>
      </c>
      <c r="B73" s="24">
        <v>5.4799999999999996E-3</v>
      </c>
      <c r="C73" s="15">
        <v>94329</v>
      </c>
      <c r="D73" s="15">
        <v>517</v>
      </c>
      <c r="E73" s="15">
        <v>94071</v>
      </c>
      <c r="F73" s="15">
        <v>2225809</v>
      </c>
      <c r="G73" s="25">
        <v>23.6</v>
      </c>
      <c r="H73" s="39"/>
      <c r="I73" s="39"/>
      <c r="J73" s="39"/>
      <c r="K73" s="39"/>
      <c r="L73" s="39"/>
      <c r="M73" s="44"/>
      <c r="N73" s="43"/>
      <c r="O73" s="43"/>
    </row>
    <row r="74" spans="1:15" x14ac:dyDescent="0.25">
      <c r="A74" s="26" t="s">
        <v>128</v>
      </c>
      <c r="B74" s="24">
        <v>6.0499999999999998E-3</v>
      </c>
      <c r="C74" s="15">
        <v>93812</v>
      </c>
      <c r="D74" s="15">
        <v>568</v>
      </c>
      <c r="E74" s="15">
        <v>93528</v>
      </c>
      <c r="F74" s="15">
        <v>2131739</v>
      </c>
      <c r="G74" s="25">
        <v>22.7</v>
      </c>
      <c r="H74" s="39"/>
      <c r="I74" s="39"/>
      <c r="J74" s="39"/>
      <c r="K74" s="39"/>
      <c r="L74" s="39"/>
      <c r="M74" s="44"/>
      <c r="N74" s="43"/>
      <c r="O74" s="43"/>
    </row>
    <row r="75" spans="1:15" x14ac:dyDescent="0.25">
      <c r="A75" s="26" t="s">
        <v>129</v>
      </c>
      <c r="B75" s="24">
        <v>6.6400000000000001E-3</v>
      </c>
      <c r="C75" s="15">
        <v>93244</v>
      </c>
      <c r="D75" s="15">
        <v>619</v>
      </c>
      <c r="E75" s="15">
        <v>92935</v>
      </c>
      <c r="F75" s="15">
        <v>2038211</v>
      </c>
      <c r="G75" s="25">
        <v>21.9</v>
      </c>
      <c r="H75" s="39"/>
      <c r="I75" s="39"/>
      <c r="J75" s="39"/>
      <c r="K75" s="39"/>
      <c r="L75" s="39"/>
      <c r="M75" s="44"/>
      <c r="N75" s="43"/>
      <c r="O75" s="43"/>
    </row>
    <row r="76" spans="1:15" x14ac:dyDescent="0.25">
      <c r="A76" s="26" t="s">
        <v>130</v>
      </c>
      <c r="B76" s="24">
        <v>7.28E-3</v>
      </c>
      <c r="C76" s="15">
        <v>92625</v>
      </c>
      <c r="D76" s="15">
        <v>674</v>
      </c>
      <c r="E76" s="15">
        <v>92288</v>
      </c>
      <c r="F76" s="15">
        <v>1945276</v>
      </c>
      <c r="G76" s="25">
        <v>21</v>
      </c>
      <c r="H76" s="39"/>
      <c r="I76" s="39"/>
      <c r="J76" s="39"/>
      <c r="K76" s="39"/>
      <c r="L76" s="39"/>
      <c r="M76" s="44"/>
      <c r="N76" s="43"/>
      <c r="O76" s="43"/>
    </row>
    <row r="77" spans="1:15" x14ac:dyDescent="0.25">
      <c r="A77" s="26" t="s">
        <v>131</v>
      </c>
      <c r="B77" s="24">
        <v>8.0800000000000004E-3</v>
      </c>
      <c r="C77" s="15">
        <v>91951</v>
      </c>
      <c r="D77" s="15">
        <v>743</v>
      </c>
      <c r="E77" s="15">
        <v>91580</v>
      </c>
      <c r="F77" s="15">
        <v>1852988</v>
      </c>
      <c r="G77" s="25">
        <v>20.2</v>
      </c>
      <c r="H77" s="39"/>
      <c r="I77" s="39"/>
      <c r="J77" s="39"/>
      <c r="K77" s="39"/>
      <c r="L77" s="39"/>
      <c r="M77" s="44"/>
      <c r="N77" s="43"/>
      <c r="O77" s="43"/>
    </row>
    <row r="78" spans="1:15" x14ac:dyDescent="0.25">
      <c r="A78" s="26" t="s">
        <v>132</v>
      </c>
      <c r="B78" s="24">
        <v>9.1000000000000004E-3</v>
      </c>
      <c r="C78" s="15">
        <v>91208</v>
      </c>
      <c r="D78" s="15">
        <v>830</v>
      </c>
      <c r="E78" s="15">
        <v>90793</v>
      </c>
      <c r="F78" s="15">
        <v>1761409</v>
      </c>
      <c r="G78" s="25">
        <v>19.3</v>
      </c>
      <c r="H78" s="39"/>
      <c r="I78" s="39"/>
      <c r="J78" s="39"/>
      <c r="K78" s="39"/>
      <c r="L78" s="39"/>
      <c r="M78" s="44"/>
      <c r="N78" s="43"/>
      <c r="O78" s="43"/>
    </row>
    <row r="79" spans="1:15" x14ac:dyDescent="0.25">
      <c r="A79" s="26" t="s">
        <v>133</v>
      </c>
      <c r="B79" s="24">
        <v>1.025E-2</v>
      </c>
      <c r="C79" s="15">
        <v>90378</v>
      </c>
      <c r="D79" s="15">
        <v>926</v>
      </c>
      <c r="E79" s="15">
        <v>89915</v>
      </c>
      <c r="F79" s="15">
        <v>1670616</v>
      </c>
      <c r="G79" s="25">
        <v>18.5</v>
      </c>
      <c r="H79" s="39"/>
      <c r="I79" s="39"/>
      <c r="J79" s="39"/>
      <c r="K79" s="39"/>
      <c r="L79" s="39"/>
      <c r="M79" s="44"/>
      <c r="N79" s="43"/>
      <c r="O79" s="43"/>
    </row>
    <row r="80" spans="1:15" x14ac:dyDescent="0.25">
      <c r="A80" s="26" t="s">
        <v>134</v>
      </c>
      <c r="B80" s="24">
        <v>1.142E-2</v>
      </c>
      <c r="C80" s="15">
        <v>89452</v>
      </c>
      <c r="D80" s="15">
        <v>1022</v>
      </c>
      <c r="E80" s="15">
        <v>88941</v>
      </c>
      <c r="F80" s="15">
        <v>1580701</v>
      </c>
      <c r="G80" s="25">
        <v>17.7</v>
      </c>
      <c r="H80" s="39"/>
      <c r="I80" s="39"/>
      <c r="J80" s="39"/>
      <c r="K80" s="39"/>
      <c r="L80" s="39"/>
      <c r="M80" s="44"/>
      <c r="N80" s="43"/>
      <c r="O80" s="43"/>
    </row>
    <row r="81" spans="1:15" x14ac:dyDescent="0.25">
      <c r="A81" s="26" t="s">
        <v>135</v>
      </c>
      <c r="B81" s="24">
        <v>1.269E-2</v>
      </c>
      <c r="C81" s="15">
        <v>88430</v>
      </c>
      <c r="D81" s="15">
        <v>1122</v>
      </c>
      <c r="E81" s="15">
        <v>87869</v>
      </c>
      <c r="F81" s="15">
        <v>1491760</v>
      </c>
      <c r="G81" s="25">
        <v>16.899999999999999</v>
      </c>
      <c r="H81" s="39"/>
      <c r="I81" s="39"/>
      <c r="J81" s="39"/>
      <c r="K81" s="39"/>
      <c r="L81" s="39"/>
      <c r="M81" s="44"/>
      <c r="N81" s="43"/>
      <c r="O81" s="43"/>
    </row>
    <row r="82" spans="1:15" x14ac:dyDescent="0.25">
      <c r="A82" s="26" t="s">
        <v>136</v>
      </c>
      <c r="B82" s="24">
        <v>1.4279999999999999E-2</v>
      </c>
      <c r="C82" s="15">
        <v>87308</v>
      </c>
      <c r="D82" s="15">
        <v>1246</v>
      </c>
      <c r="E82" s="15">
        <v>86685</v>
      </c>
      <c r="F82" s="15">
        <v>1403891</v>
      </c>
      <c r="G82" s="25">
        <v>16.100000000000001</v>
      </c>
      <c r="H82" s="39"/>
      <c r="I82" s="39"/>
      <c r="J82" s="39"/>
      <c r="K82" s="39"/>
      <c r="L82" s="39"/>
      <c r="M82" s="44"/>
      <c r="N82" s="43"/>
      <c r="O82" s="43"/>
    </row>
    <row r="83" spans="1:15" x14ac:dyDescent="0.25">
      <c r="A83" s="26" t="s">
        <v>137</v>
      </c>
      <c r="B83" s="24">
        <v>1.635E-2</v>
      </c>
      <c r="C83" s="15">
        <v>86062</v>
      </c>
      <c r="D83" s="15">
        <v>1407</v>
      </c>
      <c r="E83" s="15">
        <v>85359</v>
      </c>
      <c r="F83" s="15">
        <v>1317206</v>
      </c>
      <c r="G83" s="25">
        <v>15.3</v>
      </c>
      <c r="H83" s="39"/>
      <c r="I83" s="39"/>
      <c r="J83" s="39"/>
      <c r="K83" s="39"/>
      <c r="L83" s="39"/>
      <c r="M83" s="44"/>
      <c r="N83" s="43"/>
      <c r="O83" s="43"/>
    </row>
    <row r="84" spans="1:15" x14ac:dyDescent="0.25">
      <c r="A84" s="26" t="s">
        <v>138</v>
      </c>
      <c r="B84" s="24">
        <v>1.8710000000000001E-2</v>
      </c>
      <c r="C84" s="15">
        <v>84655</v>
      </c>
      <c r="D84" s="15">
        <v>1583</v>
      </c>
      <c r="E84" s="15">
        <v>83864</v>
      </c>
      <c r="F84" s="15">
        <v>1231847</v>
      </c>
      <c r="G84" s="25">
        <v>14.6</v>
      </c>
      <c r="H84" s="39"/>
      <c r="I84" s="39"/>
      <c r="J84" s="39"/>
      <c r="K84" s="39"/>
      <c r="L84" s="39"/>
      <c r="M84" s="44"/>
      <c r="N84" s="43"/>
      <c r="O84" s="43"/>
    </row>
    <row r="85" spans="1:15" x14ac:dyDescent="0.25">
      <c r="A85" s="26" t="s">
        <v>139</v>
      </c>
      <c r="B85" s="24">
        <v>2.1129999999999999E-2</v>
      </c>
      <c r="C85" s="15">
        <v>83072</v>
      </c>
      <c r="D85" s="15">
        <v>1755</v>
      </c>
      <c r="E85" s="15">
        <v>82195</v>
      </c>
      <c r="F85" s="15">
        <v>1147984</v>
      </c>
      <c r="G85" s="25">
        <v>13.8</v>
      </c>
      <c r="H85" s="39"/>
      <c r="I85" s="39"/>
      <c r="J85" s="39"/>
      <c r="K85" s="39"/>
      <c r="L85" s="39"/>
      <c r="M85" s="44"/>
      <c r="N85" s="43"/>
      <c r="O85" s="43"/>
    </row>
    <row r="86" spans="1:15" x14ac:dyDescent="0.25">
      <c r="A86" s="26" t="s">
        <v>140</v>
      </c>
      <c r="B86" s="24">
        <v>2.366E-2</v>
      </c>
      <c r="C86" s="15">
        <v>81317</v>
      </c>
      <c r="D86" s="15">
        <v>1924</v>
      </c>
      <c r="E86" s="15">
        <v>80355</v>
      </c>
      <c r="F86" s="15">
        <v>1065789</v>
      </c>
      <c r="G86" s="25">
        <v>13.1</v>
      </c>
      <c r="H86" s="39"/>
      <c r="I86" s="39"/>
      <c r="J86" s="39"/>
      <c r="K86" s="39"/>
      <c r="L86" s="39"/>
      <c r="M86" s="44"/>
      <c r="N86" s="43"/>
      <c r="O86" s="43"/>
    </row>
    <row r="87" spans="1:15" x14ac:dyDescent="0.25">
      <c r="A87" s="26" t="s">
        <v>141</v>
      </c>
      <c r="B87" s="24">
        <v>2.657E-2</v>
      </c>
      <c r="C87" s="15">
        <v>79393</v>
      </c>
      <c r="D87" s="15">
        <v>2110</v>
      </c>
      <c r="E87" s="15">
        <v>78338</v>
      </c>
      <c r="F87" s="15">
        <v>985434</v>
      </c>
      <c r="G87" s="25">
        <v>12.4</v>
      </c>
      <c r="H87" s="39"/>
      <c r="I87" s="39"/>
      <c r="J87" s="39"/>
      <c r="K87" s="39"/>
      <c r="L87" s="39"/>
      <c r="M87" s="44"/>
      <c r="N87" s="43"/>
      <c r="O87" s="43"/>
    </row>
    <row r="88" spans="1:15" x14ac:dyDescent="0.25">
      <c r="A88" s="26" t="s">
        <v>142</v>
      </c>
      <c r="B88" s="24">
        <v>3.0079999999999999E-2</v>
      </c>
      <c r="C88" s="15">
        <v>77283</v>
      </c>
      <c r="D88" s="15">
        <v>2324</v>
      </c>
      <c r="E88" s="15">
        <v>76121</v>
      </c>
      <c r="F88" s="15">
        <v>907096</v>
      </c>
      <c r="G88" s="25">
        <v>11.7</v>
      </c>
      <c r="H88" s="39"/>
      <c r="I88" s="39"/>
      <c r="J88" s="39"/>
      <c r="K88" s="39"/>
      <c r="L88" s="39"/>
      <c r="M88" s="44"/>
      <c r="N88" s="43"/>
      <c r="O88" s="43"/>
    </row>
    <row r="89" spans="1:15" x14ac:dyDescent="0.25">
      <c r="A89" s="26" t="s">
        <v>143</v>
      </c>
      <c r="B89" s="24">
        <v>3.3910000000000003E-2</v>
      </c>
      <c r="C89" s="15">
        <v>74959</v>
      </c>
      <c r="D89" s="15">
        <v>2542</v>
      </c>
      <c r="E89" s="15">
        <v>73688</v>
      </c>
      <c r="F89" s="15">
        <v>830975</v>
      </c>
      <c r="G89" s="25">
        <v>11.1</v>
      </c>
      <c r="H89" s="39"/>
      <c r="I89" s="39"/>
      <c r="J89" s="39"/>
      <c r="K89" s="39"/>
      <c r="L89" s="39"/>
      <c r="M89" s="44"/>
      <c r="N89" s="43"/>
      <c r="O89" s="43"/>
    </row>
    <row r="90" spans="1:15" x14ac:dyDescent="0.25">
      <c r="A90" s="26" t="s">
        <v>144</v>
      </c>
      <c r="B90" s="24">
        <v>3.7789999999999997E-2</v>
      </c>
      <c r="C90" s="15">
        <v>72417</v>
      </c>
      <c r="D90" s="15">
        <v>2737</v>
      </c>
      <c r="E90" s="15">
        <v>71049</v>
      </c>
      <c r="F90" s="15">
        <v>757287</v>
      </c>
      <c r="G90" s="25">
        <v>10.5</v>
      </c>
      <c r="H90" s="39"/>
      <c r="I90" s="39"/>
      <c r="J90" s="39"/>
      <c r="K90" s="39"/>
      <c r="L90" s="39"/>
      <c r="M90" s="44"/>
      <c r="N90" s="43"/>
      <c r="O90" s="43"/>
    </row>
    <row r="91" spans="1:15" x14ac:dyDescent="0.25">
      <c r="A91" s="26" t="s">
        <v>145</v>
      </c>
      <c r="B91" s="24">
        <v>4.1790000000000001E-2</v>
      </c>
      <c r="C91" s="15">
        <v>69680</v>
      </c>
      <c r="D91" s="15">
        <v>2912</v>
      </c>
      <c r="E91" s="15">
        <v>68224</v>
      </c>
      <c r="F91" s="15">
        <v>686239</v>
      </c>
      <c r="G91" s="25">
        <v>9.8000000000000007</v>
      </c>
      <c r="H91" s="39"/>
      <c r="I91" s="39"/>
      <c r="J91" s="39"/>
      <c r="K91" s="39"/>
      <c r="L91" s="39"/>
      <c r="M91" s="44"/>
      <c r="N91" s="43"/>
      <c r="O91" s="43"/>
    </row>
    <row r="92" spans="1:15" x14ac:dyDescent="0.25">
      <c r="A92" s="26" t="s">
        <v>146</v>
      </c>
      <c r="B92" s="24">
        <v>4.6379999999999998E-2</v>
      </c>
      <c r="C92" s="15">
        <v>66768</v>
      </c>
      <c r="D92" s="15">
        <v>3097</v>
      </c>
      <c r="E92" s="15">
        <v>65220</v>
      </c>
      <c r="F92" s="15">
        <v>618015</v>
      </c>
      <c r="G92" s="25">
        <v>9.3000000000000007</v>
      </c>
      <c r="H92" s="39"/>
      <c r="I92" s="39"/>
      <c r="J92" s="39"/>
      <c r="K92" s="39"/>
      <c r="L92" s="39"/>
      <c r="M92" s="44"/>
      <c r="N92" s="43"/>
      <c r="O92" s="43"/>
    </row>
    <row r="93" spans="1:15" x14ac:dyDescent="0.25">
      <c r="A93" s="26" t="s">
        <v>147</v>
      </c>
      <c r="B93" s="24">
        <v>5.2069999999999998E-2</v>
      </c>
      <c r="C93" s="15">
        <v>63671</v>
      </c>
      <c r="D93" s="15">
        <v>3316</v>
      </c>
      <c r="E93" s="15">
        <v>62013</v>
      </c>
      <c r="F93" s="15">
        <v>552795</v>
      </c>
      <c r="G93" s="25">
        <v>8.6999999999999993</v>
      </c>
      <c r="H93" s="39"/>
      <c r="I93" s="39"/>
      <c r="J93" s="39"/>
      <c r="K93" s="39"/>
      <c r="L93" s="39"/>
      <c r="M93" s="44"/>
      <c r="N93" s="43"/>
      <c r="O93" s="43"/>
    </row>
    <row r="94" spans="1:15" x14ac:dyDescent="0.25">
      <c r="A94" s="26" t="s">
        <v>148</v>
      </c>
      <c r="B94" s="24">
        <v>5.885E-2</v>
      </c>
      <c r="C94" s="15">
        <v>60355</v>
      </c>
      <c r="D94" s="15">
        <v>3552</v>
      </c>
      <c r="E94" s="15">
        <v>58579</v>
      </c>
      <c r="F94" s="15">
        <v>490782</v>
      </c>
      <c r="G94" s="25">
        <v>8.1</v>
      </c>
      <c r="H94" s="39"/>
      <c r="I94" s="39"/>
      <c r="J94" s="39"/>
      <c r="K94" s="39"/>
      <c r="L94" s="39"/>
      <c r="M94" s="44"/>
      <c r="N94" s="43"/>
      <c r="O94" s="43"/>
    </row>
    <row r="95" spans="1:15" x14ac:dyDescent="0.25">
      <c r="A95" s="26" t="s">
        <v>149</v>
      </c>
      <c r="B95" s="24">
        <v>6.5979999999999997E-2</v>
      </c>
      <c r="C95" s="15">
        <v>56803</v>
      </c>
      <c r="D95" s="15">
        <v>3748</v>
      </c>
      <c r="E95" s="15">
        <v>54929</v>
      </c>
      <c r="F95" s="15">
        <v>432203</v>
      </c>
      <c r="G95" s="25">
        <v>7.6</v>
      </c>
      <c r="H95" s="39"/>
      <c r="I95" s="39"/>
      <c r="J95" s="39"/>
      <c r="K95" s="39"/>
      <c r="L95" s="39"/>
      <c r="M95" s="44"/>
      <c r="N95" s="43"/>
      <c r="O95" s="43"/>
    </row>
    <row r="96" spans="1:15" x14ac:dyDescent="0.25">
      <c r="A96" s="26" t="s">
        <v>150</v>
      </c>
      <c r="B96" s="24">
        <v>7.3840000000000003E-2</v>
      </c>
      <c r="C96" s="15">
        <v>53055</v>
      </c>
      <c r="D96" s="15">
        <v>3917</v>
      </c>
      <c r="E96" s="15">
        <v>51097</v>
      </c>
      <c r="F96" s="15">
        <v>377274</v>
      </c>
      <c r="G96" s="25">
        <v>7.1</v>
      </c>
      <c r="H96" s="39"/>
      <c r="I96" s="39"/>
      <c r="J96" s="39"/>
      <c r="K96" s="39"/>
      <c r="L96" s="39"/>
      <c r="M96" s="44"/>
      <c r="N96" s="43"/>
      <c r="O96" s="43"/>
    </row>
    <row r="97" spans="1:15" x14ac:dyDescent="0.25">
      <c r="A97" s="26" t="s">
        <v>151</v>
      </c>
      <c r="B97" s="24">
        <v>8.2470000000000002E-2</v>
      </c>
      <c r="C97" s="15">
        <v>49138</v>
      </c>
      <c r="D97" s="15">
        <v>4052</v>
      </c>
      <c r="E97" s="15">
        <v>47112</v>
      </c>
      <c r="F97" s="15">
        <v>326178</v>
      </c>
      <c r="G97" s="25">
        <v>6.6</v>
      </c>
      <c r="H97" s="39"/>
      <c r="I97" s="39"/>
      <c r="J97" s="39"/>
      <c r="K97" s="39"/>
      <c r="L97" s="39"/>
      <c r="M97" s="44"/>
      <c r="N97" s="43"/>
      <c r="O97" s="43"/>
    </row>
    <row r="98" spans="1:15" x14ac:dyDescent="0.25">
      <c r="A98" s="26" t="s">
        <v>152</v>
      </c>
      <c r="B98" s="24">
        <v>9.1929999999999998E-2</v>
      </c>
      <c r="C98" s="15">
        <v>45086</v>
      </c>
      <c r="D98" s="15">
        <v>4145</v>
      </c>
      <c r="E98" s="15">
        <v>43014</v>
      </c>
      <c r="F98" s="15">
        <v>279066</v>
      </c>
      <c r="G98" s="25">
        <v>6.2</v>
      </c>
      <c r="H98" s="39"/>
      <c r="I98" s="39"/>
      <c r="J98" s="39"/>
      <c r="K98" s="39"/>
      <c r="L98" s="39"/>
      <c r="M98" s="44"/>
      <c r="N98" s="43"/>
      <c r="O98" s="43"/>
    </row>
    <row r="99" spans="1:15" x14ac:dyDescent="0.25">
      <c r="A99" s="26" t="s">
        <v>153</v>
      </c>
      <c r="B99" s="24">
        <v>0.10227</v>
      </c>
      <c r="C99" s="15">
        <v>40941</v>
      </c>
      <c r="D99" s="15">
        <v>4187</v>
      </c>
      <c r="E99" s="15">
        <v>38848</v>
      </c>
      <c r="F99" s="15">
        <v>236052</v>
      </c>
      <c r="G99" s="25">
        <v>5.8</v>
      </c>
      <c r="H99" s="39"/>
      <c r="I99" s="39"/>
      <c r="J99" s="39"/>
      <c r="K99" s="39"/>
      <c r="L99" s="39"/>
      <c r="M99" s="44"/>
      <c r="N99" s="43"/>
      <c r="O99" s="43"/>
    </row>
    <row r="100" spans="1:15" x14ac:dyDescent="0.25">
      <c r="A100" s="26" t="s">
        <v>154</v>
      </c>
      <c r="B100" s="24">
        <v>0.11354</v>
      </c>
      <c r="C100" s="15">
        <v>36754</v>
      </c>
      <c r="D100" s="15">
        <v>4173</v>
      </c>
      <c r="E100" s="15">
        <v>34668</v>
      </c>
      <c r="F100" s="15">
        <v>197205</v>
      </c>
      <c r="G100" s="25">
        <v>5.4</v>
      </c>
      <c r="H100" s="39"/>
      <c r="I100" s="39"/>
      <c r="J100" s="39"/>
      <c r="K100" s="39"/>
      <c r="L100" s="39"/>
      <c r="M100" s="44"/>
      <c r="N100" s="43"/>
      <c r="O100" s="43"/>
    </row>
    <row r="101" spans="1:15" x14ac:dyDescent="0.25">
      <c r="A101" s="26" t="s">
        <v>155</v>
      </c>
      <c r="B101" s="24">
        <v>0.1258</v>
      </c>
      <c r="C101" s="15">
        <v>32581</v>
      </c>
      <c r="D101" s="15">
        <v>4099</v>
      </c>
      <c r="E101" s="15">
        <v>30532</v>
      </c>
      <c r="F101" s="15">
        <v>162537</v>
      </c>
      <c r="G101" s="25">
        <v>5</v>
      </c>
      <c r="H101" s="39"/>
      <c r="I101" s="39"/>
      <c r="J101" s="39"/>
      <c r="K101" s="39"/>
      <c r="L101" s="39"/>
      <c r="M101" s="44"/>
      <c r="N101" s="43"/>
      <c r="O101" s="43"/>
    </row>
    <row r="102" spans="1:15" x14ac:dyDescent="0.25">
      <c r="A102" s="26" t="s">
        <v>156</v>
      </c>
      <c r="B102" s="24">
        <v>0.13908000000000001</v>
      </c>
      <c r="C102" s="15">
        <v>28482</v>
      </c>
      <c r="D102" s="15">
        <v>3961</v>
      </c>
      <c r="E102" s="15">
        <v>26502</v>
      </c>
      <c r="F102" s="15">
        <v>132006</v>
      </c>
      <c r="G102" s="25">
        <v>4.5999999999999996</v>
      </c>
      <c r="H102" s="39"/>
      <c r="I102" s="39"/>
      <c r="J102" s="39"/>
      <c r="K102" s="39"/>
      <c r="L102" s="39"/>
      <c r="M102" s="44"/>
      <c r="N102" s="43"/>
      <c r="O102" s="43"/>
    </row>
    <row r="103" spans="1:15" x14ac:dyDescent="0.25">
      <c r="A103" s="26" t="s">
        <v>157</v>
      </c>
      <c r="B103" s="24">
        <v>0.15343000000000001</v>
      </c>
      <c r="C103" s="15">
        <v>24521</v>
      </c>
      <c r="D103" s="15">
        <v>3762</v>
      </c>
      <c r="E103" s="15">
        <v>22640</v>
      </c>
      <c r="F103" s="15">
        <v>105504</v>
      </c>
      <c r="G103" s="25">
        <v>4.3</v>
      </c>
      <c r="H103" s="39"/>
      <c r="I103" s="39"/>
      <c r="J103" s="39"/>
      <c r="K103" s="39"/>
      <c r="L103" s="39"/>
      <c r="M103" s="44"/>
      <c r="N103" s="43"/>
      <c r="O103" s="43"/>
    </row>
    <row r="104" spans="1:15" x14ac:dyDescent="0.25">
      <c r="A104" s="26" t="s">
        <v>158</v>
      </c>
      <c r="B104" s="24">
        <v>0.16889999999999999</v>
      </c>
      <c r="C104" s="15">
        <v>20759</v>
      </c>
      <c r="D104" s="15">
        <v>3506</v>
      </c>
      <c r="E104" s="15">
        <v>19006</v>
      </c>
      <c r="F104" s="15">
        <v>82864</v>
      </c>
      <c r="G104" s="25">
        <v>4</v>
      </c>
      <c r="H104" s="39"/>
      <c r="I104" s="39"/>
      <c r="J104" s="39"/>
      <c r="K104" s="39"/>
      <c r="L104" s="39"/>
      <c r="M104" s="44"/>
      <c r="N104" s="43"/>
      <c r="O104" s="43"/>
    </row>
    <row r="105" spans="1:15" x14ac:dyDescent="0.25">
      <c r="A105" s="26" t="s">
        <v>159</v>
      </c>
      <c r="B105" s="24">
        <v>0.18551999999999999</v>
      </c>
      <c r="C105" s="15">
        <v>17253</v>
      </c>
      <c r="D105" s="15">
        <v>3201</v>
      </c>
      <c r="E105" s="15">
        <v>15653</v>
      </c>
      <c r="F105" s="15">
        <v>63858</v>
      </c>
      <c r="G105" s="25">
        <v>3.7</v>
      </c>
      <c r="H105" s="39"/>
      <c r="I105" s="39"/>
      <c r="J105" s="39"/>
      <c r="K105" s="39"/>
      <c r="L105" s="39"/>
      <c r="M105" s="44"/>
      <c r="N105" s="43"/>
      <c r="O105" s="43"/>
    </row>
    <row r="106" spans="1:15" x14ac:dyDescent="0.25">
      <c r="A106" s="26" t="s">
        <v>160</v>
      </c>
      <c r="B106" s="24">
        <v>0.20332</v>
      </c>
      <c r="C106" s="15">
        <v>14052</v>
      </c>
      <c r="D106" s="15">
        <v>2857</v>
      </c>
      <c r="E106" s="15">
        <v>12624</v>
      </c>
      <c r="F106" s="15">
        <v>48206</v>
      </c>
      <c r="G106" s="25">
        <v>3.4</v>
      </c>
      <c r="H106" s="39"/>
      <c r="I106" s="39"/>
      <c r="J106" s="39"/>
      <c r="K106" s="39"/>
      <c r="L106" s="39"/>
      <c r="M106" s="44"/>
      <c r="N106" s="43"/>
      <c r="O106" s="43"/>
    </row>
    <row r="107" spans="1:15" x14ac:dyDescent="0.25">
      <c r="A107" s="26" t="s">
        <v>161</v>
      </c>
      <c r="B107" s="24">
        <v>0.22231000000000001</v>
      </c>
      <c r="C107" s="15">
        <v>11195</v>
      </c>
      <c r="D107" s="15">
        <v>2489</v>
      </c>
      <c r="E107" s="15">
        <v>9951</v>
      </c>
      <c r="F107" s="15">
        <v>35582</v>
      </c>
      <c r="G107" s="25">
        <v>3.2</v>
      </c>
      <c r="H107" s="39"/>
      <c r="I107" s="39"/>
      <c r="J107" s="39"/>
      <c r="K107" s="39"/>
      <c r="L107" s="39"/>
      <c r="M107" s="44"/>
      <c r="N107" s="43"/>
      <c r="O107" s="43"/>
    </row>
    <row r="108" spans="1:15" x14ac:dyDescent="0.25">
      <c r="A108" s="26" t="s">
        <v>162</v>
      </c>
      <c r="B108" s="24">
        <v>0.24251</v>
      </c>
      <c r="C108" s="15">
        <v>8706</v>
      </c>
      <c r="D108" s="15">
        <v>2111</v>
      </c>
      <c r="E108" s="15">
        <v>7651</v>
      </c>
      <c r="F108" s="15">
        <v>25632</v>
      </c>
      <c r="G108" s="25">
        <v>2.9</v>
      </c>
      <c r="H108" s="39"/>
      <c r="I108" s="39"/>
      <c r="J108" s="39"/>
      <c r="K108" s="39"/>
      <c r="L108" s="39"/>
      <c r="M108" s="44"/>
      <c r="N108" s="43"/>
      <c r="O108" s="43"/>
    </row>
    <row r="109" spans="1:15" x14ac:dyDescent="0.25">
      <c r="A109" s="26" t="s">
        <v>163</v>
      </c>
      <c r="B109" s="24">
        <v>0.26394000000000001</v>
      </c>
      <c r="C109" s="15">
        <v>6595</v>
      </c>
      <c r="D109" s="15">
        <v>1741</v>
      </c>
      <c r="E109" s="15">
        <v>5725</v>
      </c>
      <c r="F109" s="15">
        <v>17981</v>
      </c>
      <c r="G109" s="25">
        <v>2.7</v>
      </c>
      <c r="H109" s="39"/>
      <c r="I109" s="39"/>
      <c r="J109" s="39"/>
      <c r="K109" s="39"/>
      <c r="L109" s="39"/>
      <c r="M109" s="44"/>
      <c r="N109" s="43"/>
      <c r="O109" s="43"/>
    </row>
    <row r="110" spans="1:15" x14ac:dyDescent="0.25">
      <c r="A110" s="28" t="s">
        <v>164</v>
      </c>
      <c r="B110" s="29">
        <v>1</v>
      </c>
      <c r="C110" s="30">
        <v>4854</v>
      </c>
      <c r="D110" s="30">
        <v>4854</v>
      </c>
      <c r="E110" s="30">
        <v>12257</v>
      </c>
      <c r="F110" s="30">
        <v>12257</v>
      </c>
      <c r="G110" s="31">
        <v>2.5</v>
      </c>
      <c r="H110" s="39"/>
      <c r="I110" s="39"/>
      <c r="J110" s="39"/>
      <c r="K110" s="39"/>
      <c r="L110" s="39"/>
      <c r="M110" s="44"/>
      <c r="N110" s="43"/>
      <c r="O110" s="43"/>
    </row>
    <row r="111" spans="1:15" x14ac:dyDescent="0.25">
      <c r="A111" s="15"/>
      <c r="B111" s="24"/>
      <c r="C111" s="15"/>
      <c r="D111" s="15"/>
      <c r="E111" s="15"/>
      <c r="F111" s="15"/>
      <c r="G111" s="67"/>
      <c r="H111" s="39"/>
      <c r="I111" s="39"/>
      <c r="J111" s="39"/>
      <c r="K111" s="39"/>
      <c r="L111" s="39"/>
      <c r="M111" s="44"/>
      <c r="N111" s="43"/>
      <c r="O111" s="43"/>
    </row>
    <row r="113" spans="1:1" x14ac:dyDescent="0.25">
      <c r="A113" s="32" t="s">
        <v>284</v>
      </c>
    </row>
    <row r="114" spans="1:1" x14ac:dyDescent="0.25">
      <c r="A114" s="33" t="s">
        <v>165</v>
      </c>
    </row>
  </sheetData>
  <pageMargins left="0.75" right="0.75" top="1" bottom="1" header="0.5" footer="0.5"/>
  <pageSetup paperSize="9" orientation="portrait"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38"/>
  <dimension ref="A1:O114"/>
  <sheetViews>
    <sheetView zoomScaleNormal="100" workbookViewId="0"/>
  </sheetViews>
  <sheetFormatPr defaultRowHeight="12.5" x14ac:dyDescent="0.25"/>
  <cols>
    <col min="1" max="1" width="12.59765625" style="4" customWidth="1"/>
    <col min="2" max="2" width="17.3984375" style="4" customWidth="1"/>
    <col min="3" max="3" width="10.59765625" style="4" customWidth="1"/>
    <col min="4" max="5" width="17.3984375" style="4" customWidth="1"/>
    <col min="6" max="7" width="15.09765625" style="4" customWidth="1"/>
    <col min="8" max="256" width="9.09765625" style="4"/>
    <col min="257" max="257" width="12.59765625" style="4" customWidth="1"/>
    <col min="258" max="258" width="17.3984375" style="4" customWidth="1"/>
    <col min="259" max="259" width="10.59765625" style="4" customWidth="1"/>
    <col min="260" max="261" width="17.3984375" style="4" customWidth="1"/>
    <col min="262" max="263" width="15.09765625" style="4" customWidth="1"/>
    <col min="264" max="512" width="9.09765625" style="4"/>
    <col min="513" max="513" width="12.59765625" style="4" customWidth="1"/>
    <col min="514" max="514" width="17.3984375" style="4" customWidth="1"/>
    <col min="515" max="515" width="10.59765625" style="4" customWidth="1"/>
    <col min="516" max="517" width="17.3984375" style="4" customWidth="1"/>
    <col min="518" max="519" width="15.09765625" style="4" customWidth="1"/>
    <col min="520" max="768" width="9.09765625" style="4"/>
    <col min="769" max="769" width="12.59765625" style="4" customWidth="1"/>
    <col min="770" max="770" width="17.3984375" style="4" customWidth="1"/>
    <col min="771" max="771" width="10.59765625" style="4" customWidth="1"/>
    <col min="772" max="773" width="17.3984375" style="4" customWidth="1"/>
    <col min="774" max="775" width="15.09765625" style="4" customWidth="1"/>
    <col min="776" max="1024" width="9.09765625" style="4"/>
    <col min="1025" max="1025" width="12.59765625" style="4" customWidth="1"/>
    <col min="1026" max="1026" width="17.3984375" style="4" customWidth="1"/>
    <col min="1027" max="1027" width="10.59765625" style="4" customWidth="1"/>
    <col min="1028" max="1029" width="17.3984375" style="4" customWidth="1"/>
    <col min="1030" max="1031" width="15.09765625" style="4" customWidth="1"/>
    <col min="1032" max="1280" width="9.09765625" style="4"/>
    <col min="1281" max="1281" width="12.59765625" style="4" customWidth="1"/>
    <col min="1282" max="1282" width="17.3984375" style="4" customWidth="1"/>
    <col min="1283" max="1283" width="10.59765625" style="4" customWidth="1"/>
    <col min="1284" max="1285" width="17.3984375" style="4" customWidth="1"/>
    <col min="1286" max="1287" width="15.09765625" style="4" customWidth="1"/>
    <col min="1288" max="1536" width="9.09765625" style="4"/>
    <col min="1537" max="1537" width="12.59765625" style="4" customWidth="1"/>
    <col min="1538" max="1538" width="17.3984375" style="4" customWidth="1"/>
    <col min="1539" max="1539" width="10.59765625" style="4" customWidth="1"/>
    <col min="1540" max="1541" width="17.3984375" style="4" customWidth="1"/>
    <col min="1542" max="1543" width="15.09765625" style="4" customWidth="1"/>
    <col min="1544" max="1792" width="9.09765625" style="4"/>
    <col min="1793" max="1793" width="12.59765625" style="4" customWidth="1"/>
    <col min="1794" max="1794" width="17.3984375" style="4" customWidth="1"/>
    <col min="1795" max="1795" width="10.59765625" style="4" customWidth="1"/>
    <col min="1796" max="1797" width="17.3984375" style="4" customWidth="1"/>
    <col min="1798" max="1799" width="15.09765625" style="4" customWidth="1"/>
    <col min="1800" max="2048" width="9.09765625" style="4"/>
    <col min="2049" max="2049" width="12.59765625" style="4" customWidth="1"/>
    <col min="2050" max="2050" width="17.3984375" style="4" customWidth="1"/>
    <col min="2051" max="2051" width="10.59765625" style="4" customWidth="1"/>
    <col min="2052" max="2053" width="17.3984375" style="4" customWidth="1"/>
    <col min="2054" max="2055" width="15.09765625" style="4" customWidth="1"/>
    <col min="2056" max="2304" width="9.09765625" style="4"/>
    <col min="2305" max="2305" width="12.59765625" style="4" customWidth="1"/>
    <col min="2306" max="2306" width="17.3984375" style="4" customWidth="1"/>
    <col min="2307" max="2307" width="10.59765625" style="4" customWidth="1"/>
    <col min="2308" max="2309" width="17.3984375" style="4" customWidth="1"/>
    <col min="2310" max="2311" width="15.09765625" style="4" customWidth="1"/>
    <col min="2312" max="2560" width="9.09765625" style="4"/>
    <col min="2561" max="2561" width="12.59765625" style="4" customWidth="1"/>
    <col min="2562" max="2562" width="17.3984375" style="4" customWidth="1"/>
    <col min="2563" max="2563" width="10.59765625" style="4" customWidth="1"/>
    <col min="2564" max="2565" width="17.3984375" style="4" customWidth="1"/>
    <col min="2566" max="2567" width="15.09765625" style="4" customWidth="1"/>
    <col min="2568" max="2816" width="9.09765625" style="4"/>
    <col min="2817" max="2817" width="12.59765625" style="4" customWidth="1"/>
    <col min="2818" max="2818" width="17.3984375" style="4" customWidth="1"/>
    <col min="2819" max="2819" width="10.59765625" style="4" customWidth="1"/>
    <col min="2820" max="2821" width="17.3984375" style="4" customWidth="1"/>
    <col min="2822" max="2823" width="15.09765625" style="4" customWidth="1"/>
    <col min="2824" max="3072" width="9.09765625" style="4"/>
    <col min="3073" max="3073" width="12.59765625" style="4" customWidth="1"/>
    <col min="3074" max="3074" width="17.3984375" style="4" customWidth="1"/>
    <col min="3075" max="3075" width="10.59765625" style="4" customWidth="1"/>
    <col min="3076" max="3077" width="17.3984375" style="4" customWidth="1"/>
    <col min="3078" max="3079" width="15.09765625" style="4" customWidth="1"/>
    <col min="3080" max="3328" width="9.09765625" style="4"/>
    <col min="3329" max="3329" width="12.59765625" style="4" customWidth="1"/>
    <col min="3330" max="3330" width="17.3984375" style="4" customWidth="1"/>
    <col min="3331" max="3331" width="10.59765625" style="4" customWidth="1"/>
    <col min="3332" max="3333" width="17.3984375" style="4" customWidth="1"/>
    <col min="3334" max="3335" width="15.09765625" style="4" customWidth="1"/>
    <col min="3336" max="3584" width="9.09765625" style="4"/>
    <col min="3585" max="3585" width="12.59765625" style="4" customWidth="1"/>
    <col min="3586" max="3586" width="17.3984375" style="4" customWidth="1"/>
    <col min="3587" max="3587" width="10.59765625" style="4" customWidth="1"/>
    <col min="3588" max="3589" width="17.3984375" style="4" customWidth="1"/>
    <col min="3590" max="3591" width="15.09765625" style="4" customWidth="1"/>
    <col min="3592" max="3840" width="9.09765625" style="4"/>
    <col min="3841" max="3841" width="12.59765625" style="4" customWidth="1"/>
    <col min="3842" max="3842" width="17.3984375" style="4" customWidth="1"/>
    <col min="3843" max="3843" width="10.59765625" style="4" customWidth="1"/>
    <col min="3844" max="3845" width="17.3984375" style="4" customWidth="1"/>
    <col min="3846" max="3847" width="15.09765625" style="4" customWidth="1"/>
    <col min="3848" max="4096" width="9.09765625" style="4"/>
    <col min="4097" max="4097" width="12.59765625" style="4" customWidth="1"/>
    <col min="4098" max="4098" width="17.3984375" style="4" customWidth="1"/>
    <col min="4099" max="4099" width="10.59765625" style="4" customWidth="1"/>
    <col min="4100" max="4101" width="17.3984375" style="4" customWidth="1"/>
    <col min="4102" max="4103" width="15.09765625" style="4" customWidth="1"/>
    <col min="4104" max="4352" width="9.09765625" style="4"/>
    <col min="4353" max="4353" width="12.59765625" style="4" customWidth="1"/>
    <col min="4354" max="4354" width="17.3984375" style="4" customWidth="1"/>
    <col min="4355" max="4355" width="10.59765625" style="4" customWidth="1"/>
    <col min="4356" max="4357" width="17.3984375" style="4" customWidth="1"/>
    <col min="4358" max="4359" width="15.09765625" style="4" customWidth="1"/>
    <col min="4360" max="4608" width="9.09765625" style="4"/>
    <col min="4609" max="4609" width="12.59765625" style="4" customWidth="1"/>
    <col min="4610" max="4610" width="17.3984375" style="4" customWidth="1"/>
    <col min="4611" max="4611" width="10.59765625" style="4" customWidth="1"/>
    <col min="4612" max="4613" width="17.3984375" style="4" customWidth="1"/>
    <col min="4614" max="4615" width="15.09765625" style="4" customWidth="1"/>
    <col min="4616" max="4864" width="9.09765625" style="4"/>
    <col min="4865" max="4865" width="12.59765625" style="4" customWidth="1"/>
    <col min="4866" max="4866" width="17.3984375" style="4" customWidth="1"/>
    <col min="4867" max="4867" width="10.59765625" style="4" customWidth="1"/>
    <col min="4868" max="4869" width="17.3984375" style="4" customWidth="1"/>
    <col min="4870" max="4871" width="15.09765625" style="4" customWidth="1"/>
    <col min="4872" max="5120" width="9.09765625" style="4"/>
    <col min="5121" max="5121" width="12.59765625" style="4" customWidth="1"/>
    <col min="5122" max="5122" width="17.3984375" style="4" customWidth="1"/>
    <col min="5123" max="5123" width="10.59765625" style="4" customWidth="1"/>
    <col min="5124" max="5125" width="17.3984375" style="4" customWidth="1"/>
    <col min="5126" max="5127" width="15.09765625" style="4" customWidth="1"/>
    <col min="5128" max="5376" width="9.09765625" style="4"/>
    <col min="5377" max="5377" width="12.59765625" style="4" customWidth="1"/>
    <col min="5378" max="5378" width="17.3984375" style="4" customWidth="1"/>
    <col min="5379" max="5379" width="10.59765625" style="4" customWidth="1"/>
    <col min="5380" max="5381" width="17.3984375" style="4" customWidth="1"/>
    <col min="5382" max="5383" width="15.09765625" style="4" customWidth="1"/>
    <col min="5384" max="5632" width="9.09765625" style="4"/>
    <col min="5633" max="5633" width="12.59765625" style="4" customWidth="1"/>
    <col min="5634" max="5634" width="17.3984375" style="4" customWidth="1"/>
    <col min="5635" max="5635" width="10.59765625" style="4" customWidth="1"/>
    <col min="5636" max="5637" width="17.3984375" style="4" customWidth="1"/>
    <col min="5638" max="5639" width="15.09765625" style="4" customWidth="1"/>
    <col min="5640" max="5888" width="9.09765625" style="4"/>
    <col min="5889" max="5889" width="12.59765625" style="4" customWidth="1"/>
    <col min="5890" max="5890" width="17.3984375" style="4" customWidth="1"/>
    <col min="5891" max="5891" width="10.59765625" style="4" customWidth="1"/>
    <col min="5892" max="5893" width="17.3984375" style="4" customWidth="1"/>
    <col min="5894" max="5895" width="15.09765625" style="4" customWidth="1"/>
    <col min="5896" max="6144" width="9.09765625" style="4"/>
    <col min="6145" max="6145" width="12.59765625" style="4" customWidth="1"/>
    <col min="6146" max="6146" width="17.3984375" style="4" customWidth="1"/>
    <col min="6147" max="6147" width="10.59765625" style="4" customWidth="1"/>
    <col min="6148" max="6149" width="17.3984375" style="4" customWidth="1"/>
    <col min="6150" max="6151" width="15.09765625" style="4" customWidth="1"/>
    <col min="6152" max="6400" width="9.09765625" style="4"/>
    <col min="6401" max="6401" width="12.59765625" style="4" customWidth="1"/>
    <col min="6402" max="6402" width="17.3984375" style="4" customWidth="1"/>
    <col min="6403" max="6403" width="10.59765625" style="4" customWidth="1"/>
    <col min="6404" max="6405" width="17.3984375" style="4" customWidth="1"/>
    <col min="6406" max="6407" width="15.09765625" style="4" customWidth="1"/>
    <col min="6408" max="6656" width="9.09765625" style="4"/>
    <col min="6657" max="6657" width="12.59765625" style="4" customWidth="1"/>
    <col min="6658" max="6658" width="17.3984375" style="4" customWidth="1"/>
    <col min="6659" max="6659" width="10.59765625" style="4" customWidth="1"/>
    <col min="6660" max="6661" width="17.3984375" style="4" customWidth="1"/>
    <col min="6662" max="6663" width="15.09765625" style="4" customWidth="1"/>
    <col min="6664" max="6912" width="9.09765625" style="4"/>
    <col min="6913" max="6913" width="12.59765625" style="4" customWidth="1"/>
    <col min="6914" max="6914" width="17.3984375" style="4" customWidth="1"/>
    <col min="6915" max="6915" width="10.59765625" style="4" customWidth="1"/>
    <col min="6916" max="6917" width="17.3984375" style="4" customWidth="1"/>
    <col min="6918" max="6919" width="15.09765625" style="4" customWidth="1"/>
    <col min="6920" max="7168" width="9.09765625" style="4"/>
    <col min="7169" max="7169" width="12.59765625" style="4" customWidth="1"/>
    <col min="7170" max="7170" width="17.3984375" style="4" customWidth="1"/>
    <col min="7171" max="7171" width="10.59765625" style="4" customWidth="1"/>
    <col min="7172" max="7173" width="17.3984375" style="4" customWidth="1"/>
    <col min="7174" max="7175" width="15.09765625" style="4" customWidth="1"/>
    <col min="7176" max="7424" width="9.09765625" style="4"/>
    <col min="7425" max="7425" width="12.59765625" style="4" customWidth="1"/>
    <col min="7426" max="7426" width="17.3984375" style="4" customWidth="1"/>
    <col min="7427" max="7427" width="10.59765625" style="4" customWidth="1"/>
    <col min="7428" max="7429" width="17.3984375" style="4" customWidth="1"/>
    <col min="7430" max="7431" width="15.09765625" style="4" customWidth="1"/>
    <col min="7432" max="7680" width="9.09765625" style="4"/>
    <col min="7681" max="7681" width="12.59765625" style="4" customWidth="1"/>
    <col min="7682" max="7682" width="17.3984375" style="4" customWidth="1"/>
    <col min="7683" max="7683" width="10.59765625" style="4" customWidth="1"/>
    <col min="7684" max="7685" width="17.3984375" style="4" customWidth="1"/>
    <col min="7686" max="7687" width="15.09765625" style="4" customWidth="1"/>
    <col min="7688" max="7936" width="9.09765625" style="4"/>
    <col min="7937" max="7937" width="12.59765625" style="4" customWidth="1"/>
    <col min="7938" max="7938" width="17.3984375" style="4" customWidth="1"/>
    <col min="7939" max="7939" width="10.59765625" style="4" customWidth="1"/>
    <col min="7940" max="7941" width="17.3984375" style="4" customWidth="1"/>
    <col min="7942" max="7943" width="15.09765625" style="4" customWidth="1"/>
    <col min="7944" max="8192" width="9.09765625" style="4"/>
    <col min="8193" max="8193" width="12.59765625" style="4" customWidth="1"/>
    <col min="8194" max="8194" width="17.3984375" style="4" customWidth="1"/>
    <col min="8195" max="8195" width="10.59765625" style="4" customWidth="1"/>
    <col min="8196" max="8197" width="17.3984375" style="4" customWidth="1"/>
    <col min="8198" max="8199" width="15.09765625" style="4" customWidth="1"/>
    <col min="8200" max="8448" width="9.09765625" style="4"/>
    <col min="8449" max="8449" width="12.59765625" style="4" customWidth="1"/>
    <col min="8450" max="8450" width="17.3984375" style="4" customWidth="1"/>
    <col min="8451" max="8451" width="10.59765625" style="4" customWidth="1"/>
    <col min="8452" max="8453" width="17.3984375" style="4" customWidth="1"/>
    <col min="8454" max="8455" width="15.09765625" style="4" customWidth="1"/>
    <col min="8456" max="8704" width="9.09765625" style="4"/>
    <col min="8705" max="8705" width="12.59765625" style="4" customWidth="1"/>
    <col min="8706" max="8706" width="17.3984375" style="4" customWidth="1"/>
    <col min="8707" max="8707" width="10.59765625" style="4" customWidth="1"/>
    <col min="8708" max="8709" width="17.3984375" style="4" customWidth="1"/>
    <col min="8710" max="8711" width="15.09765625" style="4" customWidth="1"/>
    <col min="8712" max="8960" width="9.09765625" style="4"/>
    <col min="8961" max="8961" width="12.59765625" style="4" customWidth="1"/>
    <col min="8962" max="8962" width="17.3984375" style="4" customWidth="1"/>
    <col min="8963" max="8963" width="10.59765625" style="4" customWidth="1"/>
    <col min="8964" max="8965" width="17.3984375" style="4" customWidth="1"/>
    <col min="8966" max="8967" width="15.09765625" style="4" customWidth="1"/>
    <col min="8968" max="9216" width="9.09765625" style="4"/>
    <col min="9217" max="9217" width="12.59765625" style="4" customWidth="1"/>
    <col min="9218" max="9218" width="17.3984375" style="4" customWidth="1"/>
    <col min="9219" max="9219" width="10.59765625" style="4" customWidth="1"/>
    <col min="9220" max="9221" width="17.3984375" style="4" customWidth="1"/>
    <col min="9222" max="9223" width="15.09765625" style="4" customWidth="1"/>
    <col min="9224" max="9472" width="9.09765625" style="4"/>
    <col min="9473" max="9473" width="12.59765625" style="4" customWidth="1"/>
    <col min="9474" max="9474" width="17.3984375" style="4" customWidth="1"/>
    <col min="9475" max="9475" width="10.59765625" style="4" customWidth="1"/>
    <col min="9476" max="9477" width="17.3984375" style="4" customWidth="1"/>
    <col min="9478" max="9479" width="15.09765625" style="4" customWidth="1"/>
    <col min="9480" max="9728" width="9.09765625" style="4"/>
    <col min="9729" max="9729" width="12.59765625" style="4" customWidth="1"/>
    <col min="9730" max="9730" width="17.3984375" style="4" customWidth="1"/>
    <col min="9731" max="9731" width="10.59765625" style="4" customWidth="1"/>
    <col min="9732" max="9733" width="17.3984375" style="4" customWidth="1"/>
    <col min="9734" max="9735" width="15.09765625" style="4" customWidth="1"/>
    <col min="9736" max="9984" width="9.09765625" style="4"/>
    <col min="9985" max="9985" width="12.59765625" style="4" customWidth="1"/>
    <col min="9986" max="9986" width="17.3984375" style="4" customWidth="1"/>
    <col min="9987" max="9987" width="10.59765625" style="4" customWidth="1"/>
    <col min="9988" max="9989" width="17.3984375" style="4" customWidth="1"/>
    <col min="9990" max="9991" width="15.09765625" style="4" customWidth="1"/>
    <col min="9992" max="10240" width="9.09765625" style="4"/>
    <col min="10241" max="10241" width="12.59765625" style="4" customWidth="1"/>
    <col min="10242" max="10242" width="17.3984375" style="4" customWidth="1"/>
    <col min="10243" max="10243" width="10.59765625" style="4" customWidth="1"/>
    <col min="10244" max="10245" width="17.3984375" style="4" customWidth="1"/>
    <col min="10246" max="10247" width="15.09765625" style="4" customWidth="1"/>
    <col min="10248" max="10496" width="9.09765625" style="4"/>
    <col min="10497" max="10497" width="12.59765625" style="4" customWidth="1"/>
    <col min="10498" max="10498" width="17.3984375" style="4" customWidth="1"/>
    <col min="10499" max="10499" width="10.59765625" style="4" customWidth="1"/>
    <col min="10500" max="10501" width="17.3984375" style="4" customWidth="1"/>
    <col min="10502" max="10503" width="15.09765625" style="4" customWidth="1"/>
    <col min="10504" max="10752" width="9.09765625" style="4"/>
    <col min="10753" max="10753" width="12.59765625" style="4" customWidth="1"/>
    <col min="10754" max="10754" width="17.3984375" style="4" customWidth="1"/>
    <col min="10755" max="10755" width="10.59765625" style="4" customWidth="1"/>
    <col min="10756" max="10757" width="17.3984375" style="4" customWidth="1"/>
    <col min="10758" max="10759" width="15.09765625" style="4" customWidth="1"/>
    <col min="10760" max="11008" width="9.09765625" style="4"/>
    <col min="11009" max="11009" width="12.59765625" style="4" customWidth="1"/>
    <col min="11010" max="11010" width="17.3984375" style="4" customWidth="1"/>
    <col min="11011" max="11011" width="10.59765625" style="4" customWidth="1"/>
    <col min="11012" max="11013" width="17.3984375" style="4" customWidth="1"/>
    <col min="11014" max="11015" width="15.09765625" style="4" customWidth="1"/>
    <col min="11016" max="11264" width="9.09765625" style="4"/>
    <col min="11265" max="11265" width="12.59765625" style="4" customWidth="1"/>
    <col min="11266" max="11266" width="17.3984375" style="4" customWidth="1"/>
    <col min="11267" max="11267" width="10.59765625" style="4" customWidth="1"/>
    <col min="11268" max="11269" width="17.3984375" style="4" customWidth="1"/>
    <col min="11270" max="11271" width="15.09765625" style="4" customWidth="1"/>
    <col min="11272" max="11520" width="9.09765625" style="4"/>
    <col min="11521" max="11521" width="12.59765625" style="4" customWidth="1"/>
    <col min="11522" max="11522" width="17.3984375" style="4" customWidth="1"/>
    <col min="11523" max="11523" width="10.59765625" style="4" customWidth="1"/>
    <col min="11524" max="11525" width="17.3984375" style="4" customWidth="1"/>
    <col min="11526" max="11527" width="15.09765625" style="4" customWidth="1"/>
    <col min="11528" max="11776" width="9.09765625" style="4"/>
    <col min="11777" max="11777" width="12.59765625" style="4" customWidth="1"/>
    <col min="11778" max="11778" width="17.3984375" style="4" customWidth="1"/>
    <col min="11779" max="11779" width="10.59765625" style="4" customWidth="1"/>
    <col min="11780" max="11781" width="17.3984375" style="4" customWidth="1"/>
    <col min="11782" max="11783" width="15.09765625" style="4" customWidth="1"/>
    <col min="11784" max="12032" width="9.09765625" style="4"/>
    <col min="12033" max="12033" width="12.59765625" style="4" customWidth="1"/>
    <col min="12034" max="12034" width="17.3984375" style="4" customWidth="1"/>
    <col min="12035" max="12035" width="10.59765625" style="4" customWidth="1"/>
    <col min="12036" max="12037" width="17.3984375" style="4" customWidth="1"/>
    <col min="12038" max="12039" width="15.09765625" style="4" customWidth="1"/>
    <col min="12040" max="12288" width="9.09765625" style="4"/>
    <col min="12289" max="12289" width="12.59765625" style="4" customWidth="1"/>
    <col min="12290" max="12290" width="17.3984375" style="4" customWidth="1"/>
    <col min="12291" max="12291" width="10.59765625" style="4" customWidth="1"/>
    <col min="12292" max="12293" width="17.3984375" style="4" customWidth="1"/>
    <col min="12294" max="12295" width="15.09765625" style="4" customWidth="1"/>
    <col min="12296" max="12544" width="9.09765625" style="4"/>
    <col min="12545" max="12545" width="12.59765625" style="4" customWidth="1"/>
    <col min="12546" max="12546" width="17.3984375" style="4" customWidth="1"/>
    <col min="12547" max="12547" width="10.59765625" style="4" customWidth="1"/>
    <col min="12548" max="12549" width="17.3984375" style="4" customWidth="1"/>
    <col min="12550" max="12551" width="15.09765625" style="4" customWidth="1"/>
    <col min="12552" max="12800" width="9.09765625" style="4"/>
    <col min="12801" max="12801" width="12.59765625" style="4" customWidth="1"/>
    <col min="12802" max="12802" width="17.3984375" style="4" customWidth="1"/>
    <col min="12803" max="12803" width="10.59765625" style="4" customWidth="1"/>
    <col min="12804" max="12805" width="17.3984375" style="4" customWidth="1"/>
    <col min="12806" max="12807" width="15.09765625" style="4" customWidth="1"/>
    <col min="12808" max="13056" width="9.09765625" style="4"/>
    <col min="13057" max="13057" width="12.59765625" style="4" customWidth="1"/>
    <col min="13058" max="13058" width="17.3984375" style="4" customWidth="1"/>
    <col min="13059" max="13059" width="10.59765625" style="4" customWidth="1"/>
    <col min="13060" max="13061" width="17.3984375" style="4" customWidth="1"/>
    <col min="13062" max="13063" width="15.09765625" style="4" customWidth="1"/>
    <col min="13064" max="13312" width="9.09765625" style="4"/>
    <col min="13313" max="13313" width="12.59765625" style="4" customWidth="1"/>
    <col min="13314" max="13314" width="17.3984375" style="4" customWidth="1"/>
    <col min="13315" max="13315" width="10.59765625" style="4" customWidth="1"/>
    <col min="13316" max="13317" width="17.3984375" style="4" customWidth="1"/>
    <col min="13318" max="13319" width="15.09765625" style="4" customWidth="1"/>
    <col min="13320" max="13568" width="9.09765625" style="4"/>
    <col min="13569" max="13569" width="12.59765625" style="4" customWidth="1"/>
    <col min="13570" max="13570" width="17.3984375" style="4" customWidth="1"/>
    <col min="13571" max="13571" width="10.59765625" style="4" customWidth="1"/>
    <col min="13572" max="13573" width="17.3984375" style="4" customWidth="1"/>
    <col min="13574" max="13575" width="15.09765625" style="4" customWidth="1"/>
    <col min="13576" max="13824" width="9.09765625" style="4"/>
    <col min="13825" max="13825" width="12.59765625" style="4" customWidth="1"/>
    <col min="13826" max="13826" width="17.3984375" style="4" customWidth="1"/>
    <col min="13827" max="13827" width="10.59765625" style="4" customWidth="1"/>
    <col min="13828" max="13829" width="17.3984375" style="4" customWidth="1"/>
    <col min="13830" max="13831" width="15.09765625" style="4" customWidth="1"/>
    <col min="13832" max="14080" width="9.09765625" style="4"/>
    <col min="14081" max="14081" width="12.59765625" style="4" customWidth="1"/>
    <col min="14082" max="14082" width="17.3984375" style="4" customWidth="1"/>
    <col min="14083" max="14083" width="10.59765625" style="4" customWidth="1"/>
    <col min="14084" max="14085" width="17.3984375" style="4" customWidth="1"/>
    <col min="14086" max="14087" width="15.09765625" style="4" customWidth="1"/>
    <col min="14088" max="14336" width="9.09765625" style="4"/>
    <col min="14337" max="14337" width="12.59765625" style="4" customWidth="1"/>
    <col min="14338" max="14338" width="17.3984375" style="4" customWidth="1"/>
    <col min="14339" max="14339" width="10.59765625" style="4" customWidth="1"/>
    <col min="14340" max="14341" width="17.3984375" style="4" customWidth="1"/>
    <col min="14342" max="14343" width="15.09765625" style="4" customWidth="1"/>
    <col min="14344" max="14592" width="9.09765625" style="4"/>
    <col min="14593" max="14593" width="12.59765625" style="4" customWidth="1"/>
    <col min="14594" max="14594" width="17.3984375" style="4" customWidth="1"/>
    <col min="14595" max="14595" width="10.59765625" style="4" customWidth="1"/>
    <col min="14596" max="14597" width="17.3984375" style="4" customWidth="1"/>
    <col min="14598" max="14599" width="15.09765625" style="4" customWidth="1"/>
    <col min="14600" max="14848" width="9.09765625" style="4"/>
    <col min="14849" max="14849" width="12.59765625" style="4" customWidth="1"/>
    <col min="14850" max="14850" width="17.3984375" style="4" customWidth="1"/>
    <col min="14851" max="14851" width="10.59765625" style="4" customWidth="1"/>
    <col min="14852" max="14853" width="17.3984375" style="4" customWidth="1"/>
    <col min="14854" max="14855" width="15.09765625" style="4" customWidth="1"/>
    <col min="14856" max="15104" width="9.09765625" style="4"/>
    <col min="15105" max="15105" width="12.59765625" style="4" customWidth="1"/>
    <col min="15106" max="15106" width="17.3984375" style="4" customWidth="1"/>
    <col min="15107" max="15107" width="10.59765625" style="4" customWidth="1"/>
    <col min="15108" max="15109" width="17.3984375" style="4" customWidth="1"/>
    <col min="15110" max="15111" width="15.09765625" style="4" customWidth="1"/>
    <col min="15112" max="15360" width="9.09765625" style="4"/>
    <col min="15361" max="15361" width="12.59765625" style="4" customWidth="1"/>
    <col min="15362" max="15362" width="17.3984375" style="4" customWidth="1"/>
    <col min="15363" max="15363" width="10.59765625" style="4" customWidth="1"/>
    <col min="15364" max="15365" width="17.3984375" style="4" customWidth="1"/>
    <col min="15366" max="15367" width="15.09765625" style="4" customWidth="1"/>
    <col min="15368" max="15616" width="9.09765625" style="4"/>
    <col min="15617" max="15617" width="12.59765625" style="4" customWidth="1"/>
    <col min="15618" max="15618" width="17.3984375" style="4" customWidth="1"/>
    <col min="15619" max="15619" width="10.59765625" style="4" customWidth="1"/>
    <col min="15620" max="15621" width="17.3984375" style="4" customWidth="1"/>
    <col min="15622" max="15623" width="15.09765625" style="4" customWidth="1"/>
    <col min="15624" max="15872" width="9.09765625" style="4"/>
    <col min="15873" max="15873" width="12.59765625" style="4" customWidth="1"/>
    <col min="15874" max="15874" width="17.3984375" style="4" customWidth="1"/>
    <col min="15875" max="15875" width="10.59765625" style="4" customWidth="1"/>
    <col min="15876" max="15877" width="17.3984375" style="4" customWidth="1"/>
    <col min="15878" max="15879" width="15.09765625" style="4" customWidth="1"/>
    <col min="15880" max="16128" width="9.09765625" style="4"/>
    <col min="16129" max="16129" width="12.59765625" style="4" customWidth="1"/>
    <col min="16130" max="16130" width="17.3984375" style="4" customWidth="1"/>
    <col min="16131" max="16131" width="10.59765625" style="4" customWidth="1"/>
    <col min="16132" max="16133" width="17.3984375" style="4" customWidth="1"/>
    <col min="16134" max="16135" width="15.09765625" style="4" customWidth="1"/>
    <col min="16136" max="16384" width="9.09765625" style="4"/>
  </cols>
  <sheetData>
    <row r="1" spans="1:15" x14ac:dyDescent="0.25">
      <c r="A1" s="6"/>
      <c r="B1" s="6"/>
      <c r="C1" s="6"/>
      <c r="D1" s="6"/>
      <c r="E1" s="6"/>
      <c r="F1" s="6"/>
      <c r="G1" s="7"/>
    </row>
    <row r="2" spans="1:15" ht="13" x14ac:dyDescent="0.3">
      <c r="A2" s="8" t="s">
        <v>198</v>
      </c>
      <c r="B2" s="6"/>
      <c r="C2" s="6"/>
      <c r="D2" s="6"/>
      <c r="E2" s="6"/>
      <c r="F2" s="6"/>
      <c r="G2" s="7"/>
    </row>
    <row r="3" spans="1:15" x14ac:dyDescent="0.25">
      <c r="A3" s="9"/>
      <c r="B3" s="9"/>
      <c r="C3" s="9"/>
      <c r="D3" s="9"/>
      <c r="E3" s="9"/>
      <c r="F3" s="9"/>
      <c r="G3" s="10"/>
    </row>
    <row r="4" spans="1:15" x14ac:dyDescent="0.25">
      <c r="A4" s="11" t="s">
        <v>42</v>
      </c>
      <c r="B4" s="12" t="s">
        <v>43</v>
      </c>
      <c r="C4" s="12" t="s">
        <v>44</v>
      </c>
      <c r="D4" s="12" t="s">
        <v>44</v>
      </c>
      <c r="E4" s="12" t="s">
        <v>45</v>
      </c>
      <c r="F4" s="12" t="s">
        <v>46</v>
      </c>
      <c r="G4" s="13" t="s">
        <v>47</v>
      </c>
    </row>
    <row r="5" spans="1:15" x14ac:dyDescent="0.25">
      <c r="A5" s="14" t="s">
        <v>48</v>
      </c>
      <c r="B5" s="15" t="s">
        <v>49</v>
      </c>
      <c r="C5" s="15" t="s">
        <v>50</v>
      </c>
      <c r="D5" s="15" t="s">
        <v>51</v>
      </c>
      <c r="E5" s="15" t="s">
        <v>52</v>
      </c>
      <c r="F5" s="15" t="s">
        <v>53</v>
      </c>
      <c r="G5" s="16" t="s">
        <v>54</v>
      </c>
    </row>
    <row r="6" spans="1:15" x14ac:dyDescent="0.25">
      <c r="A6" s="17"/>
      <c r="B6" s="15" t="s">
        <v>55</v>
      </c>
      <c r="C6" s="15" t="s">
        <v>56</v>
      </c>
      <c r="D6" s="15" t="s">
        <v>55</v>
      </c>
      <c r="E6" s="15" t="s">
        <v>55</v>
      </c>
      <c r="F6" s="15" t="s">
        <v>57</v>
      </c>
      <c r="G6" s="16" t="s">
        <v>56</v>
      </c>
    </row>
    <row r="7" spans="1:15" x14ac:dyDescent="0.25">
      <c r="A7" s="18"/>
      <c r="B7" s="6"/>
      <c r="C7" s="15"/>
      <c r="D7" s="6"/>
      <c r="E7" s="6"/>
      <c r="F7" s="15"/>
      <c r="G7" s="16"/>
    </row>
    <row r="8" spans="1:15" ht="13.5" x14ac:dyDescent="0.35">
      <c r="A8" s="19"/>
      <c r="B8" s="20" t="s">
        <v>58</v>
      </c>
      <c r="C8" s="12" t="s">
        <v>59</v>
      </c>
      <c r="D8" s="12" t="s">
        <v>60</v>
      </c>
      <c r="E8" s="12" t="s">
        <v>61</v>
      </c>
      <c r="F8" s="20" t="s">
        <v>62</v>
      </c>
      <c r="G8" s="21" t="s">
        <v>63</v>
      </c>
    </row>
    <row r="9" spans="1:15" x14ac:dyDescent="0.25">
      <c r="A9" s="18"/>
      <c r="B9" s="22"/>
      <c r="C9" s="22"/>
      <c r="D9" s="22"/>
      <c r="E9" s="22"/>
      <c r="F9" s="22"/>
      <c r="G9" s="23"/>
    </row>
    <row r="10" spans="1:15" x14ac:dyDescent="0.25">
      <c r="A10" s="14" t="s">
        <v>64</v>
      </c>
      <c r="B10" s="24">
        <v>2.0899999999999998E-3</v>
      </c>
      <c r="C10" s="15">
        <v>100000</v>
      </c>
      <c r="D10" s="15">
        <v>209</v>
      </c>
      <c r="E10" s="15">
        <v>99827</v>
      </c>
      <c r="F10" s="15">
        <v>8264975</v>
      </c>
      <c r="G10" s="25">
        <v>82.6</v>
      </c>
      <c r="H10" s="40"/>
      <c r="I10" s="39"/>
      <c r="J10" s="39"/>
      <c r="K10" s="39"/>
      <c r="L10" s="39"/>
      <c r="M10" s="44"/>
      <c r="N10" s="43"/>
      <c r="O10" s="43"/>
    </row>
    <row r="11" spans="1:15" x14ac:dyDescent="0.25">
      <c r="A11" s="14" t="s">
        <v>65</v>
      </c>
      <c r="B11" s="24">
        <v>1.2999999999999999E-4</v>
      </c>
      <c r="C11" s="15">
        <v>99791</v>
      </c>
      <c r="D11" s="15">
        <v>13</v>
      </c>
      <c r="E11" s="15">
        <v>99785</v>
      </c>
      <c r="F11" s="15">
        <v>8165148</v>
      </c>
      <c r="G11" s="25">
        <v>81.8</v>
      </c>
      <c r="H11" s="40"/>
      <c r="I11" s="39"/>
      <c r="J11" s="39"/>
      <c r="K11" s="39"/>
      <c r="L11" s="39"/>
      <c r="M11" s="44"/>
      <c r="N11" s="43"/>
      <c r="O11" s="43"/>
    </row>
    <row r="12" spans="1:15" x14ac:dyDescent="0.25">
      <c r="A12" s="14" t="s">
        <v>66</v>
      </c>
      <c r="B12" s="24">
        <v>1.2E-4</v>
      </c>
      <c r="C12" s="15">
        <v>99778</v>
      </c>
      <c r="D12" s="15">
        <v>12</v>
      </c>
      <c r="E12" s="15">
        <v>99772</v>
      </c>
      <c r="F12" s="15">
        <v>8065364</v>
      </c>
      <c r="G12" s="25">
        <v>80.8</v>
      </c>
      <c r="H12" s="40"/>
      <c r="I12" s="39"/>
      <c r="J12" s="39"/>
      <c r="K12" s="39"/>
      <c r="L12" s="39"/>
      <c r="M12" s="44"/>
      <c r="N12" s="43"/>
      <c r="O12" s="43"/>
    </row>
    <row r="13" spans="1:15" x14ac:dyDescent="0.25">
      <c r="A13" s="14" t="s">
        <v>67</v>
      </c>
      <c r="B13" s="24">
        <v>1.1E-4</v>
      </c>
      <c r="C13" s="15">
        <v>99766</v>
      </c>
      <c r="D13" s="15">
        <v>11</v>
      </c>
      <c r="E13" s="15">
        <v>99761</v>
      </c>
      <c r="F13" s="15">
        <v>7965592</v>
      </c>
      <c r="G13" s="25">
        <v>79.8</v>
      </c>
      <c r="H13" s="40"/>
      <c r="I13" s="39"/>
      <c r="J13" s="39"/>
      <c r="K13" s="39"/>
      <c r="L13" s="39"/>
      <c r="M13" s="44"/>
      <c r="N13" s="43"/>
      <c r="O13" s="43"/>
    </row>
    <row r="14" spans="1:15" x14ac:dyDescent="0.25">
      <c r="A14" s="14" t="s">
        <v>68</v>
      </c>
      <c r="B14" s="24">
        <v>9.0000000000000006E-5</v>
      </c>
      <c r="C14" s="15">
        <v>99755</v>
      </c>
      <c r="D14" s="15">
        <v>9</v>
      </c>
      <c r="E14" s="15">
        <v>99751</v>
      </c>
      <c r="F14" s="15">
        <v>7865831</v>
      </c>
      <c r="G14" s="25">
        <v>78.900000000000006</v>
      </c>
      <c r="H14" s="40"/>
      <c r="I14" s="39"/>
      <c r="J14" s="39"/>
      <c r="K14" s="39"/>
      <c r="L14" s="39"/>
      <c r="M14" s="44"/>
      <c r="N14" s="43"/>
      <c r="O14" s="43"/>
    </row>
    <row r="15" spans="1:15" x14ac:dyDescent="0.25">
      <c r="A15" s="14" t="s">
        <v>69</v>
      </c>
      <c r="B15" s="24">
        <v>6.9999999999999994E-5</v>
      </c>
      <c r="C15" s="15">
        <v>99746</v>
      </c>
      <c r="D15" s="15">
        <v>7</v>
      </c>
      <c r="E15" s="15">
        <v>99743</v>
      </c>
      <c r="F15" s="15">
        <v>7766081</v>
      </c>
      <c r="G15" s="25">
        <v>77.900000000000006</v>
      </c>
      <c r="H15" s="40"/>
      <c r="I15" s="39"/>
      <c r="J15" s="39"/>
      <c r="K15" s="39"/>
      <c r="L15" s="39"/>
      <c r="M15" s="44"/>
      <c r="N15" s="43"/>
      <c r="O15" s="43"/>
    </row>
    <row r="16" spans="1:15" x14ac:dyDescent="0.25">
      <c r="A16" s="14" t="s">
        <v>70</v>
      </c>
      <c r="B16" s="24">
        <v>5.0000000000000002E-5</v>
      </c>
      <c r="C16" s="15">
        <v>99739</v>
      </c>
      <c r="D16" s="15">
        <v>5</v>
      </c>
      <c r="E16" s="15">
        <v>99737</v>
      </c>
      <c r="F16" s="15">
        <v>7666338</v>
      </c>
      <c r="G16" s="25">
        <v>76.900000000000006</v>
      </c>
      <c r="H16" s="40"/>
      <c r="I16" s="39"/>
      <c r="J16" s="39"/>
      <c r="K16" s="39"/>
      <c r="L16" s="39"/>
      <c r="M16" s="44"/>
      <c r="N16" s="43"/>
      <c r="O16" s="43"/>
    </row>
    <row r="17" spans="1:15" x14ac:dyDescent="0.25">
      <c r="A17" s="14" t="s">
        <v>71</v>
      </c>
      <c r="B17" s="24">
        <v>4.0000000000000003E-5</v>
      </c>
      <c r="C17" s="15">
        <v>99734</v>
      </c>
      <c r="D17" s="15">
        <v>4</v>
      </c>
      <c r="E17" s="15">
        <v>99732</v>
      </c>
      <c r="F17" s="15">
        <v>7566602</v>
      </c>
      <c r="G17" s="25">
        <v>75.900000000000006</v>
      </c>
      <c r="H17" s="40"/>
      <c r="I17" s="39"/>
      <c r="J17" s="39"/>
      <c r="K17" s="39"/>
      <c r="L17" s="39"/>
      <c r="M17" s="44"/>
      <c r="N17" s="43"/>
      <c r="O17" s="43"/>
    </row>
    <row r="18" spans="1:15" x14ac:dyDescent="0.25">
      <c r="A18" s="14" t="s">
        <v>72</v>
      </c>
      <c r="B18" s="24">
        <v>4.0000000000000003E-5</v>
      </c>
      <c r="C18" s="15">
        <v>99730</v>
      </c>
      <c r="D18" s="15">
        <v>4</v>
      </c>
      <c r="E18" s="15">
        <v>99728</v>
      </c>
      <c r="F18" s="15">
        <v>7466870</v>
      </c>
      <c r="G18" s="25">
        <v>74.900000000000006</v>
      </c>
      <c r="H18" s="40"/>
      <c r="I18" s="39"/>
      <c r="J18" s="39"/>
      <c r="K18" s="39"/>
      <c r="L18" s="39"/>
      <c r="M18" s="44"/>
      <c r="N18" s="43"/>
      <c r="O18" s="43"/>
    </row>
    <row r="19" spans="1:15" x14ac:dyDescent="0.25">
      <c r="A19" s="14" t="s">
        <v>73</v>
      </c>
      <c r="B19" s="24">
        <v>5.0000000000000002E-5</v>
      </c>
      <c r="C19" s="15">
        <v>99726</v>
      </c>
      <c r="D19" s="15">
        <v>5</v>
      </c>
      <c r="E19" s="15">
        <v>99724</v>
      </c>
      <c r="F19" s="15">
        <v>7367142</v>
      </c>
      <c r="G19" s="25">
        <v>73.900000000000006</v>
      </c>
      <c r="H19" s="40"/>
      <c r="I19" s="39"/>
      <c r="J19" s="39"/>
      <c r="K19" s="39"/>
      <c r="L19" s="39"/>
      <c r="M19" s="44"/>
      <c r="N19" s="43"/>
      <c r="O19" s="43"/>
    </row>
    <row r="20" spans="1:15" x14ac:dyDescent="0.25">
      <c r="A20" s="14" t="s">
        <v>74</v>
      </c>
      <c r="B20" s="24">
        <v>6.0000000000000002E-5</v>
      </c>
      <c r="C20" s="15">
        <v>99721</v>
      </c>
      <c r="D20" s="15">
        <v>6</v>
      </c>
      <c r="E20" s="15">
        <v>99718</v>
      </c>
      <c r="F20" s="15">
        <v>7267418</v>
      </c>
      <c r="G20" s="25">
        <v>72.900000000000006</v>
      </c>
      <c r="H20" s="40"/>
      <c r="I20" s="39"/>
      <c r="J20" s="39"/>
      <c r="K20" s="39"/>
      <c r="L20" s="39"/>
      <c r="M20" s="44"/>
      <c r="N20" s="43"/>
      <c r="O20" s="43"/>
    </row>
    <row r="21" spans="1:15" x14ac:dyDescent="0.25">
      <c r="A21" s="14" t="s">
        <v>75</v>
      </c>
      <c r="B21" s="24">
        <v>6.9999999999999994E-5</v>
      </c>
      <c r="C21" s="15">
        <v>99715</v>
      </c>
      <c r="D21" s="15">
        <v>7</v>
      </c>
      <c r="E21" s="15">
        <v>99712</v>
      </c>
      <c r="F21" s="15">
        <v>7167700</v>
      </c>
      <c r="G21" s="25">
        <v>71.900000000000006</v>
      </c>
      <c r="H21" s="40"/>
      <c r="I21" s="39"/>
      <c r="J21" s="39"/>
      <c r="K21" s="39"/>
      <c r="L21" s="39"/>
      <c r="M21" s="44"/>
      <c r="N21" s="43"/>
      <c r="O21" s="43"/>
    </row>
    <row r="22" spans="1:15" x14ac:dyDescent="0.25">
      <c r="A22" s="14" t="s">
        <v>76</v>
      </c>
      <c r="B22" s="24">
        <v>9.0000000000000006E-5</v>
      </c>
      <c r="C22" s="15">
        <v>99708</v>
      </c>
      <c r="D22" s="15">
        <v>9</v>
      </c>
      <c r="E22" s="15">
        <v>99704</v>
      </c>
      <c r="F22" s="15">
        <v>7067989</v>
      </c>
      <c r="G22" s="25">
        <v>70.900000000000006</v>
      </c>
      <c r="H22" s="40"/>
      <c r="I22" s="39"/>
      <c r="J22" s="39"/>
      <c r="K22" s="39"/>
      <c r="L22" s="39"/>
      <c r="M22" s="44"/>
      <c r="N22" s="43"/>
      <c r="O22" s="43"/>
    </row>
    <row r="23" spans="1:15" x14ac:dyDescent="0.25">
      <c r="A23" s="14" t="s">
        <v>77</v>
      </c>
      <c r="B23" s="24">
        <v>1.1E-4</v>
      </c>
      <c r="C23" s="15">
        <v>99699</v>
      </c>
      <c r="D23" s="15">
        <v>11</v>
      </c>
      <c r="E23" s="15">
        <v>99694</v>
      </c>
      <c r="F23" s="15">
        <v>6968285</v>
      </c>
      <c r="G23" s="25">
        <v>69.900000000000006</v>
      </c>
      <c r="H23" s="40"/>
      <c r="I23" s="39"/>
      <c r="J23" s="39"/>
      <c r="K23" s="39"/>
      <c r="L23" s="39"/>
      <c r="M23" s="44"/>
      <c r="N23" s="43"/>
      <c r="O23" s="43"/>
    </row>
    <row r="24" spans="1:15" x14ac:dyDescent="0.25">
      <c r="A24" s="14" t="s">
        <v>78</v>
      </c>
      <c r="B24" s="24">
        <v>1.2999999999999999E-4</v>
      </c>
      <c r="C24" s="15">
        <v>99688</v>
      </c>
      <c r="D24" s="15">
        <v>13</v>
      </c>
      <c r="E24" s="15">
        <v>99682</v>
      </c>
      <c r="F24" s="15">
        <v>6868592</v>
      </c>
      <c r="G24" s="25">
        <v>68.900000000000006</v>
      </c>
      <c r="H24" s="40"/>
      <c r="I24" s="39"/>
      <c r="J24" s="39"/>
      <c r="K24" s="39"/>
      <c r="L24" s="39"/>
      <c r="M24" s="44"/>
      <c r="N24" s="43"/>
      <c r="O24" s="43"/>
    </row>
    <row r="25" spans="1:15" x14ac:dyDescent="0.25">
      <c r="A25" s="14" t="s">
        <v>79</v>
      </c>
      <c r="B25" s="24">
        <v>1.6000000000000001E-4</v>
      </c>
      <c r="C25" s="15">
        <v>99675</v>
      </c>
      <c r="D25" s="15">
        <v>16</v>
      </c>
      <c r="E25" s="15">
        <v>99667</v>
      </c>
      <c r="F25" s="15">
        <v>6768910</v>
      </c>
      <c r="G25" s="25">
        <v>67.900000000000006</v>
      </c>
      <c r="H25" s="40"/>
      <c r="I25" s="39"/>
      <c r="J25" s="39"/>
      <c r="K25" s="39"/>
      <c r="L25" s="39"/>
      <c r="M25" s="44"/>
      <c r="N25" s="43"/>
      <c r="O25" s="43"/>
    </row>
    <row r="26" spans="1:15" x14ac:dyDescent="0.25">
      <c r="A26" s="26" t="s">
        <v>80</v>
      </c>
      <c r="B26" s="24">
        <v>1.8000000000000001E-4</v>
      </c>
      <c r="C26" s="15">
        <v>99659</v>
      </c>
      <c r="D26" s="15">
        <v>18</v>
      </c>
      <c r="E26" s="15">
        <v>99650</v>
      </c>
      <c r="F26" s="15">
        <v>6669243</v>
      </c>
      <c r="G26" s="25">
        <v>66.900000000000006</v>
      </c>
      <c r="H26" s="40"/>
      <c r="I26" s="39"/>
      <c r="J26" s="39"/>
      <c r="K26" s="39"/>
      <c r="L26" s="39"/>
      <c r="M26" s="44"/>
      <c r="N26" s="43"/>
      <c r="O26" s="43"/>
    </row>
    <row r="27" spans="1:15" x14ac:dyDescent="0.25">
      <c r="A27" s="26" t="s">
        <v>81</v>
      </c>
      <c r="B27" s="24">
        <v>2.0000000000000001E-4</v>
      </c>
      <c r="C27" s="15">
        <v>99641</v>
      </c>
      <c r="D27" s="15">
        <v>20</v>
      </c>
      <c r="E27" s="15">
        <v>99631</v>
      </c>
      <c r="F27" s="15">
        <v>6569593</v>
      </c>
      <c r="G27" s="25">
        <v>65.900000000000006</v>
      </c>
      <c r="H27" s="40"/>
      <c r="I27" s="39"/>
      <c r="J27" s="39"/>
      <c r="K27" s="39"/>
      <c r="L27" s="39"/>
      <c r="M27" s="44"/>
      <c r="N27" s="43"/>
      <c r="O27" s="43"/>
    </row>
    <row r="28" spans="1:15" x14ac:dyDescent="0.25">
      <c r="A28" s="26" t="s">
        <v>82</v>
      </c>
      <c r="B28" s="24">
        <v>2.2000000000000001E-4</v>
      </c>
      <c r="C28" s="15">
        <v>99621</v>
      </c>
      <c r="D28" s="15">
        <v>22</v>
      </c>
      <c r="E28" s="15">
        <v>99610</v>
      </c>
      <c r="F28" s="15">
        <v>6469962</v>
      </c>
      <c r="G28" s="25">
        <v>64.900000000000006</v>
      </c>
      <c r="H28" s="40"/>
      <c r="I28" s="39"/>
      <c r="J28" s="39"/>
      <c r="K28" s="39"/>
      <c r="L28" s="39"/>
      <c r="M28" s="44"/>
      <c r="N28" s="43"/>
      <c r="O28" s="43"/>
    </row>
    <row r="29" spans="1:15" x14ac:dyDescent="0.25">
      <c r="A29" s="26" t="s">
        <v>83</v>
      </c>
      <c r="B29" s="24">
        <v>2.3000000000000001E-4</v>
      </c>
      <c r="C29" s="15">
        <v>99599</v>
      </c>
      <c r="D29" s="15">
        <v>23</v>
      </c>
      <c r="E29" s="15">
        <v>99588</v>
      </c>
      <c r="F29" s="15">
        <v>6370352</v>
      </c>
      <c r="G29" s="25">
        <v>64</v>
      </c>
      <c r="H29" s="40"/>
      <c r="I29" s="39"/>
      <c r="J29" s="39"/>
      <c r="K29" s="39"/>
      <c r="L29" s="39"/>
      <c r="M29" s="44"/>
      <c r="N29" s="43"/>
      <c r="O29" s="43"/>
    </row>
    <row r="30" spans="1:15" x14ac:dyDescent="0.25">
      <c r="A30" s="26" t="s">
        <v>84</v>
      </c>
      <c r="B30" s="24">
        <v>2.4000000000000001E-4</v>
      </c>
      <c r="C30" s="15">
        <v>99576</v>
      </c>
      <c r="D30" s="15">
        <v>24</v>
      </c>
      <c r="E30" s="15">
        <v>99564</v>
      </c>
      <c r="F30" s="15">
        <v>6270765</v>
      </c>
      <c r="G30" s="25">
        <v>63</v>
      </c>
      <c r="H30" s="40"/>
      <c r="I30" s="39"/>
      <c r="J30" s="39"/>
      <c r="K30" s="39"/>
      <c r="L30" s="39"/>
      <c r="M30" s="44"/>
      <c r="N30" s="43"/>
      <c r="O30" s="43"/>
    </row>
    <row r="31" spans="1:15" x14ac:dyDescent="0.25">
      <c r="A31" s="26" t="s">
        <v>85</v>
      </c>
      <c r="B31" s="24">
        <v>2.5000000000000001E-4</v>
      </c>
      <c r="C31" s="15">
        <v>99552</v>
      </c>
      <c r="D31" s="15">
        <v>25</v>
      </c>
      <c r="E31" s="15">
        <v>99540</v>
      </c>
      <c r="F31" s="15">
        <v>6171201</v>
      </c>
      <c r="G31" s="25">
        <v>62</v>
      </c>
      <c r="H31" s="40"/>
      <c r="I31" s="39"/>
      <c r="J31" s="39"/>
      <c r="K31" s="39"/>
      <c r="L31" s="39"/>
      <c r="M31" s="44"/>
      <c r="N31" s="43"/>
      <c r="O31" s="43"/>
    </row>
    <row r="32" spans="1:15" x14ac:dyDescent="0.25">
      <c r="A32" s="26" t="s">
        <v>86</v>
      </c>
      <c r="B32" s="24">
        <v>2.5999999999999998E-4</v>
      </c>
      <c r="C32" s="15">
        <v>99527</v>
      </c>
      <c r="D32" s="15">
        <v>26</v>
      </c>
      <c r="E32" s="15">
        <v>99514</v>
      </c>
      <c r="F32" s="15">
        <v>6071661</v>
      </c>
      <c r="G32" s="25">
        <v>61</v>
      </c>
      <c r="H32" s="40"/>
      <c r="I32" s="39"/>
      <c r="J32" s="39"/>
      <c r="K32" s="39"/>
      <c r="L32" s="39"/>
      <c r="M32" s="44"/>
      <c r="N32" s="43"/>
      <c r="O32" s="43"/>
    </row>
    <row r="33" spans="1:15" x14ac:dyDescent="0.25">
      <c r="A33" s="26" t="s">
        <v>87</v>
      </c>
      <c r="B33" s="24">
        <v>2.5999999999999998E-4</v>
      </c>
      <c r="C33" s="15">
        <v>99501</v>
      </c>
      <c r="D33" s="15">
        <v>26</v>
      </c>
      <c r="E33" s="15">
        <v>99488</v>
      </c>
      <c r="F33" s="15">
        <v>5972147</v>
      </c>
      <c r="G33" s="25">
        <v>60</v>
      </c>
      <c r="H33" s="40"/>
      <c r="I33" s="39"/>
      <c r="J33" s="39"/>
      <c r="K33" s="39"/>
      <c r="L33" s="39"/>
      <c r="M33" s="44"/>
      <c r="N33" s="43"/>
      <c r="O33" s="43"/>
    </row>
    <row r="34" spans="1:15" x14ac:dyDescent="0.25">
      <c r="A34" s="26" t="s">
        <v>88</v>
      </c>
      <c r="B34" s="24">
        <v>2.5999999999999998E-4</v>
      </c>
      <c r="C34" s="15">
        <v>99475</v>
      </c>
      <c r="D34" s="15">
        <v>26</v>
      </c>
      <c r="E34" s="15">
        <v>99462</v>
      </c>
      <c r="F34" s="15">
        <v>5872659</v>
      </c>
      <c r="G34" s="25">
        <v>59</v>
      </c>
      <c r="H34" s="40"/>
      <c r="I34" s="39"/>
      <c r="J34" s="39"/>
      <c r="K34" s="39"/>
      <c r="L34" s="39"/>
      <c r="M34" s="44"/>
      <c r="N34" s="43"/>
      <c r="O34" s="43"/>
    </row>
    <row r="35" spans="1:15" x14ac:dyDescent="0.25">
      <c r="A35" s="26" t="s">
        <v>89</v>
      </c>
      <c r="B35" s="24">
        <v>2.5000000000000001E-4</v>
      </c>
      <c r="C35" s="15">
        <v>99449</v>
      </c>
      <c r="D35" s="15">
        <v>25</v>
      </c>
      <c r="E35" s="15">
        <v>99437</v>
      </c>
      <c r="F35" s="15">
        <v>5773197</v>
      </c>
      <c r="G35" s="25">
        <v>58.1</v>
      </c>
      <c r="H35" s="40"/>
      <c r="I35" s="39"/>
      <c r="J35" s="39"/>
      <c r="K35" s="39"/>
      <c r="L35" s="39"/>
      <c r="M35" s="44"/>
      <c r="N35" s="43"/>
      <c r="O35" s="43"/>
    </row>
    <row r="36" spans="1:15" x14ac:dyDescent="0.25">
      <c r="A36" s="26" t="s">
        <v>90</v>
      </c>
      <c r="B36" s="24">
        <v>2.5000000000000001E-4</v>
      </c>
      <c r="C36" s="15">
        <v>99424</v>
      </c>
      <c r="D36" s="15">
        <v>25</v>
      </c>
      <c r="E36" s="15">
        <v>99412</v>
      </c>
      <c r="F36" s="15">
        <v>5673761</v>
      </c>
      <c r="G36" s="25">
        <v>57.1</v>
      </c>
      <c r="H36" s="40"/>
      <c r="I36" s="39"/>
      <c r="J36" s="39"/>
      <c r="K36" s="39"/>
      <c r="L36" s="39"/>
      <c r="M36" s="44"/>
      <c r="N36" s="43"/>
      <c r="O36" s="43"/>
    </row>
    <row r="37" spans="1:15" x14ac:dyDescent="0.25">
      <c r="A37" s="26" t="s">
        <v>91</v>
      </c>
      <c r="B37" s="24">
        <v>2.5999999999999998E-4</v>
      </c>
      <c r="C37" s="15">
        <v>99399</v>
      </c>
      <c r="D37" s="15">
        <v>26</v>
      </c>
      <c r="E37" s="15">
        <v>99386</v>
      </c>
      <c r="F37" s="15">
        <v>5574349</v>
      </c>
      <c r="G37" s="25">
        <v>56.1</v>
      </c>
      <c r="H37" s="40"/>
      <c r="I37" s="39"/>
      <c r="J37" s="39"/>
      <c r="K37" s="39"/>
      <c r="L37" s="39"/>
      <c r="M37" s="44"/>
      <c r="N37" s="43"/>
      <c r="O37" s="43"/>
    </row>
    <row r="38" spans="1:15" x14ac:dyDescent="0.25">
      <c r="A38" s="26" t="s">
        <v>92</v>
      </c>
      <c r="B38" s="24">
        <v>2.7999999999999998E-4</v>
      </c>
      <c r="C38" s="15">
        <v>99373</v>
      </c>
      <c r="D38" s="15">
        <v>28</v>
      </c>
      <c r="E38" s="15">
        <v>99359</v>
      </c>
      <c r="F38" s="15">
        <v>5474963</v>
      </c>
      <c r="G38" s="25">
        <v>55.1</v>
      </c>
      <c r="H38" s="40"/>
      <c r="I38" s="39"/>
      <c r="J38" s="39"/>
      <c r="K38" s="39"/>
      <c r="L38" s="39"/>
      <c r="M38" s="44"/>
      <c r="N38" s="43"/>
      <c r="O38" s="43"/>
    </row>
    <row r="39" spans="1:15" x14ac:dyDescent="0.25">
      <c r="A39" s="26" t="s">
        <v>93</v>
      </c>
      <c r="B39" s="24">
        <v>3.1E-4</v>
      </c>
      <c r="C39" s="15">
        <v>99345</v>
      </c>
      <c r="D39" s="15">
        <v>30</v>
      </c>
      <c r="E39" s="15">
        <v>99330</v>
      </c>
      <c r="F39" s="15">
        <v>5375604</v>
      </c>
      <c r="G39" s="25">
        <v>54.1</v>
      </c>
      <c r="H39" s="40"/>
      <c r="I39" s="39"/>
      <c r="J39" s="39"/>
      <c r="K39" s="39"/>
      <c r="L39" s="39"/>
      <c r="M39" s="44"/>
      <c r="N39" s="43"/>
      <c r="O39" s="43"/>
    </row>
    <row r="40" spans="1:15" x14ac:dyDescent="0.25">
      <c r="A40" s="26" t="s">
        <v>94</v>
      </c>
      <c r="B40" s="24">
        <v>3.4000000000000002E-4</v>
      </c>
      <c r="C40" s="15">
        <v>99315</v>
      </c>
      <c r="D40" s="15">
        <v>33</v>
      </c>
      <c r="E40" s="15">
        <v>99299</v>
      </c>
      <c r="F40" s="15">
        <v>5276274</v>
      </c>
      <c r="G40" s="25">
        <v>53.1</v>
      </c>
      <c r="H40" s="40"/>
      <c r="I40" s="39"/>
      <c r="J40" s="39"/>
      <c r="K40" s="39"/>
      <c r="L40" s="39"/>
      <c r="M40" s="44"/>
      <c r="N40" s="43"/>
      <c r="O40" s="43"/>
    </row>
    <row r="41" spans="1:15" x14ac:dyDescent="0.25">
      <c r="A41" s="26" t="s">
        <v>95</v>
      </c>
      <c r="B41" s="24">
        <v>3.6999999999999999E-4</v>
      </c>
      <c r="C41" s="15">
        <v>99282</v>
      </c>
      <c r="D41" s="15">
        <v>36</v>
      </c>
      <c r="E41" s="15">
        <v>99264</v>
      </c>
      <c r="F41" s="15">
        <v>5176976</v>
      </c>
      <c r="G41" s="25">
        <v>52.1</v>
      </c>
      <c r="H41" s="40"/>
      <c r="I41" s="39"/>
      <c r="J41" s="39"/>
      <c r="K41" s="39"/>
      <c r="L41" s="39"/>
      <c r="M41" s="44"/>
      <c r="N41" s="43"/>
      <c r="O41" s="43"/>
    </row>
    <row r="42" spans="1:15" x14ac:dyDescent="0.25">
      <c r="A42" s="26" t="s">
        <v>96</v>
      </c>
      <c r="B42" s="24">
        <v>3.8999999999999999E-4</v>
      </c>
      <c r="C42" s="15">
        <v>99246</v>
      </c>
      <c r="D42" s="15">
        <v>39</v>
      </c>
      <c r="E42" s="15">
        <v>99227</v>
      </c>
      <c r="F42" s="15">
        <v>5077712</v>
      </c>
      <c r="G42" s="25">
        <v>51.2</v>
      </c>
      <c r="H42" s="40"/>
      <c r="I42" s="39"/>
      <c r="J42" s="39"/>
      <c r="K42" s="39"/>
      <c r="L42" s="39"/>
      <c r="M42" s="44"/>
      <c r="N42" s="43"/>
      <c r="O42" s="43"/>
    </row>
    <row r="43" spans="1:15" x14ac:dyDescent="0.25">
      <c r="A43" s="26" t="s">
        <v>97</v>
      </c>
      <c r="B43" s="24">
        <v>4.2000000000000002E-4</v>
      </c>
      <c r="C43" s="15">
        <v>99207</v>
      </c>
      <c r="D43" s="15">
        <v>41</v>
      </c>
      <c r="E43" s="15">
        <v>99187</v>
      </c>
      <c r="F43" s="15">
        <v>4978485</v>
      </c>
      <c r="G43" s="25">
        <v>50.2</v>
      </c>
      <c r="H43" s="40"/>
      <c r="I43" s="39"/>
      <c r="J43" s="39"/>
      <c r="K43" s="39"/>
      <c r="L43" s="39"/>
      <c r="M43" s="44"/>
      <c r="N43" s="43"/>
      <c r="O43" s="43"/>
    </row>
    <row r="44" spans="1:15" x14ac:dyDescent="0.25">
      <c r="A44" s="26" t="s">
        <v>98</v>
      </c>
      <c r="B44" s="24">
        <v>4.4000000000000002E-4</v>
      </c>
      <c r="C44" s="15">
        <v>99166</v>
      </c>
      <c r="D44" s="15">
        <v>43</v>
      </c>
      <c r="E44" s="15">
        <v>99145</v>
      </c>
      <c r="F44" s="15">
        <v>4879299</v>
      </c>
      <c r="G44" s="25">
        <v>49.2</v>
      </c>
      <c r="H44" s="40"/>
      <c r="I44" s="39"/>
      <c r="J44" s="39"/>
      <c r="K44" s="39"/>
      <c r="L44" s="39"/>
      <c r="M44" s="44"/>
      <c r="N44" s="43"/>
      <c r="O44" s="43"/>
    </row>
    <row r="45" spans="1:15" x14ac:dyDescent="0.25">
      <c r="A45" s="26" t="s">
        <v>99</v>
      </c>
      <c r="B45" s="24">
        <v>4.4999999999999999E-4</v>
      </c>
      <c r="C45" s="15">
        <v>99123</v>
      </c>
      <c r="D45" s="15">
        <v>45</v>
      </c>
      <c r="E45" s="15">
        <v>99101</v>
      </c>
      <c r="F45" s="15">
        <v>4780154</v>
      </c>
      <c r="G45" s="25">
        <v>48.2</v>
      </c>
      <c r="H45" s="40"/>
      <c r="I45" s="39"/>
      <c r="J45" s="39"/>
      <c r="K45" s="39"/>
      <c r="L45" s="39"/>
      <c r="M45" s="44"/>
      <c r="N45" s="43"/>
      <c r="O45" s="43"/>
    </row>
    <row r="46" spans="1:15" x14ac:dyDescent="0.25">
      <c r="A46" s="26" t="s">
        <v>100</v>
      </c>
      <c r="B46" s="24">
        <v>4.8000000000000001E-4</v>
      </c>
      <c r="C46" s="15">
        <v>99078</v>
      </c>
      <c r="D46" s="15">
        <v>47</v>
      </c>
      <c r="E46" s="15">
        <v>99055</v>
      </c>
      <c r="F46" s="15">
        <v>4681054</v>
      </c>
      <c r="G46" s="25">
        <v>47.2</v>
      </c>
      <c r="H46" s="40"/>
      <c r="I46" s="39"/>
      <c r="J46" s="39"/>
      <c r="K46" s="39"/>
      <c r="L46" s="39"/>
      <c r="M46" s="44"/>
      <c r="N46" s="43"/>
      <c r="O46" s="43"/>
    </row>
    <row r="47" spans="1:15" x14ac:dyDescent="0.25">
      <c r="A47" s="26" t="s">
        <v>101</v>
      </c>
      <c r="B47" s="24">
        <v>5.1999999999999995E-4</v>
      </c>
      <c r="C47" s="15">
        <v>99031</v>
      </c>
      <c r="D47" s="15">
        <v>51</v>
      </c>
      <c r="E47" s="15">
        <v>99006</v>
      </c>
      <c r="F47" s="15">
        <v>4581999</v>
      </c>
      <c r="G47" s="25">
        <v>46.3</v>
      </c>
      <c r="H47" s="40"/>
      <c r="I47" s="39"/>
      <c r="J47" s="39"/>
      <c r="K47" s="39"/>
      <c r="L47" s="39"/>
      <c r="M47" s="44"/>
      <c r="N47" s="43"/>
      <c r="O47" s="43"/>
    </row>
    <row r="48" spans="1:15" x14ac:dyDescent="0.25">
      <c r="A48" s="26" t="s">
        <v>102</v>
      </c>
      <c r="B48" s="24">
        <v>5.8E-4</v>
      </c>
      <c r="C48" s="15">
        <v>98980</v>
      </c>
      <c r="D48" s="15">
        <v>57</v>
      </c>
      <c r="E48" s="15">
        <v>98952</v>
      </c>
      <c r="F48" s="15">
        <v>4482994</v>
      </c>
      <c r="G48" s="25">
        <v>45.3</v>
      </c>
      <c r="H48" s="40"/>
      <c r="I48" s="39"/>
      <c r="J48" s="39"/>
      <c r="K48" s="39"/>
      <c r="L48" s="39"/>
      <c r="M48" s="44"/>
      <c r="N48" s="43"/>
      <c r="O48" s="43"/>
    </row>
    <row r="49" spans="1:15" x14ac:dyDescent="0.25">
      <c r="A49" s="26" t="s">
        <v>103</v>
      </c>
      <c r="B49" s="24">
        <v>6.6E-4</v>
      </c>
      <c r="C49" s="15">
        <v>98923</v>
      </c>
      <c r="D49" s="15">
        <v>65</v>
      </c>
      <c r="E49" s="15">
        <v>98891</v>
      </c>
      <c r="F49" s="15">
        <v>4384042</v>
      </c>
      <c r="G49" s="25">
        <v>44.3</v>
      </c>
      <c r="H49" s="40"/>
      <c r="I49" s="39"/>
      <c r="J49" s="39"/>
      <c r="K49" s="39"/>
      <c r="L49" s="39"/>
      <c r="M49" s="44"/>
      <c r="N49" s="43"/>
      <c r="O49" s="43"/>
    </row>
    <row r="50" spans="1:15" x14ac:dyDescent="0.25">
      <c r="A50" s="26" t="s">
        <v>104</v>
      </c>
      <c r="B50" s="24">
        <v>7.3999999999999999E-4</v>
      </c>
      <c r="C50" s="15">
        <v>98858</v>
      </c>
      <c r="D50" s="15">
        <v>73</v>
      </c>
      <c r="E50" s="15">
        <v>98822</v>
      </c>
      <c r="F50" s="15">
        <v>4285152</v>
      </c>
      <c r="G50" s="25">
        <v>43.3</v>
      </c>
      <c r="H50" s="40"/>
      <c r="I50" s="39"/>
      <c r="J50" s="39"/>
      <c r="K50" s="39"/>
      <c r="L50" s="39"/>
      <c r="M50" s="44"/>
      <c r="N50" s="43"/>
      <c r="O50" s="43"/>
    </row>
    <row r="51" spans="1:15" x14ac:dyDescent="0.25">
      <c r="A51" s="26" t="s">
        <v>105</v>
      </c>
      <c r="B51" s="24">
        <v>8.1999999999999998E-4</v>
      </c>
      <c r="C51" s="15">
        <v>98785</v>
      </c>
      <c r="D51" s="15">
        <v>81</v>
      </c>
      <c r="E51" s="15">
        <v>98745</v>
      </c>
      <c r="F51" s="15">
        <v>4186330</v>
      </c>
      <c r="G51" s="25">
        <v>42.4</v>
      </c>
      <c r="H51" s="40"/>
      <c r="I51" s="39"/>
      <c r="J51" s="39"/>
      <c r="K51" s="39"/>
      <c r="L51" s="39"/>
      <c r="M51" s="44"/>
      <c r="N51" s="43"/>
      <c r="O51" s="43"/>
    </row>
    <row r="52" spans="1:15" x14ac:dyDescent="0.25">
      <c r="A52" s="26" t="s">
        <v>106</v>
      </c>
      <c r="B52" s="24">
        <v>9.1E-4</v>
      </c>
      <c r="C52" s="15">
        <v>98704</v>
      </c>
      <c r="D52" s="15">
        <v>90</v>
      </c>
      <c r="E52" s="15">
        <v>98659</v>
      </c>
      <c r="F52" s="15">
        <v>4087586</v>
      </c>
      <c r="G52" s="25">
        <v>41.4</v>
      </c>
      <c r="H52" s="40"/>
      <c r="I52" s="39"/>
      <c r="J52" s="39"/>
      <c r="K52" s="39"/>
      <c r="L52" s="39"/>
      <c r="M52" s="44"/>
      <c r="N52" s="43"/>
      <c r="O52" s="43"/>
    </row>
    <row r="53" spans="1:15" x14ac:dyDescent="0.25">
      <c r="A53" s="26" t="s">
        <v>107</v>
      </c>
      <c r="B53" s="24">
        <v>1.0200000000000001E-3</v>
      </c>
      <c r="C53" s="15">
        <v>98614</v>
      </c>
      <c r="D53" s="15">
        <v>100</v>
      </c>
      <c r="E53" s="15">
        <v>98564</v>
      </c>
      <c r="F53" s="15">
        <v>3988927</v>
      </c>
      <c r="G53" s="25">
        <v>40.4</v>
      </c>
      <c r="H53" s="40"/>
      <c r="I53" s="39"/>
      <c r="J53" s="39"/>
      <c r="K53" s="39"/>
      <c r="L53" s="39"/>
      <c r="M53" s="44"/>
      <c r="N53" s="43"/>
      <c r="O53" s="43"/>
    </row>
    <row r="54" spans="1:15" x14ac:dyDescent="0.25">
      <c r="A54" s="26" t="s">
        <v>108</v>
      </c>
      <c r="B54" s="24">
        <v>1.1299999999999999E-3</v>
      </c>
      <c r="C54" s="15">
        <v>98514</v>
      </c>
      <c r="D54" s="15">
        <v>111</v>
      </c>
      <c r="E54" s="15">
        <v>98459</v>
      </c>
      <c r="F54" s="15">
        <v>3890363</v>
      </c>
      <c r="G54" s="25">
        <v>39.5</v>
      </c>
      <c r="H54" s="40"/>
      <c r="I54" s="39"/>
      <c r="J54" s="39"/>
      <c r="K54" s="39"/>
      <c r="L54" s="39"/>
      <c r="M54" s="44"/>
      <c r="N54" s="43"/>
      <c r="O54" s="43"/>
    </row>
    <row r="55" spans="1:15" x14ac:dyDescent="0.25">
      <c r="A55" s="26" t="s">
        <v>109</v>
      </c>
      <c r="B55" s="24">
        <v>1.25E-3</v>
      </c>
      <c r="C55" s="15">
        <v>98403</v>
      </c>
      <c r="D55" s="15">
        <v>123</v>
      </c>
      <c r="E55" s="15">
        <v>98342</v>
      </c>
      <c r="F55" s="15">
        <v>3791904</v>
      </c>
      <c r="G55" s="25">
        <v>38.5</v>
      </c>
      <c r="H55" s="40"/>
      <c r="I55" s="39"/>
      <c r="J55" s="39"/>
      <c r="K55" s="39"/>
      <c r="L55" s="39"/>
      <c r="M55" s="44"/>
      <c r="N55" s="43"/>
      <c r="O55" s="43"/>
    </row>
    <row r="56" spans="1:15" x14ac:dyDescent="0.25">
      <c r="A56" s="26" t="s">
        <v>110</v>
      </c>
      <c r="B56" s="24">
        <v>1.3699999999999999E-3</v>
      </c>
      <c r="C56" s="15">
        <v>98280</v>
      </c>
      <c r="D56" s="15">
        <v>135</v>
      </c>
      <c r="E56" s="15">
        <v>98213</v>
      </c>
      <c r="F56" s="15">
        <v>3693563</v>
      </c>
      <c r="G56" s="25">
        <v>37.6</v>
      </c>
      <c r="H56" s="40"/>
      <c r="I56" s="39"/>
      <c r="J56" s="39"/>
      <c r="K56" s="39"/>
      <c r="L56" s="39"/>
      <c r="M56" s="44"/>
      <c r="N56" s="43"/>
      <c r="O56" s="43"/>
    </row>
    <row r="57" spans="1:15" x14ac:dyDescent="0.25">
      <c r="A57" s="26" t="s">
        <v>111</v>
      </c>
      <c r="B57" s="24">
        <v>1.5200000000000001E-3</v>
      </c>
      <c r="C57" s="15">
        <v>98145</v>
      </c>
      <c r="D57" s="15">
        <v>149</v>
      </c>
      <c r="E57" s="15">
        <v>98071</v>
      </c>
      <c r="F57" s="15">
        <v>3595350</v>
      </c>
      <c r="G57" s="25">
        <v>36.6</v>
      </c>
      <c r="H57" s="40"/>
      <c r="I57" s="39"/>
      <c r="J57" s="39"/>
      <c r="K57" s="39"/>
      <c r="L57" s="39"/>
      <c r="M57" s="44"/>
      <c r="N57" s="43"/>
      <c r="O57" s="43"/>
    </row>
    <row r="58" spans="1:15" x14ac:dyDescent="0.25">
      <c r="A58" s="26" t="s">
        <v>112</v>
      </c>
      <c r="B58" s="24">
        <v>1.6999999999999999E-3</v>
      </c>
      <c r="C58" s="15">
        <v>97996</v>
      </c>
      <c r="D58" s="15">
        <v>166</v>
      </c>
      <c r="E58" s="15">
        <v>97913</v>
      </c>
      <c r="F58" s="15">
        <v>3497280</v>
      </c>
      <c r="G58" s="25">
        <v>35.700000000000003</v>
      </c>
      <c r="H58" s="40"/>
      <c r="I58" s="39"/>
      <c r="J58" s="39"/>
      <c r="K58" s="39"/>
      <c r="L58" s="39"/>
      <c r="M58" s="44"/>
      <c r="N58" s="43"/>
      <c r="O58" s="43"/>
    </row>
    <row r="59" spans="1:15" x14ac:dyDescent="0.25">
      <c r="A59" s="26" t="s">
        <v>113</v>
      </c>
      <c r="B59" s="24">
        <v>1.9E-3</v>
      </c>
      <c r="C59" s="15">
        <v>97830</v>
      </c>
      <c r="D59" s="15">
        <v>186</v>
      </c>
      <c r="E59" s="15">
        <v>97737</v>
      </c>
      <c r="F59" s="15">
        <v>3399367</v>
      </c>
      <c r="G59" s="25">
        <v>34.700000000000003</v>
      </c>
      <c r="H59" s="40"/>
      <c r="I59" s="39"/>
      <c r="J59" s="39"/>
      <c r="K59" s="39"/>
      <c r="L59" s="39"/>
      <c r="M59" s="44"/>
      <c r="N59" s="43"/>
      <c r="O59" s="43"/>
    </row>
    <row r="60" spans="1:15" x14ac:dyDescent="0.25">
      <c r="A60" s="27" t="s">
        <v>114</v>
      </c>
      <c r="B60" s="24">
        <v>2.0999999999999999E-3</v>
      </c>
      <c r="C60" s="15">
        <v>97644</v>
      </c>
      <c r="D60" s="15">
        <v>205</v>
      </c>
      <c r="E60" s="15">
        <v>97542</v>
      </c>
      <c r="F60" s="15">
        <v>3301630</v>
      </c>
      <c r="G60" s="25">
        <v>33.799999999999997</v>
      </c>
      <c r="H60" s="40"/>
      <c r="I60" s="39"/>
      <c r="J60" s="39"/>
      <c r="K60" s="39"/>
      <c r="L60" s="39"/>
      <c r="M60" s="44"/>
      <c r="N60" s="43"/>
      <c r="O60" s="43"/>
    </row>
    <row r="61" spans="1:15" x14ac:dyDescent="0.25">
      <c r="A61" s="27" t="s">
        <v>115</v>
      </c>
      <c r="B61" s="24">
        <v>2.32E-3</v>
      </c>
      <c r="C61" s="15">
        <v>97439</v>
      </c>
      <c r="D61" s="15">
        <v>226</v>
      </c>
      <c r="E61" s="15">
        <v>97326</v>
      </c>
      <c r="F61" s="15">
        <v>3204088</v>
      </c>
      <c r="G61" s="25">
        <v>32.9</v>
      </c>
      <c r="H61" s="40"/>
      <c r="I61" s="39"/>
      <c r="J61" s="39"/>
      <c r="K61" s="39"/>
      <c r="L61" s="39"/>
      <c r="M61" s="44"/>
      <c r="N61" s="43"/>
      <c r="O61" s="43"/>
    </row>
    <row r="62" spans="1:15" x14ac:dyDescent="0.25">
      <c r="A62" s="27" t="s">
        <v>116</v>
      </c>
      <c r="B62" s="24">
        <v>2.5699999999999998E-3</v>
      </c>
      <c r="C62" s="15">
        <v>97213</v>
      </c>
      <c r="D62" s="15">
        <v>250</v>
      </c>
      <c r="E62" s="15">
        <v>97088</v>
      </c>
      <c r="F62" s="15">
        <v>3106762</v>
      </c>
      <c r="G62" s="25">
        <v>32</v>
      </c>
      <c r="H62" s="40"/>
      <c r="I62" s="39"/>
      <c r="J62" s="39"/>
      <c r="K62" s="39"/>
      <c r="L62" s="39"/>
      <c r="M62" s="44"/>
      <c r="N62" s="43"/>
      <c r="O62" s="43"/>
    </row>
    <row r="63" spans="1:15" x14ac:dyDescent="0.25">
      <c r="A63" s="26" t="s">
        <v>117</v>
      </c>
      <c r="B63" s="24">
        <v>2.8900000000000002E-3</v>
      </c>
      <c r="C63" s="15">
        <v>96963</v>
      </c>
      <c r="D63" s="15">
        <v>280</v>
      </c>
      <c r="E63" s="15">
        <v>96823</v>
      </c>
      <c r="F63" s="15">
        <v>3009674</v>
      </c>
      <c r="G63" s="25">
        <v>31</v>
      </c>
      <c r="H63" s="40"/>
      <c r="I63" s="39"/>
      <c r="J63" s="39"/>
      <c r="K63" s="39"/>
      <c r="L63" s="39"/>
      <c r="M63" s="44"/>
      <c r="N63" s="43"/>
      <c r="O63" s="43"/>
    </row>
    <row r="64" spans="1:15" x14ac:dyDescent="0.25">
      <c r="A64" s="26" t="s">
        <v>118</v>
      </c>
      <c r="B64" s="24">
        <v>3.2399999999999998E-3</v>
      </c>
      <c r="C64" s="15">
        <v>96683</v>
      </c>
      <c r="D64" s="15">
        <v>313</v>
      </c>
      <c r="E64" s="15">
        <v>96527</v>
      </c>
      <c r="F64" s="15">
        <v>2912851</v>
      </c>
      <c r="G64" s="25">
        <v>30.1</v>
      </c>
      <c r="H64" s="40"/>
      <c r="I64" s="39"/>
      <c r="J64" s="39"/>
      <c r="K64" s="39"/>
      <c r="L64" s="39"/>
      <c r="M64" s="44"/>
      <c r="N64" s="43"/>
      <c r="O64" s="43"/>
    </row>
    <row r="65" spans="1:15" x14ac:dyDescent="0.25">
      <c r="A65" s="26" t="s">
        <v>119</v>
      </c>
      <c r="B65" s="24">
        <v>3.5999999999999999E-3</v>
      </c>
      <c r="C65" s="15">
        <v>96370</v>
      </c>
      <c r="D65" s="15">
        <v>347</v>
      </c>
      <c r="E65" s="15">
        <v>96197</v>
      </c>
      <c r="F65" s="15">
        <v>2816325</v>
      </c>
      <c r="G65" s="25">
        <v>29.2</v>
      </c>
      <c r="H65" s="40"/>
      <c r="I65" s="39"/>
      <c r="J65" s="39"/>
      <c r="K65" s="39"/>
      <c r="L65" s="39"/>
      <c r="M65" s="44"/>
      <c r="N65" s="43"/>
      <c r="O65" s="43"/>
    </row>
    <row r="66" spans="1:15" x14ac:dyDescent="0.25">
      <c r="A66" s="26" t="s">
        <v>120</v>
      </c>
      <c r="B66" s="24">
        <v>3.9699999999999996E-3</v>
      </c>
      <c r="C66" s="15">
        <v>96023</v>
      </c>
      <c r="D66" s="15">
        <v>381</v>
      </c>
      <c r="E66" s="15">
        <v>95833</v>
      </c>
      <c r="F66" s="15">
        <v>2720128</v>
      </c>
      <c r="G66" s="25">
        <v>28.3</v>
      </c>
      <c r="H66" s="40"/>
      <c r="I66" s="39"/>
      <c r="J66" s="39"/>
      <c r="K66" s="39"/>
      <c r="L66" s="39"/>
      <c r="M66" s="44"/>
      <c r="N66" s="43"/>
      <c r="O66" s="43"/>
    </row>
    <row r="67" spans="1:15" x14ac:dyDescent="0.25">
      <c r="A67" s="26" t="s">
        <v>121</v>
      </c>
      <c r="B67" s="24">
        <v>4.3600000000000002E-3</v>
      </c>
      <c r="C67" s="15">
        <v>95642</v>
      </c>
      <c r="D67" s="15">
        <v>417</v>
      </c>
      <c r="E67" s="15">
        <v>95434</v>
      </c>
      <c r="F67" s="15">
        <v>2624296</v>
      </c>
      <c r="G67" s="25">
        <v>27.4</v>
      </c>
      <c r="H67" s="40"/>
      <c r="I67" s="39"/>
      <c r="J67" s="39"/>
      <c r="K67" s="39"/>
      <c r="L67" s="39"/>
      <c r="M67" s="44"/>
      <c r="N67" s="43"/>
      <c r="O67" s="43"/>
    </row>
    <row r="68" spans="1:15" x14ac:dyDescent="0.25">
      <c r="A68" s="26" t="s">
        <v>122</v>
      </c>
      <c r="B68" s="24">
        <v>4.7800000000000004E-3</v>
      </c>
      <c r="C68" s="15">
        <v>95225</v>
      </c>
      <c r="D68" s="15">
        <v>455</v>
      </c>
      <c r="E68" s="15">
        <v>94998</v>
      </c>
      <c r="F68" s="15">
        <v>2528862</v>
      </c>
      <c r="G68" s="25">
        <v>26.6</v>
      </c>
      <c r="H68" s="40"/>
      <c r="I68" s="39"/>
      <c r="J68" s="39"/>
      <c r="K68" s="39"/>
      <c r="L68" s="39"/>
      <c r="M68" s="44"/>
      <c r="N68" s="43"/>
      <c r="O68" s="43"/>
    </row>
    <row r="69" spans="1:15" x14ac:dyDescent="0.25">
      <c r="A69" s="26" t="s">
        <v>123</v>
      </c>
      <c r="B69" s="24">
        <v>5.2100000000000002E-3</v>
      </c>
      <c r="C69" s="15">
        <v>94770</v>
      </c>
      <c r="D69" s="15">
        <v>494</v>
      </c>
      <c r="E69" s="15">
        <v>94523</v>
      </c>
      <c r="F69" s="15">
        <v>2433865</v>
      </c>
      <c r="G69" s="25">
        <v>25.7</v>
      </c>
      <c r="H69" s="40"/>
      <c r="I69" s="39"/>
      <c r="J69" s="39"/>
      <c r="K69" s="39"/>
      <c r="L69" s="39"/>
      <c r="M69" s="44"/>
      <c r="N69" s="43"/>
      <c r="O69" s="43"/>
    </row>
    <row r="70" spans="1:15" x14ac:dyDescent="0.25">
      <c r="A70" s="26" t="s">
        <v>124</v>
      </c>
      <c r="B70" s="24">
        <v>5.64E-3</v>
      </c>
      <c r="C70" s="15">
        <v>94276</v>
      </c>
      <c r="D70" s="15">
        <v>532</v>
      </c>
      <c r="E70" s="15">
        <v>94010</v>
      </c>
      <c r="F70" s="15">
        <v>2339342</v>
      </c>
      <c r="G70" s="25">
        <v>24.8</v>
      </c>
      <c r="H70" s="40"/>
      <c r="I70" s="39"/>
      <c r="J70" s="39"/>
      <c r="K70" s="39"/>
      <c r="L70" s="39"/>
      <c r="M70" s="44"/>
      <c r="N70" s="43"/>
      <c r="O70" s="43"/>
    </row>
    <row r="71" spans="1:15" x14ac:dyDescent="0.25">
      <c r="A71" s="26" t="s">
        <v>125</v>
      </c>
      <c r="B71" s="24">
        <v>6.11E-3</v>
      </c>
      <c r="C71" s="15">
        <v>93744</v>
      </c>
      <c r="D71" s="15">
        <v>573</v>
      </c>
      <c r="E71" s="15">
        <v>93458</v>
      </c>
      <c r="F71" s="15">
        <v>2245332</v>
      </c>
      <c r="G71" s="25">
        <v>24</v>
      </c>
      <c r="H71" s="40"/>
      <c r="I71" s="39"/>
      <c r="J71" s="39"/>
      <c r="K71" s="39"/>
      <c r="L71" s="39"/>
      <c r="M71" s="44"/>
      <c r="N71" s="43"/>
      <c r="O71" s="43"/>
    </row>
    <row r="72" spans="1:15" x14ac:dyDescent="0.25">
      <c r="A72" s="26" t="s">
        <v>126</v>
      </c>
      <c r="B72" s="24">
        <v>6.6800000000000002E-3</v>
      </c>
      <c r="C72" s="15">
        <v>93171</v>
      </c>
      <c r="D72" s="15">
        <v>622</v>
      </c>
      <c r="E72" s="15">
        <v>92860</v>
      </c>
      <c r="F72" s="15">
        <v>2151874</v>
      </c>
      <c r="G72" s="25">
        <v>23.1</v>
      </c>
      <c r="H72" s="40"/>
      <c r="I72" s="39"/>
      <c r="J72" s="39"/>
      <c r="K72" s="39"/>
      <c r="L72" s="39"/>
      <c r="M72" s="44"/>
      <c r="N72" s="43"/>
      <c r="O72" s="43"/>
    </row>
    <row r="73" spans="1:15" x14ac:dyDescent="0.25">
      <c r="A73" s="26" t="s">
        <v>127</v>
      </c>
      <c r="B73" s="24">
        <v>7.3899999999999999E-3</v>
      </c>
      <c r="C73" s="15">
        <v>92549</v>
      </c>
      <c r="D73" s="15">
        <v>684</v>
      </c>
      <c r="E73" s="15">
        <v>92207</v>
      </c>
      <c r="F73" s="15">
        <v>2059014</v>
      </c>
      <c r="G73" s="25">
        <v>22.2</v>
      </c>
      <c r="H73" s="40"/>
      <c r="I73" s="39"/>
      <c r="J73" s="39"/>
      <c r="K73" s="39"/>
      <c r="L73" s="39"/>
      <c r="M73" s="44"/>
      <c r="N73" s="43"/>
      <c r="O73" s="43"/>
    </row>
    <row r="74" spans="1:15" x14ac:dyDescent="0.25">
      <c r="A74" s="26" t="s">
        <v>128</v>
      </c>
      <c r="B74" s="24">
        <v>8.1799999999999998E-3</v>
      </c>
      <c r="C74" s="15">
        <v>91865</v>
      </c>
      <c r="D74" s="15">
        <v>751</v>
      </c>
      <c r="E74" s="15">
        <v>91490</v>
      </c>
      <c r="F74" s="15">
        <v>1966807</v>
      </c>
      <c r="G74" s="25">
        <v>21.4</v>
      </c>
      <c r="H74" s="40"/>
      <c r="I74" s="39"/>
      <c r="J74" s="39"/>
      <c r="K74" s="39"/>
      <c r="L74" s="39"/>
      <c r="M74" s="44"/>
      <c r="N74" s="43"/>
      <c r="O74" s="43"/>
    </row>
    <row r="75" spans="1:15" x14ac:dyDescent="0.25">
      <c r="A75" s="26" t="s">
        <v>129</v>
      </c>
      <c r="B75" s="24">
        <v>8.9899999999999997E-3</v>
      </c>
      <c r="C75" s="15">
        <v>91114</v>
      </c>
      <c r="D75" s="15">
        <v>819</v>
      </c>
      <c r="E75" s="15">
        <v>90705</v>
      </c>
      <c r="F75" s="15">
        <v>1875318</v>
      </c>
      <c r="G75" s="25">
        <v>20.6</v>
      </c>
      <c r="H75" s="40"/>
      <c r="I75" s="39"/>
      <c r="J75" s="39"/>
      <c r="K75" s="39"/>
      <c r="L75" s="39"/>
      <c r="M75" s="44"/>
      <c r="N75" s="43"/>
      <c r="O75" s="43"/>
    </row>
    <row r="76" spans="1:15" x14ac:dyDescent="0.25">
      <c r="A76" s="26" t="s">
        <v>130</v>
      </c>
      <c r="B76" s="24">
        <v>9.8499999999999994E-3</v>
      </c>
      <c r="C76" s="15">
        <v>90295</v>
      </c>
      <c r="D76" s="15">
        <v>890</v>
      </c>
      <c r="E76" s="15">
        <v>89850</v>
      </c>
      <c r="F76" s="15">
        <v>1784613</v>
      </c>
      <c r="G76" s="25">
        <v>19.8</v>
      </c>
      <c r="H76" s="40"/>
      <c r="I76" s="39"/>
      <c r="J76" s="39"/>
      <c r="K76" s="39"/>
      <c r="L76" s="39"/>
      <c r="M76" s="44"/>
      <c r="N76" s="43"/>
      <c r="O76" s="43"/>
    </row>
    <row r="77" spans="1:15" x14ac:dyDescent="0.25">
      <c r="A77" s="26" t="s">
        <v>131</v>
      </c>
      <c r="B77" s="24">
        <v>1.09E-2</v>
      </c>
      <c r="C77" s="15">
        <v>89405</v>
      </c>
      <c r="D77" s="15">
        <v>974</v>
      </c>
      <c r="E77" s="15">
        <v>88918</v>
      </c>
      <c r="F77" s="15">
        <v>1694763</v>
      </c>
      <c r="G77" s="25">
        <v>19</v>
      </c>
      <c r="H77" s="40"/>
      <c r="I77" s="39"/>
      <c r="J77" s="39"/>
      <c r="K77" s="39"/>
      <c r="L77" s="39"/>
      <c r="M77" s="44"/>
      <c r="N77" s="43"/>
      <c r="O77" s="43"/>
    </row>
    <row r="78" spans="1:15" x14ac:dyDescent="0.25">
      <c r="A78" s="26" t="s">
        <v>132</v>
      </c>
      <c r="B78" s="24">
        <v>1.221E-2</v>
      </c>
      <c r="C78" s="15">
        <v>88431</v>
      </c>
      <c r="D78" s="15">
        <v>1079</v>
      </c>
      <c r="E78" s="15">
        <v>87892</v>
      </c>
      <c r="F78" s="15">
        <v>1605845</v>
      </c>
      <c r="G78" s="25">
        <v>18.2</v>
      </c>
      <c r="H78" s="40"/>
      <c r="I78" s="39"/>
      <c r="J78" s="39"/>
      <c r="K78" s="39"/>
      <c r="L78" s="39"/>
      <c r="M78" s="44"/>
      <c r="N78" s="43"/>
      <c r="O78" s="43"/>
    </row>
    <row r="79" spans="1:15" x14ac:dyDescent="0.25">
      <c r="A79" s="26" t="s">
        <v>133</v>
      </c>
      <c r="B79" s="24">
        <v>1.367E-2</v>
      </c>
      <c r="C79" s="15">
        <v>87352</v>
      </c>
      <c r="D79" s="15">
        <v>1194</v>
      </c>
      <c r="E79" s="15">
        <v>86755</v>
      </c>
      <c r="F79" s="15">
        <v>1517954</v>
      </c>
      <c r="G79" s="25">
        <v>17.399999999999999</v>
      </c>
      <c r="H79" s="40"/>
      <c r="I79" s="39"/>
      <c r="J79" s="39"/>
      <c r="K79" s="39"/>
      <c r="L79" s="39"/>
      <c r="M79" s="44"/>
      <c r="N79" s="43"/>
      <c r="O79" s="43"/>
    </row>
    <row r="80" spans="1:15" x14ac:dyDescent="0.25">
      <c r="A80" s="26" t="s">
        <v>134</v>
      </c>
      <c r="B80" s="24">
        <v>1.516E-2</v>
      </c>
      <c r="C80" s="15">
        <v>86158</v>
      </c>
      <c r="D80" s="15">
        <v>1306</v>
      </c>
      <c r="E80" s="15">
        <v>85505</v>
      </c>
      <c r="F80" s="15">
        <v>1431199</v>
      </c>
      <c r="G80" s="25">
        <v>16.600000000000001</v>
      </c>
      <c r="H80" s="40"/>
      <c r="I80" s="39"/>
      <c r="J80" s="39"/>
      <c r="K80" s="39"/>
      <c r="L80" s="39"/>
      <c r="M80" s="44"/>
      <c r="N80" s="43"/>
      <c r="O80" s="43"/>
    </row>
    <row r="81" spans="1:15" x14ac:dyDescent="0.25">
      <c r="A81" s="26" t="s">
        <v>135</v>
      </c>
      <c r="B81" s="24">
        <v>1.6750000000000001E-2</v>
      </c>
      <c r="C81" s="15">
        <v>84852</v>
      </c>
      <c r="D81" s="15">
        <v>1421</v>
      </c>
      <c r="E81" s="15">
        <v>84142</v>
      </c>
      <c r="F81" s="15">
        <v>1345694</v>
      </c>
      <c r="G81" s="25">
        <v>15.9</v>
      </c>
      <c r="H81" s="40"/>
      <c r="I81" s="39"/>
      <c r="J81" s="39"/>
      <c r="K81" s="39"/>
      <c r="L81" s="39"/>
      <c r="M81" s="44"/>
      <c r="N81" s="43"/>
      <c r="O81" s="43"/>
    </row>
    <row r="82" spans="1:15" x14ac:dyDescent="0.25">
      <c r="A82" s="26" t="s">
        <v>136</v>
      </c>
      <c r="B82" s="24">
        <v>1.865E-2</v>
      </c>
      <c r="C82" s="15">
        <v>83431</v>
      </c>
      <c r="D82" s="15">
        <v>1556</v>
      </c>
      <c r="E82" s="15">
        <v>82653</v>
      </c>
      <c r="F82" s="15">
        <v>1261552</v>
      </c>
      <c r="G82" s="25">
        <v>15.1</v>
      </c>
      <c r="H82" s="40"/>
      <c r="I82" s="39"/>
      <c r="J82" s="39"/>
      <c r="K82" s="39"/>
      <c r="L82" s="39"/>
      <c r="M82" s="44"/>
      <c r="N82" s="43"/>
      <c r="O82" s="43"/>
    </row>
    <row r="83" spans="1:15" x14ac:dyDescent="0.25">
      <c r="A83" s="26" t="s">
        <v>137</v>
      </c>
      <c r="B83" s="24">
        <v>2.103E-2</v>
      </c>
      <c r="C83" s="15">
        <v>81875</v>
      </c>
      <c r="D83" s="15">
        <v>1722</v>
      </c>
      <c r="E83" s="15">
        <v>81014</v>
      </c>
      <c r="F83" s="15">
        <v>1178899</v>
      </c>
      <c r="G83" s="25">
        <v>14.4</v>
      </c>
      <c r="H83" s="40"/>
      <c r="I83" s="39"/>
      <c r="J83" s="39"/>
      <c r="K83" s="39"/>
      <c r="L83" s="39"/>
      <c r="M83" s="44"/>
      <c r="N83" s="43"/>
      <c r="O83" s="43"/>
    </row>
    <row r="84" spans="1:15" x14ac:dyDescent="0.25">
      <c r="A84" s="26" t="s">
        <v>138</v>
      </c>
      <c r="B84" s="24">
        <v>2.3689999999999999E-2</v>
      </c>
      <c r="C84" s="15">
        <v>80153</v>
      </c>
      <c r="D84" s="15">
        <v>1898</v>
      </c>
      <c r="E84" s="15">
        <v>79204</v>
      </c>
      <c r="F84" s="15">
        <v>1097885</v>
      </c>
      <c r="G84" s="25">
        <v>13.7</v>
      </c>
      <c r="H84" s="40"/>
      <c r="I84" s="39"/>
      <c r="J84" s="39"/>
      <c r="K84" s="39"/>
      <c r="L84" s="39"/>
      <c r="M84" s="44"/>
      <c r="N84" s="43"/>
      <c r="O84" s="43"/>
    </row>
    <row r="85" spans="1:15" x14ac:dyDescent="0.25">
      <c r="A85" s="26" t="s">
        <v>139</v>
      </c>
      <c r="B85" s="24">
        <v>2.6409999999999999E-2</v>
      </c>
      <c r="C85" s="15">
        <v>78255</v>
      </c>
      <c r="D85" s="15">
        <v>2067</v>
      </c>
      <c r="E85" s="15">
        <v>77222</v>
      </c>
      <c r="F85" s="15">
        <v>1018681</v>
      </c>
      <c r="G85" s="25">
        <v>13</v>
      </c>
      <c r="H85" s="40"/>
      <c r="I85" s="39"/>
      <c r="J85" s="39"/>
      <c r="K85" s="39"/>
      <c r="L85" s="39"/>
      <c r="M85" s="44"/>
      <c r="N85" s="43"/>
      <c r="O85" s="43"/>
    </row>
    <row r="86" spans="1:15" x14ac:dyDescent="0.25">
      <c r="A86" s="26" t="s">
        <v>140</v>
      </c>
      <c r="B86" s="24">
        <v>2.9239999999999999E-2</v>
      </c>
      <c r="C86" s="15">
        <v>76188</v>
      </c>
      <c r="D86" s="15">
        <v>2227</v>
      </c>
      <c r="E86" s="15">
        <v>75075</v>
      </c>
      <c r="F86" s="15">
        <v>941460</v>
      </c>
      <c r="G86" s="25">
        <v>12.4</v>
      </c>
      <c r="H86" s="40"/>
      <c r="I86" s="39"/>
      <c r="J86" s="39"/>
      <c r="K86" s="39"/>
      <c r="L86" s="39"/>
      <c r="M86" s="44"/>
      <c r="N86" s="43"/>
      <c r="O86" s="43"/>
    </row>
    <row r="87" spans="1:15" x14ac:dyDescent="0.25">
      <c r="A87" s="26" t="s">
        <v>141</v>
      </c>
      <c r="B87" s="24">
        <v>3.2460000000000003E-2</v>
      </c>
      <c r="C87" s="15">
        <v>73961</v>
      </c>
      <c r="D87" s="15">
        <v>2401</v>
      </c>
      <c r="E87" s="15">
        <v>72761</v>
      </c>
      <c r="F87" s="15">
        <v>866385</v>
      </c>
      <c r="G87" s="25">
        <v>11.7</v>
      </c>
      <c r="H87" s="40"/>
      <c r="I87" s="39"/>
      <c r="J87" s="39"/>
      <c r="K87" s="39"/>
      <c r="L87" s="39"/>
      <c r="M87" s="44"/>
      <c r="N87" s="43"/>
      <c r="O87" s="43"/>
    </row>
    <row r="88" spans="1:15" x14ac:dyDescent="0.25">
      <c r="A88" s="26" t="s">
        <v>142</v>
      </c>
      <c r="B88" s="24">
        <v>3.6290000000000003E-2</v>
      </c>
      <c r="C88" s="15">
        <v>71560</v>
      </c>
      <c r="D88" s="15">
        <v>2597</v>
      </c>
      <c r="E88" s="15">
        <v>70262</v>
      </c>
      <c r="F88" s="15">
        <v>793625</v>
      </c>
      <c r="G88" s="25">
        <v>11.1</v>
      </c>
      <c r="H88" s="40"/>
      <c r="I88" s="39"/>
      <c r="J88" s="39"/>
      <c r="K88" s="39"/>
      <c r="L88" s="39"/>
      <c r="M88" s="44"/>
      <c r="N88" s="43"/>
      <c r="O88" s="43"/>
    </row>
    <row r="89" spans="1:15" x14ac:dyDescent="0.25">
      <c r="A89" s="26" t="s">
        <v>143</v>
      </c>
      <c r="B89" s="24">
        <v>4.0480000000000002E-2</v>
      </c>
      <c r="C89" s="15">
        <v>68963</v>
      </c>
      <c r="D89" s="15">
        <v>2791</v>
      </c>
      <c r="E89" s="15">
        <v>67568</v>
      </c>
      <c r="F89" s="15">
        <v>723363</v>
      </c>
      <c r="G89" s="25">
        <v>10.5</v>
      </c>
      <c r="H89" s="40"/>
      <c r="I89" s="39"/>
      <c r="J89" s="39"/>
      <c r="K89" s="39"/>
      <c r="L89" s="39"/>
      <c r="M89" s="44"/>
      <c r="N89" s="43"/>
      <c r="O89" s="43"/>
    </row>
    <row r="90" spans="1:15" x14ac:dyDescent="0.25">
      <c r="A90" s="26" t="s">
        <v>144</v>
      </c>
      <c r="B90" s="24">
        <v>4.4720000000000003E-2</v>
      </c>
      <c r="C90" s="15">
        <v>66172</v>
      </c>
      <c r="D90" s="15">
        <v>2959</v>
      </c>
      <c r="E90" s="15">
        <v>64693</v>
      </c>
      <c r="F90" s="15">
        <v>655796</v>
      </c>
      <c r="G90" s="25">
        <v>9.9</v>
      </c>
      <c r="H90" s="40"/>
      <c r="I90" s="39"/>
      <c r="J90" s="39"/>
      <c r="K90" s="39"/>
      <c r="L90" s="39"/>
      <c r="M90" s="44"/>
      <c r="N90" s="43"/>
      <c r="O90" s="43"/>
    </row>
    <row r="91" spans="1:15" x14ac:dyDescent="0.25">
      <c r="A91" s="26" t="s">
        <v>145</v>
      </c>
      <c r="B91" s="24">
        <v>4.9050000000000003E-2</v>
      </c>
      <c r="C91" s="15">
        <v>63213</v>
      </c>
      <c r="D91" s="15">
        <v>3101</v>
      </c>
      <c r="E91" s="15">
        <v>61663</v>
      </c>
      <c r="F91" s="15">
        <v>591103</v>
      </c>
      <c r="G91" s="25">
        <v>9.4</v>
      </c>
      <c r="H91" s="40"/>
      <c r="I91" s="39"/>
      <c r="J91" s="39"/>
      <c r="K91" s="39"/>
      <c r="L91" s="39"/>
      <c r="M91" s="44"/>
      <c r="N91" s="43"/>
      <c r="O91" s="43"/>
    </row>
    <row r="92" spans="1:15" x14ac:dyDescent="0.25">
      <c r="A92" s="26" t="s">
        <v>146</v>
      </c>
      <c r="B92" s="24">
        <v>5.389E-2</v>
      </c>
      <c r="C92" s="15">
        <v>60112</v>
      </c>
      <c r="D92" s="15">
        <v>3240</v>
      </c>
      <c r="E92" s="15">
        <v>58492</v>
      </c>
      <c r="F92" s="15">
        <v>529441</v>
      </c>
      <c r="G92" s="25">
        <v>8.8000000000000007</v>
      </c>
      <c r="H92" s="40"/>
      <c r="I92" s="39"/>
      <c r="J92" s="39"/>
      <c r="K92" s="39"/>
      <c r="L92" s="39"/>
      <c r="M92" s="44"/>
      <c r="N92" s="43"/>
      <c r="O92" s="43"/>
    </row>
    <row r="93" spans="1:15" x14ac:dyDescent="0.25">
      <c r="A93" s="26" t="s">
        <v>147</v>
      </c>
      <c r="B93" s="24">
        <v>5.9709999999999999E-2</v>
      </c>
      <c r="C93" s="15">
        <v>56872</v>
      </c>
      <c r="D93" s="15">
        <v>3396</v>
      </c>
      <c r="E93" s="15">
        <v>55174</v>
      </c>
      <c r="F93" s="15">
        <v>470949</v>
      </c>
      <c r="G93" s="25">
        <v>8.3000000000000007</v>
      </c>
      <c r="H93" s="40"/>
      <c r="I93" s="39"/>
      <c r="J93" s="39"/>
      <c r="K93" s="39"/>
      <c r="L93" s="39"/>
      <c r="M93" s="44"/>
      <c r="N93" s="43"/>
      <c r="O93" s="43"/>
    </row>
    <row r="94" spans="1:15" x14ac:dyDescent="0.25">
      <c r="A94" s="26" t="s">
        <v>148</v>
      </c>
      <c r="B94" s="24">
        <v>6.6470000000000001E-2</v>
      </c>
      <c r="C94" s="15">
        <v>53476</v>
      </c>
      <c r="D94" s="15">
        <v>3555</v>
      </c>
      <c r="E94" s="15">
        <v>51699</v>
      </c>
      <c r="F94" s="15">
        <v>415775</v>
      </c>
      <c r="G94" s="25">
        <v>7.8</v>
      </c>
      <c r="H94" s="40"/>
      <c r="I94" s="39"/>
      <c r="J94" s="39"/>
      <c r="K94" s="39"/>
      <c r="L94" s="39"/>
      <c r="M94" s="44"/>
      <c r="N94" s="43"/>
      <c r="O94" s="43"/>
    </row>
    <row r="95" spans="1:15" x14ac:dyDescent="0.25">
      <c r="A95" s="26" t="s">
        <v>149</v>
      </c>
      <c r="B95" s="24">
        <v>7.3609999999999995E-2</v>
      </c>
      <c r="C95" s="15">
        <v>49921</v>
      </c>
      <c r="D95" s="15">
        <v>3675</v>
      </c>
      <c r="E95" s="15">
        <v>48084</v>
      </c>
      <c r="F95" s="15">
        <v>364076</v>
      </c>
      <c r="G95" s="25">
        <v>7.3</v>
      </c>
      <c r="H95" s="40"/>
      <c r="I95" s="39"/>
      <c r="J95" s="39"/>
      <c r="K95" s="39"/>
      <c r="L95" s="39"/>
      <c r="M95" s="44"/>
      <c r="N95" s="43"/>
      <c r="O95" s="43"/>
    </row>
    <row r="96" spans="1:15" x14ac:dyDescent="0.25">
      <c r="A96" s="26" t="s">
        <v>150</v>
      </c>
      <c r="B96" s="24">
        <v>8.1430000000000002E-2</v>
      </c>
      <c r="C96" s="15">
        <v>46246</v>
      </c>
      <c r="D96" s="15">
        <v>3766</v>
      </c>
      <c r="E96" s="15">
        <v>44363</v>
      </c>
      <c r="F96" s="15">
        <v>315993</v>
      </c>
      <c r="G96" s="25">
        <v>6.8</v>
      </c>
      <c r="H96" s="40"/>
      <c r="I96" s="39"/>
      <c r="J96" s="39"/>
      <c r="K96" s="39"/>
      <c r="L96" s="39"/>
      <c r="M96" s="44"/>
      <c r="N96" s="43"/>
      <c r="O96" s="43"/>
    </row>
    <row r="97" spans="1:15" x14ac:dyDescent="0.25">
      <c r="A97" s="26" t="s">
        <v>151</v>
      </c>
      <c r="B97" s="24">
        <v>8.9980000000000004E-2</v>
      </c>
      <c r="C97" s="15">
        <v>42480</v>
      </c>
      <c r="D97" s="15">
        <v>3822</v>
      </c>
      <c r="E97" s="15">
        <v>40569</v>
      </c>
      <c r="F97" s="15">
        <v>271630</v>
      </c>
      <c r="G97" s="25">
        <v>6.4</v>
      </c>
      <c r="H97" s="40"/>
      <c r="I97" s="39"/>
      <c r="J97" s="39"/>
      <c r="K97" s="39"/>
      <c r="L97" s="39"/>
      <c r="M97" s="44"/>
      <c r="N97" s="43"/>
      <c r="O97" s="43"/>
    </row>
    <row r="98" spans="1:15" x14ac:dyDescent="0.25">
      <c r="A98" s="26" t="s">
        <v>152</v>
      </c>
      <c r="B98" s="24">
        <v>9.9309999999999996E-2</v>
      </c>
      <c r="C98" s="15">
        <v>38658</v>
      </c>
      <c r="D98" s="15">
        <v>3839</v>
      </c>
      <c r="E98" s="15">
        <v>36739</v>
      </c>
      <c r="F98" s="15">
        <v>231061</v>
      </c>
      <c r="G98" s="25">
        <v>6</v>
      </c>
      <c r="H98" s="40"/>
      <c r="I98" s="39"/>
      <c r="J98" s="39"/>
      <c r="K98" s="39"/>
      <c r="L98" s="39"/>
      <c r="M98" s="44"/>
      <c r="N98" s="43"/>
      <c r="O98" s="43"/>
    </row>
    <row r="99" spans="1:15" x14ac:dyDescent="0.25">
      <c r="A99" s="26" t="s">
        <v>153</v>
      </c>
      <c r="B99" s="24">
        <v>0.10947</v>
      </c>
      <c r="C99" s="15">
        <v>34819</v>
      </c>
      <c r="D99" s="15">
        <v>3812</v>
      </c>
      <c r="E99" s="15">
        <v>32913</v>
      </c>
      <c r="F99" s="15">
        <v>194322</v>
      </c>
      <c r="G99" s="25">
        <v>5.6</v>
      </c>
      <c r="H99" s="40"/>
      <c r="I99" s="39"/>
      <c r="J99" s="39"/>
      <c r="K99" s="39"/>
      <c r="L99" s="39"/>
      <c r="M99" s="44"/>
      <c r="N99" s="43"/>
      <c r="O99" s="43"/>
    </row>
    <row r="100" spans="1:15" x14ac:dyDescent="0.25">
      <c r="A100" s="26" t="s">
        <v>154</v>
      </c>
      <c r="B100" s="24">
        <v>0.12053</v>
      </c>
      <c r="C100" s="15">
        <v>31007</v>
      </c>
      <c r="D100" s="15">
        <v>3737</v>
      </c>
      <c r="E100" s="15">
        <v>29139</v>
      </c>
      <c r="F100" s="15">
        <v>161409</v>
      </c>
      <c r="G100" s="25">
        <v>5.2</v>
      </c>
      <c r="H100" s="40"/>
      <c r="I100" s="39"/>
      <c r="J100" s="39"/>
      <c r="K100" s="39"/>
      <c r="L100" s="39"/>
      <c r="M100" s="44"/>
      <c r="N100" s="43"/>
      <c r="O100" s="43"/>
    </row>
    <row r="101" spans="1:15" x14ac:dyDescent="0.25">
      <c r="A101" s="26" t="s">
        <v>155</v>
      </c>
      <c r="B101" s="24">
        <v>0.13253999999999999</v>
      </c>
      <c r="C101" s="15">
        <v>27270</v>
      </c>
      <c r="D101" s="15">
        <v>3614</v>
      </c>
      <c r="E101" s="15">
        <v>25463</v>
      </c>
      <c r="F101" s="15">
        <v>132271</v>
      </c>
      <c r="G101" s="25">
        <v>4.9000000000000004</v>
      </c>
      <c r="H101" s="40"/>
      <c r="I101" s="39"/>
      <c r="J101" s="39"/>
      <c r="K101" s="39"/>
      <c r="L101" s="39"/>
      <c r="M101" s="44"/>
      <c r="N101" s="43"/>
      <c r="O101" s="43"/>
    </row>
    <row r="102" spans="1:15" x14ac:dyDescent="0.25">
      <c r="A102" s="26" t="s">
        <v>156</v>
      </c>
      <c r="B102" s="24">
        <v>0.14555999999999999</v>
      </c>
      <c r="C102" s="15">
        <v>23656</v>
      </c>
      <c r="D102" s="15">
        <v>3443</v>
      </c>
      <c r="E102" s="15">
        <v>21935</v>
      </c>
      <c r="F102" s="15">
        <v>106808</v>
      </c>
      <c r="G102" s="25">
        <v>4.5</v>
      </c>
      <c r="H102" s="40"/>
      <c r="I102" s="39"/>
      <c r="J102" s="39"/>
      <c r="K102" s="39"/>
      <c r="L102" s="39"/>
      <c r="M102" s="44"/>
      <c r="N102" s="43"/>
      <c r="O102" s="43"/>
    </row>
    <row r="103" spans="1:15" x14ac:dyDescent="0.25">
      <c r="A103" s="26" t="s">
        <v>157</v>
      </c>
      <c r="B103" s="24">
        <v>0.15962999999999999</v>
      </c>
      <c r="C103" s="15">
        <v>20213</v>
      </c>
      <c r="D103" s="15">
        <v>3227</v>
      </c>
      <c r="E103" s="15">
        <v>18600</v>
      </c>
      <c r="F103" s="15">
        <v>84873</v>
      </c>
      <c r="G103" s="25">
        <v>4.2</v>
      </c>
      <c r="H103" s="40"/>
      <c r="I103" s="39"/>
      <c r="J103" s="39"/>
      <c r="K103" s="39"/>
      <c r="L103" s="39"/>
      <c r="M103" s="44"/>
      <c r="N103" s="43"/>
      <c r="O103" s="43"/>
    </row>
    <row r="104" spans="1:15" x14ac:dyDescent="0.25">
      <c r="A104" s="26" t="s">
        <v>158</v>
      </c>
      <c r="B104" s="24">
        <v>0.17483000000000001</v>
      </c>
      <c r="C104" s="15">
        <v>16986</v>
      </c>
      <c r="D104" s="15">
        <v>2970</v>
      </c>
      <c r="E104" s="15">
        <v>15501</v>
      </c>
      <c r="F104" s="15">
        <v>66274</v>
      </c>
      <c r="G104" s="25">
        <v>3.9</v>
      </c>
      <c r="H104" s="40"/>
      <c r="I104" s="39"/>
      <c r="J104" s="39"/>
      <c r="K104" s="39"/>
      <c r="L104" s="39"/>
      <c r="M104" s="44"/>
      <c r="N104" s="43"/>
      <c r="O104" s="43"/>
    </row>
    <row r="105" spans="1:15" x14ac:dyDescent="0.25">
      <c r="A105" s="26" t="s">
        <v>159</v>
      </c>
      <c r="B105" s="24">
        <v>0.19119</v>
      </c>
      <c r="C105" s="15">
        <v>14016</v>
      </c>
      <c r="D105" s="15">
        <v>2680</v>
      </c>
      <c r="E105" s="15">
        <v>12676</v>
      </c>
      <c r="F105" s="15">
        <v>50773</v>
      </c>
      <c r="G105" s="25">
        <v>3.6</v>
      </c>
      <c r="H105" s="40"/>
      <c r="I105" s="39"/>
      <c r="J105" s="39"/>
      <c r="K105" s="39"/>
      <c r="L105" s="39"/>
      <c r="M105" s="44"/>
      <c r="N105" s="43"/>
      <c r="O105" s="43"/>
    </row>
    <row r="106" spans="1:15" x14ac:dyDescent="0.25">
      <c r="A106" s="26" t="s">
        <v>160</v>
      </c>
      <c r="B106" s="24">
        <v>0.20877000000000001</v>
      </c>
      <c r="C106" s="15">
        <v>11336</v>
      </c>
      <c r="D106" s="15">
        <v>2367</v>
      </c>
      <c r="E106" s="15">
        <v>10153</v>
      </c>
      <c r="F106" s="15">
        <v>38097</v>
      </c>
      <c r="G106" s="25">
        <v>3.4</v>
      </c>
      <c r="H106" s="40"/>
      <c r="I106" s="39"/>
      <c r="J106" s="39"/>
      <c r="K106" s="39"/>
      <c r="L106" s="39"/>
      <c r="M106" s="44"/>
      <c r="N106" s="43"/>
      <c r="O106" s="43"/>
    </row>
    <row r="107" spans="1:15" x14ac:dyDescent="0.25">
      <c r="A107" s="26" t="s">
        <v>161</v>
      </c>
      <c r="B107" s="24">
        <v>0.22761999999999999</v>
      </c>
      <c r="C107" s="15">
        <v>8969</v>
      </c>
      <c r="D107" s="15">
        <v>2042</v>
      </c>
      <c r="E107" s="15">
        <v>7948</v>
      </c>
      <c r="F107" s="15">
        <v>27944</v>
      </c>
      <c r="G107" s="25">
        <v>3.1</v>
      </c>
      <c r="H107" s="40"/>
      <c r="I107" s="39"/>
      <c r="J107" s="39"/>
      <c r="K107" s="39"/>
      <c r="L107" s="39"/>
      <c r="M107" s="44"/>
      <c r="N107" s="43"/>
      <c r="O107" s="43"/>
    </row>
    <row r="108" spans="1:15" x14ac:dyDescent="0.25">
      <c r="A108" s="26" t="s">
        <v>162</v>
      </c>
      <c r="B108" s="24">
        <v>0.24779000000000001</v>
      </c>
      <c r="C108" s="15">
        <v>6927</v>
      </c>
      <c r="D108" s="15">
        <v>1716</v>
      </c>
      <c r="E108" s="15">
        <v>6069</v>
      </c>
      <c r="F108" s="15">
        <v>19996</v>
      </c>
      <c r="G108" s="25">
        <v>2.9</v>
      </c>
      <c r="H108" s="40"/>
      <c r="I108" s="39"/>
      <c r="J108" s="39"/>
      <c r="K108" s="39"/>
      <c r="L108" s="39"/>
      <c r="M108" s="44"/>
      <c r="N108" s="43"/>
      <c r="O108" s="43"/>
    </row>
    <row r="109" spans="1:15" x14ac:dyDescent="0.25">
      <c r="A109" s="26" t="s">
        <v>163</v>
      </c>
      <c r="B109" s="24">
        <v>0.26928999999999997</v>
      </c>
      <c r="C109" s="15">
        <v>5211</v>
      </c>
      <c r="D109" s="15">
        <v>1403</v>
      </c>
      <c r="E109" s="15">
        <v>4510</v>
      </c>
      <c r="F109" s="15">
        <v>13927</v>
      </c>
      <c r="G109" s="25">
        <v>2.7</v>
      </c>
      <c r="H109" s="40"/>
      <c r="I109" s="39"/>
      <c r="J109" s="39"/>
      <c r="K109" s="39"/>
      <c r="L109" s="39"/>
      <c r="M109" s="44"/>
      <c r="N109" s="43"/>
      <c r="O109" s="43"/>
    </row>
    <row r="110" spans="1:15" x14ac:dyDescent="0.25">
      <c r="A110" s="28" t="s">
        <v>164</v>
      </c>
      <c r="B110" s="29">
        <v>1</v>
      </c>
      <c r="C110" s="30">
        <v>3808</v>
      </c>
      <c r="D110" s="30">
        <v>3808</v>
      </c>
      <c r="E110" s="30">
        <v>9418</v>
      </c>
      <c r="F110" s="30">
        <v>9418</v>
      </c>
      <c r="G110" s="31">
        <v>2.5</v>
      </c>
      <c r="H110" s="40"/>
      <c r="I110" s="39"/>
      <c r="J110" s="39"/>
      <c r="K110" s="39"/>
      <c r="L110" s="39"/>
      <c r="M110" s="44"/>
      <c r="N110" s="43"/>
      <c r="O110" s="43"/>
    </row>
    <row r="111" spans="1:15" x14ac:dyDescent="0.25">
      <c r="A111" s="15"/>
      <c r="B111" s="24"/>
      <c r="C111" s="15"/>
      <c r="D111" s="15"/>
      <c r="E111" s="15"/>
      <c r="F111" s="15"/>
      <c r="G111" s="67"/>
      <c r="H111" s="40"/>
      <c r="I111" s="39"/>
      <c r="J111" s="39"/>
      <c r="K111" s="39"/>
      <c r="L111" s="39"/>
      <c r="M111" s="44"/>
      <c r="N111" s="43"/>
      <c r="O111" s="43"/>
    </row>
    <row r="113" spans="1:1" x14ac:dyDescent="0.25">
      <c r="A113" s="32" t="s">
        <v>284</v>
      </c>
    </row>
    <row r="114" spans="1:1" x14ac:dyDescent="0.25">
      <c r="A114" s="33" t="s">
        <v>165</v>
      </c>
    </row>
  </sheetData>
  <pageMargins left="0.75" right="0.75" top="1" bottom="1" header="0.5" footer="0.5"/>
  <pageSetup paperSize="9" orientation="portrait"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39"/>
  <dimension ref="A1:O114"/>
  <sheetViews>
    <sheetView zoomScaleNormal="100" workbookViewId="0"/>
  </sheetViews>
  <sheetFormatPr defaultRowHeight="12.5" x14ac:dyDescent="0.25"/>
  <cols>
    <col min="1" max="1" width="12.59765625" style="4" customWidth="1"/>
    <col min="2" max="2" width="17.3984375" style="4" customWidth="1"/>
    <col min="3" max="3" width="10.59765625" style="4" customWidth="1"/>
    <col min="4" max="5" width="17.3984375" style="4" customWidth="1"/>
    <col min="6" max="7" width="15.09765625" style="4" customWidth="1"/>
    <col min="8" max="256" width="9.09765625" style="4"/>
    <col min="257" max="257" width="12.59765625" style="4" customWidth="1"/>
    <col min="258" max="258" width="17.3984375" style="4" customWidth="1"/>
    <col min="259" max="259" width="10.59765625" style="4" customWidth="1"/>
    <col min="260" max="261" width="17.3984375" style="4" customWidth="1"/>
    <col min="262" max="263" width="15.09765625" style="4" customWidth="1"/>
    <col min="264" max="512" width="9.09765625" style="4"/>
    <col min="513" max="513" width="12.59765625" style="4" customWidth="1"/>
    <col min="514" max="514" width="17.3984375" style="4" customWidth="1"/>
    <col min="515" max="515" width="10.59765625" style="4" customWidth="1"/>
    <col min="516" max="517" width="17.3984375" style="4" customWidth="1"/>
    <col min="518" max="519" width="15.09765625" style="4" customWidth="1"/>
    <col min="520" max="768" width="9.09765625" style="4"/>
    <col min="769" max="769" width="12.59765625" style="4" customWidth="1"/>
    <col min="770" max="770" width="17.3984375" style="4" customWidth="1"/>
    <col min="771" max="771" width="10.59765625" style="4" customWidth="1"/>
    <col min="772" max="773" width="17.3984375" style="4" customWidth="1"/>
    <col min="774" max="775" width="15.09765625" style="4" customWidth="1"/>
    <col min="776" max="1024" width="9.09765625" style="4"/>
    <col min="1025" max="1025" width="12.59765625" style="4" customWidth="1"/>
    <col min="1026" max="1026" width="17.3984375" style="4" customWidth="1"/>
    <col min="1027" max="1027" width="10.59765625" style="4" customWidth="1"/>
    <col min="1028" max="1029" width="17.3984375" style="4" customWidth="1"/>
    <col min="1030" max="1031" width="15.09765625" style="4" customWidth="1"/>
    <col min="1032" max="1280" width="9.09765625" style="4"/>
    <col min="1281" max="1281" width="12.59765625" style="4" customWidth="1"/>
    <col min="1282" max="1282" width="17.3984375" style="4" customWidth="1"/>
    <col min="1283" max="1283" width="10.59765625" style="4" customWidth="1"/>
    <col min="1284" max="1285" width="17.3984375" style="4" customWidth="1"/>
    <col min="1286" max="1287" width="15.09765625" style="4" customWidth="1"/>
    <col min="1288" max="1536" width="9.09765625" style="4"/>
    <col min="1537" max="1537" width="12.59765625" style="4" customWidth="1"/>
    <col min="1538" max="1538" width="17.3984375" style="4" customWidth="1"/>
    <col min="1539" max="1539" width="10.59765625" style="4" customWidth="1"/>
    <col min="1540" max="1541" width="17.3984375" style="4" customWidth="1"/>
    <col min="1542" max="1543" width="15.09765625" style="4" customWidth="1"/>
    <col min="1544" max="1792" width="9.09765625" style="4"/>
    <col min="1793" max="1793" width="12.59765625" style="4" customWidth="1"/>
    <col min="1794" max="1794" width="17.3984375" style="4" customWidth="1"/>
    <col min="1795" max="1795" width="10.59765625" style="4" customWidth="1"/>
    <col min="1796" max="1797" width="17.3984375" style="4" customWidth="1"/>
    <col min="1798" max="1799" width="15.09765625" style="4" customWidth="1"/>
    <col min="1800" max="2048" width="9.09765625" style="4"/>
    <col min="2049" max="2049" width="12.59765625" style="4" customWidth="1"/>
    <col min="2050" max="2050" width="17.3984375" style="4" customWidth="1"/>
    <col min="2051" max="2051" width="10.59765625" style="4" customWidth="1"/>
    <col min="2052" max="2053" width="17.3984375" style="4" customWidth="1"/>
    <col min="2054" max="2055" width="15.09765625" style="4" customWidth="1"/>
    <col min="2056" max="2304" width="9.09765625" style="4"/>
    <col min="2305" max="2305" width="12.59765625" style="4" customWidth="1"/>
    <col min="2306" max="2306" width="17.3984375" style="4" customWidth="1"/>
    <col min="2307" max="2307" width="10.59765625" style="4" customWidth="1"/>
    <col min="2308" max="2309" width="17.3984375" style="4" customWidth="1"/>
    <col min="2310" max="2311" width="15.09765625" style="4" customWidth="1"/>
    <col min="2312" max="2560" width="9.09765625" style="4"/>
    <col min="2561" max="2561" width="12.59765625" style="4" customWidth="1"/>
    <col min="2562" max="2562" width="17.3984375" style="4" customWidth="1"/>
    <col min="2563" max="2563" width="10.59765625" style="4" customWidth="1"/>
    <col min="2564" max="2565" width="17.3984375" style="4" customWidth="1"/>
    <col min="2566" max="2567" width="15.09765625" style="4" customWidth="1"/>
    <col min="2568" max="2816" width="9.09765625" style="4"/>
    <col min="2817" max="2817" width="12.59765625" style="4" customWidth="1"/>
    <col min="2818" max="2818" width="17.3984375" style="4" customWidth="1"/>
    <col min="2819" max="2819" width="10.59765625" style="4" customWidth="1"/>
    <col min="2820" max="2821" width="17.3984375" style="4" customWidth="1"/>
    <col min="2822" max="2823" width="15.09765625" style="4" customWidth="1"/>
    <col min="2824" max="3072" width="9.09765625" style="4"/>
    <col min="3073" max="3073" width="12.59765625" style="4" customWidth="1"/>
    <col min="3074" max="3074" width="17.3984375" style="4" customWidth="1"/>
    <col min="3075" max="3075" width="10.59765625" style="4" customWidth="1"/>
    <col min="3076" max="3077" width="17.3984375" style="4" customWidth="1"/>
    <col min="3078" max="3079" width="15.09765625" style="4" customWidth="1"/>
    <col min="3080" max="3328" width="9.09765625" style="4"/>
    <col min="3329" max="3329" width="12.59765625" style="4" customWidth="1"/>
    <col min="3330" max="3330" width="17.3984375" style="4" customWidth="1"/>
    <col min="3331" max="3331" width="10.59765625" style="4" customWidth="1"/>
    <col min="3332" max="3333" width="17.3984375" style="4" customWidth="1"/>
    <col min="3334" max="3335" width="15.09765625" style="4" customWidth="1"/>
    <col min="3336" max="3584" width="9.09765625" style="4"/>
    <col min="3585" max="3585" width="12.59765625" style="4" customWidth="1"/>
    <col min="3586" max="3586" width="17.3984375" style="4" customWidth="1"/>
    <col min="3587" max="3587" width="10.59765625" style="4" customWidth="1"/>
    <col min="3588" max="3589" width="17.3984375" style="4" customWidth="1"/>
    <col min="3590" max="3591" width="15.09765625" style="4" customWidth="1"/>
    <col min="3592" max="3840" width="9.09765625" style="4"/>
    <col min="3841" max="3841" width="12.59765625" style="4" customWidth="1"/>
    <col min="3842" max="3842" width="17.3984375" style="4" customWidth="1"/>
    <col min="3843" max="3843" width="10.59765625" style="4" customWidth="1"/>
    <col min="3844" max="3845" width="17.3984375" style="4" customWidth="1"/>
    <col min="3846" max="3847" width="15.09765625" style="4" customWidth="1"/>
    <col min="3848" max="4096" width="9.09765625" style="4"/>
    <col min="4097" max="4097" width="12.59765625" style="4" customWidth="1"/>
    <col min="4098" max="4098" width="17.3984375" style="4" customWidth="1"/>
    <col min="4099" max="4099" width="10.59765625" style="4" customWidth="1"/>
    <col min="4100" max="4101" width="17.3984375" style="4" customWidth="1"/>
    <col min="4102" max="4103" width="15.09765625" style="4" customWidth="1"/>
    <col min="4104" max="4352" width="9.09765625" style="4"/>
    <col min="4353" max="4353" width="12.59765625" style="4" customWidth="1"/>
    <col min="4354" max="4354" width="17.3984375" style="4" customWidth="1"/>
    <col min="4355" max="4355" width="10.59765625" style="4" customWidth="1"/>
    <col min="4356" max="4357" width="17.3984375" style="4" customWidth="1"/>
    <col min="4358" max="4359" width="15.09765625" style="4" customWidth="1"/>
    <col min="4360" max="4608" width="9.09765625" style="4"/>
    <col min="4609" max="4609" width="12.59765625" style="4" customWidth="1"/>
    <col min="4610" max="4610" width="17.3984375" style="4" customWidth="1"/>
    <col min="4611" max="4611" width="10.59765625" style="4" customWidth="1"/>
    <col min="4612" max="4613" width="17.3984375" style="4" customWidth="1"/>
    <col min="4614" max="4615" width="15.09765625" style="4" customWidth="1"/>
    <col min="4616" max="4864" width="9.09765625" style="4"/>
    <col min="4865" max="4865" width="12.59765625" style="4" customWidth="1"/>
    <col min="4866" max="4866" width="17.3984375" style="4" customWidth="1"/>
    <col min="4867" max="4867" width="10.59765625" style="4" customWidth="1"/>
    <col min="4868" max="4869" width="17.3984375" style="4" customWidth="1"/>
    <col min="4870" max="4871" width="15.09765625" style="4" customWidth="1"/>
    <col min="4872" max="5120" width="9.09765625" style="4"/>
    <col min="5121" max="5121" width="12.59765625" style="4" customWidth="1"/>
    <col min="5122" max="5122" width="17.3984375" style="4" customWidth="1"/>
    <col min="5123" max="5123" width="10.59765625" style="4" customWidth="1"/>
    <col min="5124" max="5125" width="17.3984375" style="4" customWidth="1"/>
    <col min="5126" max="5127" width="15.09765625" style="4" customWidth="1"/>
    <col min="5128" max="5376" width="9.09765625" style="4"/>
    <col min="5377" max="5377" width="12.59765625" style="4" customWidth="1"/>
    <col min="5378" max="5378" width="17.3984375" style="4" customWidth="1"/>
    <col min="5379" max="5379" width="10.59765625" style="4" customWidth="1"/>
    <col min="5380" max="5381" width="17.3984375" style="4" customWidth="1"/>
    <col min="5382" max="5383" width="15.09765625" style="4" customWidth="1"/>
    <col min="5384" max="5632" width="9.09765625" style="4"/>
    <col min="5633" max="5633" width="12.59765625" style="4" customWidth="1"/>
    <col min="5634" max="5634" width="17.3984375" style="4" customWidth="1"/>
    <col min="5635" max="5635" width="10.59765625" style="4" customWidth="1"/>
    <col min="5636" max="5637" width="17.3984375" style="4" customWidth="1"/>
    <col min="5638" max="5639" width="15.09765625" style="4" customWidth="1"/>
    <col min="5640" max="5888" width="9.09765625" style="4"/>
    <col min="5889" max="5889" width="12.59765625" style="4" customWidth="1"/>
    <col min="5890" max="5890" width="17.3984375" style="4" customWidth="1"/>
    <col min="5891" max="5891" width="10.59765625" style="4" customWidth="1"/>
    <col min="5892" max="5893" width="17.3984375" style="4" customWidth="1"/>
    <col min="5894" max="5895" width="15.09765625" style="4" customWidth="1"/>
    <col min="5896" max="6144" width="9.09765625" style="4"/>
    <col min="6145" max="6145" width="12.59765625" style="4" customWidth="1"/>
    <col min="6146" max="6146" width="17.3984375" style="4" customWidth="1"/>
    <col min="6147" max="6147" width="10.59765625" style="4" customWidth="1"/>
    <col min="6148" max="6149" width="17.3984375" style="4" customWidth="1"/>
    <col min="6150" max="6151" width="15.09765625" style="4" customWidth="1"/>
    <col min="6152" max="6400" width="9.09765625" style="4"/>
    <col min="6401" max="6401" width="12.59765625" style="4" customWidth="1"/>
    <col min="6402" max="6402" width="17.3984375" style="4" customWidth="1"/>
    <col min="6403" max="6403" width="10.59765625" style="4" customWidth="1"/>
    <col min="6404" max="6405" width="17.3984375" style="4" customWidth="1"/>
    <col min="6406" max="6407" width="15.09765625" style="4" customWidth="1"/>
    <col min="6408" max="6656" width="9.09765625" style="4"/>
    <col min="6657" max="6657" width="12.59765625" style="4" customWidth="1"/>
    <col min="6658" max="6658" width="17.3984375" style="4" customWidth="1"/>
    <col min="6659" max="6659" width="10.59765625" style="4" customWidth="1"/>
    <col min="6660" max="6661" width="17.3984375" style="4" customWidth="1"/>
    <col min="6662" max="6663" width="15.09765625" style="4" customWidth="1"/>
    <col min="6664" max="6912" width="9.09765625" style="4"/>
    <col min="6913" max="6913" width="12.59765625" style="4" customWidth="1"/>
    <col min="6914" max="6914" width="17.3984375" style="4" customWidth="1"/>
    <col min="6915" max="6915" width="10.59765625" style="4" customWidth="1"/>
    <col min="6916" max="6917" width="17.3984375" style="4" customWidth="1"/>
    <col min="6918" max="6919" width="15.09765625" style="4" customWidth="1"/>
    <col min="6920" max="7168" width="9.09765625" style="4"/>
    <col min="7169" max="7169" width="12.59765625" style="4" customWidth="1"/>
    <col min="7170" max="7170" width="17.3984375" style="4" customWidth="1"/>
    <col min="7171" max="7171" width="10.59765625" style="4" customWidth="1"/>
    <col min="7172" max="7173" width="17.3984375" style="4" customWidth="1"/>
    <col min="7174" max="7175" width="15.09765625" style="4" customWidth="1"/>
    <col min="7176" max="7424" width="9.09765625" style="4"/>
    <col min="7425" max="7425" width="12.59765625" style="4" customWidth="1"/>
    <col min="7426" max="7426" width="17.3984375" style="4" customWidth="1"/>
    <col min="7427" max="7427" width="10.59765625" style="4" customWidth="1"/>
    <col min="7428" max="7429" width="17.3984375" style="4" customWidth="1"/>
    <col min="7430" max="7431" width="15.09765625" style="4" customWidth="1"/>
    <col min="7432" max="7680" width="9.09765625" style="4"/>
    <col min="7681" max="7681" width="12.59765625" style="4" customWidth="1"/>
    <col min="7682" max="7682" width="17.3984375" style="4" customWidth="1"/>
    <col min="7683" max="7683" width="10.59765625" style="4" customWidth="1"/>
    <col min="7684" max="7685" width="17.3984375" style="4" customWidth="1"/>
    <col min="7686" max="7687" width="15.09765625" style="4" customWidth="1"/>
    <col min="7688" max="7936" width="9.09765625" style="4"/>
    <col min="7937" max="7937" width="12.59765625" style="4" customWidth="1"/>
    <col min="7938" max="7938" width="17.3984375" style="4" customWidth="1"/>
    <col min="7939" max="7939" width="10.59765625" style="4" customWidth="1"/>
    <col min="7940" max="7941" width="17.3984375" style="4" customWidth="1"/>
    <col min="7942" max="7943" width="15.09765625" style="4" customWidth="1"/>
    <col min="7944" max="8192" width="9.09765625" style="4"/>
    <col min="8193" max="8193" width="12.59765625" style="4" customWidth="1"/>
    <col min="8194" max="8194" width="17.3984375" style="4" customWidth="1"/>
    <col min="8195" max="8195" width="10.59765625" style="4" customWidth="1"/>
    <col min="8196" max="8197" width="17.3984375" style="4" customWidth="1"/>
    <col min="8198" max="8199" width="15.09765625" style="4" customWidth="1"/>
    <col min="8200" max="8448" width="9.09765625" style="4"/>
    <col min="8449" max="8449" width="12.59765625" style="4" customWidth="1"/>
    <col min="8450" max="8450" width="17.3984375" style="4" customWidth="1"/>
    <col min="8451" max="8451" width="10.59765625" style="4" customWidth="1"/>
    <col min="8452" max="8453" width="17.3984375" style="4" customWidth="1"/>
    <col min="8454" max="8455" width="15.09765625" style="4" customWidth="1"/>
    <col min="8456" max="8704" width="9.09765625" style="4"/>
    <col min="8705" max="8705" width="12.59765625" style="4" customWidth="1"/>
    <col min="8706" max="8706" width="17.3984375" style="4" customWidth="1"/>
    <col min="8707" max="8707" width="10.59765625" style="4" customWidth="1"/>
    <col min="8708" max="8709" width="17.3984375" style="4" customWidth="1"/>
    <col min="8710" max="8711" width="15.09765625" style="4" customWidth="1"/>
    <col min="8712" max="8960" width="9.09765625" style="4"/>
    <col min="8961" max="8961" width="12.59765625" style="4" customWidth="1"/>
    <col min="8962" max="8962" width="17.3984375" style="4" customWidth="1"/>
    <col min="8963" max="8963" width="10.59765625" style="4" customWidth="1"/>
    <col min="8964" max="8965" width="17.3984375" style="4" customWidth="1"/>
    <col min="8966" max="8967" width="15.09765625" style="4" customWidth="1"/>
    <col min="8968" max="9216" width="9.09765625" style="4"/>
    <col min="9217" max="9217" width="12.59765625" style="4" customWidth="1"/>
    <col min="9218" max="9218" width="17.3984375" style="4" customWidth="1"/>
    <col min="9219" max="9219" width="10.59765625" style="4" customWidth="1"/>
    <col min="9220" max="9221" width="17.3984375" style="4" customWidth="1"/>
    <col min="9222" max="9223" width="15.09765625" style="4" customWidth="1"/>
    <col min="9224" max="9472" width="9.09765625" style="4"/>
    <col min="9473" max="9473" width="12.59765625" style="4" customWidth="1"/>
    <col min="9474" max="9474" width="17.3984375" style="4" customWidth="1"/>
    <col min="9475" max="9475" width="10.59765625" style="4" customWidth="1"/>
    <col min="9476" max="9477" width="17.3984375" style="4" customWidth="1"/>
    <col min="9478" max="9479" width="15.09765625" style="4" customWidth="1"/>
    <col min="9480" max="9728" width="9.09765625" style="4"/>
    <col min="9729" max="9729" width="12.59765625" style="4" customWidth="1"/>
    <col min="9730" max="9730" width="17.3984375" style="4" customWidth="1"/>
    <col min="9731" max="9731" width="10.59765625" style="4" customWidth="1"/>
    <col min="9732" max="9733" width="17.3984375" style="4" customWidth="1"/>
    <col min="9734" max="9735" width="15.09765625" style="4" customWidth="1"/>
    <col min="9736" max="9984" width="9.09765625" style="4"/>
    <col min="9985" max="9985" width="12.59765625" style="4" customWidth="1"/>
    <col min="9986" max="9986" width="17.3984375" style="4" customWidth="1"/>
    <col min="9987" max="9987" width="10.59765625" style="4" customWidth="1"/>
    <col min="9988" max="9989" width="17.3984375" style="4" customWidth="1"/>
    <col min="9990" max="9991" width="15.09765625" style="4" customWidth="1"/>
    <col min="9992" max="10240" width="9.09765625" style="4"/>
    <col min="10241" max="10241" width="12.59765625" style="4" customWidth="1"/>
    <col min="10242" max="10242" width="17.3984375" style="4" customWidth="1"/>
    <col min="10243" max="10243" width="10.59765625" style="4" customWidth="1"/>
    <col min="10244" max="10245" width="17.3984375" style="4" customWidth="1"/>
    <col min="10246" max="10247" width="15.09765625" style="4" customWidth="1"/>
    <col min="10248" max="10496" width="9.09765625" style="4"/>
    <col min="10497" max="10497" width="12.59765625" style="4" customWidth="1"/>
    <col min="10498" max="10498" width="17.3984375" style="4" customWidth="1"/>
    <col min="10499" max="10499" width="10.59765625" style="4" customWidth="1"/>
    <col min="10500" max="10501" width="17.3984375" style="4" customWidth="1"/>
    <col min="10502" max="10503" width="15.09765625" style="4" customWidth="1"/>
    <col min="10504" max="10752" width="9.09765625" style="4"/>
    <col min="10753" max="10753" width="12.59765625" style="4" customWidth="1"/>
    <col min="10754" max="10754" width="17.3984375" style="4" customWidth="1"/>
    <col min="10755" max="10755" width="10.59765625" style="4" customWidth="1"/>
    <col min="10756" max="10757" width="17.3984375" style="4" customWidth="1"/>
    <col min="10758" max="10759" width="15.09765625" style="4" customWidth="1"/>
    <col min="10760" max="11008" width="9.09765625" style="4"/>
    <col min="11009" max="11009" width="12.59765625" style="4" customWidth="1"/>
    <col min="11010" max="11010" width="17.3984375" style="4" customWidth="1"/>
    <col min="11011" max="11011" width="10.59765625" style="4" customWidth="1"/>
    <col min="11012" max="11013" width="17.3984375" style="4" customWidth="1"/>
    <col min="11014" max="11015" width="15.09765625" style="4" customWidth="1"/>
    <col min="11016" max="11264" width="9.09765625" style="4"/>
    <col min="11265" max="11265" width="12.59765625" style="4" customWidth="1"/>
    <col min="11266" max="11266" width="17.3984375" style="4" customWidth="1"/>
    <col min="11267" max="11267" width="10.59765625" style="4" customWidth="1"/>
    <col min="11268" max="11269" width="17.3984375" style="4" customWidth="1"/>
    <col min="11270" max="11271" width="15.09765625" style="4" customWidth="1"/>
    <col min="11272" max="11520" width="9.09765625" style="4"/>
    <col min="11521" max="11521" width="12.59765625" style="4" customWidth="1"/>
    <col min="11522" max="11522" width="17.3984375" style="4" customWidth="1"/>
    <col min="11523" max="11523" width="10.59765625" style="4" customWidth="1"/>
    <col min="11524" max="11525" width="17.3984375" style="4" customWidth="1"/>
    <col min="11526" max="11527" width="15.09765625" style="4" customWidth="1"/>
    <col min="11528" max="11776" width="9.09765625" style="4"/>
    <col min="11777" max="11777" width="12.59765625" style="4" customWidth="1"/>
    <col min="11778" max="11778" width="17.3984375" style="4" customWidth="1"/>
    <col min="11779" max="11779" width="10.59765625" style="4" customWidth="1"/>
    <col min="11780" max="11781" width="17.3984375" style="4" customWidth="1"/>
    <col min="11782" max="11783" width="15.09765625" style="4" customWidth="1"/>
    <col min="11784" max="12032" width="9.09765625" style="4"/>
    <col min="12033" max="12033" width="12.59765625" style="4" customWidth="1"/>
    <col min="12034" max="12034" width="17.3984375" style="4" customWidth="1"/>
    <col min="12035" max="12035" width="10.59765625" style="4" customWidth="1"/>
    <col min="12036" max="12037" width="17.3984375" style="4" customWidth="1"/>
    <col min="12038" max="12039" width="15.09765625" style="4" customWidth="1"/>
    <col min="12040" max="12288" width="9.09765625" style="4"/>
    <col min="12289" max="12289" width="12.59765625" style="4" customWidth="1"/>
    <col min="12290" max="12290" width="17.3984375" style="4" customWidth="1"/>
    <col min="12291" max="12291" width="10.59765625" style="4" customWidth="1"/>
    <col min="12292" max="12293" width="17.3984375" style="4" customWidth="1"/>
    <col min="12294" max="12295" width="15.09765625" style="4" customWidth="1"/>
    <col min="12296" max="12544" width="9.09765625" style="4"/>
    <col min="12545" max="12545" width="12.59765625" style="4" customWidth="1"/>
    <col min="12546" max="12546" width="17.3984375" style="4" customWidth="1"/>
    <col min="12547" max="12547" width="10.59765625" style="4" customWidth="1"/>
    <col min="12548" max="12549" width="17.3984375" style="4" customWidth="1"/>
    <col min="12550" max="12551" width="15.09765625" style="4" customWidth="1"/>
    <col min="12552" max="12800" width="9.09765625" style="4"/>
    <col min="12801" max="12801" width="12.59765625" style="4" customWidth="1"/>
    <col min="12802" max="12802" width="17.3984375" style="4" customWidth="1"/>
    <col min="12803" max="12803" width="10.59765625" style="4" customWidth="1"/>
    <col min="12804" max="12805" width="17.3984375" style="4" customWidth="1"/>
    <col min="12806" max="12807" width="15.09765625" style="4" customWidth="1"/>
    <col min="12808" max="13056" width="9.09765625" style="4"/>
    <col min="13057" max="13057" width="12.59765625" style="4" customWidth="1"/>
    <col min="13058" max="13058" width="17.3984375" style="4" customWidth="1"/>
    <col min="13059" max="13059" width="10.59765625" style="4" customWidth="1"/>
    <col min="13060" max="13061" width="17.3984375" style="4" customWidth="1"/>
    <col min="13062" max="13063" width="15.09765625" style="4" customWidth="1"/>
    <col min="13064" max="13312" width="9.09765625" style="4"/>
    <col min="13313" max="13313" width="12.59765625" style="4" customWidth="1"/>
    <col min="13314" max="13314" width="17.3984375" style="4" customWidth="1"/>
    <col min="13315" max="13315" width="10.59765625" style="4" customWidth="1"/>
    <col min="13316" max="13317" width="17.3984375" style="4" customWidth="1"/>
    <col min="13318" max="13319" width="15.09765625" style="4" customWidth="1"/>
    <col min="13320" max="13568" width="9.09765625" style="4"/>
    <col min="13569" max="13569" width="12.59765625" style="4" customWidth="1"/>
    <col min="13570" max="13570" width="17.3984375" style="4" customWidth="1"/>
    <col min="13571" max="13571" width="10.59765625" style="4" customWidth="1"/>
    <col min="13572" max="13573" width="17.3984375" style="4" customWidth="1"/>
    <col min="13574" max="13575" width="15.09765625" style="4" customWidth="1"/>
    <col min="13576" max="13824" width="9.09765625" style="4"/>
    <col min="13825" max="13825" width="12.59765625" style="4" customWidth="1"/>
    <col min="13826" max="13826" width="17.3984375" style="4" customWidth="1"/>
    <col min="13827" max="13827" width="10.59765625" style="4" customWidth="1"/>
    <col min="13828" max="13829" width="17.3984375" style="4" customWidth="1"/>
    <col min="13830" max="13831" width="15.09765625" style="4" customWidth="1"/>
    <col min="13832" max="14080" width="9.09765625" style="4"/>
    <col min="14081" max="14081" width="12.59765625" style="4" customWidth="1"/>
    <col min="14082" max="14082" width="17.3984375" style="4" customWidth="1"/>
    <col min="14083" max="14083" width="10.59765625" style="4" customWidth="1"/>
    <col min="14084" max="14085" width="17.3984375" style="4" customWidth="1"/>
    <col min="14086" max="14087" width="15.09765625" style="4" customWidth="1"/>
    <col min="14088" max="14336" width="9.09765625" style="4"/>
    <col min="14337" max="14337" width="12.59765625" style="4" customWidth="1"/>
    <col min="14338" max="14338" width="17.3984375" style="4" customWidth="1"/>
    <col min="14339" max="14339" width="10.59765625" style="4" customWidth="1"/>
    <col min="14340" max="14341" width="17.3984375" style="4" customWidth="1"/>
    <col min="14342" max="14343" width="15.09765625" style="4" customWidth="1"/>
    <col min="14344" max="14592" width="9.09765625" style="4"/>
    <col min="14593" max="14593" width="12.59765625" style="4" customWidth="1"/>
    <col min="14594" max="14594" width="17.3984375" style="4" customWidth="1"/>
    <col min="14595" max="14595" width="10.59765625" style="4" customWidth="1"/>
    <col min="14596" max="14597" width="17.3984375" style="4" customWidth="1"/>
    <col min="14598" max="14599" width="15.09765625" style="4" customWidth="1"/>
    <col min="14600" max="14848" width="9.09765625" style="4"/>
    <col min="14849" max="14849" width="12.59765625" style="4" customWidth="1"/>
    <col min="14850" max="14850" width="17.3984375" style="4" customWidth="1"/>
    <col min="14851" max="14851" width="10.59765625" style="4" customWidth="1"/>
    <col min="14852" max="14853" width="17.3984375" style="4" customWidth="1"/>
    <col min="14854" max="14855" width="15.09765625" style="4" customWidth="1"/>
    <col min="14856" max="15104" width="9.09765625" style="4"/>
    <col min="15105" max="15105" width="12.59765625" style="4" customWidth="1"/>
    <col min="15106" max="15106" width="17.3984375" style="4" customWidth="1"/>
    <col min="15107" max="15107" width="10.59765625" style="4" customWidth="1"/>
    <col min="15108" max="15109" width="17.3984375" style="4" customWidth="1"/>
    <col min="15110" max="15111" width="15.09765625" style="4" customWidth="1"/>
    <col min="15112" max="15360" width="9.09765625" style="4"/>
    <col min="15361" max="15361" width="12.59765625" style="4" customWidth="1"/>
    <col min="15362" max="15362" width="17.3984375" style="4" customWidth="1"/>
    <col min="15363" max="15363" width="10.59765625" style="4" customWidth="1"/>
    <col min="15364" max="15365" width="17.3984375" style="4" customWidth="1"/>
    <col min="15366" max="15367" width="15.09765625" style="4" customWidth="1"/>
    <col min="15368" max="15616" width="9.09765625" style="4"/>
    <col min="15617" max="15617" width="12.59765625" style="4" customWidth="1"/>
    <col min="15618" max="15618" width="17.3984375" style="4" customWidth="1"/>
    <col min="15619" max="15619" width="10.59765625" style="4" customWidth="1"/>
    <col min="15620" max="15621" width="17.3984375" style="4" customWidth="1"/>
    <col min="15622" max="15623" width="15.09765625" style="4" customWidth="1"/>
    <col min="15624" max="15872" width="9.09765625" style="4"/>
    <col min="15873" max="15873" width="12.59765625" style="4" customWidth="1"/>
    <col min="15874" max="15874" width="17.3984375" style="4" customWidth="1"/>
    <col min="15875" max="15875" width="10.59765625" style="4" customWidth="1"/>
    <col min="15876" max="15877" width="17.3984375" style="4" customWidth="1"/>
    <col min="15878" max="15879" width="15.09765625" style="4" customWidth="1"/>
    <col min="15880" max="16128" width="9.09765625" style="4"/>
    <col min="16129" max="16129" width="12.59765625" style="4" customWidth="1"/>
    <col min="16130" max="16130" width="17.3984375" style="4" customWidth="1"/>
    <col min="16131" max="16131" width="10.59765625" style="4" customWidth="1"/>
    <col min="16132" max="16133" width="17.3984375" style="4" customWidth="1"/>
    <col min="16134" max="16135" width="15.09765625" style="4" customWidth="1"/>
    <col min="16136" max="16384" width="9.09765625" style="4"/>
  </cols>
  <sheetData>
    <row r="1" spans="1:15" x14ac:dyDescent="0.25">
      <c r="A1" s="6"/>
      <c r="B1" s="6"/>
      <c r="C1" s="6"/>
      <c r="D1" s="6"/>
      <c r="E1" s="6"/>
      <c r="F1" s="6"/>
      <c r="G1" s="7"/>
    </row>
    <row r="2" spans="1:15" ht="13" x14ac:dyDescent="0.3">
      <c r="A2" s="8" t="s">
        <v>199</v>
      </c>
      <c r="B2" s="6"/>
      <c r="C2" s="6"/>
      <c r="D2" s="6"/>
      <c r="E2" s="6"/>
      <c r="F2" s="6"/>
      <c r="G2" s="7"/>
    </row>
    <row r="3" spans="1:15" x14ac:dyDescent="0.25">
      <c r="A3" s="9"/>
      <c r="B3" s="9"/>
      <c r="C3" s="9"/>
      <c r="D3" s="9"/>
      <c r="E3" s="9"/>
      <c r="F3" s="9"/>
      <c r="G3" s="10"/>
    </row>
    <row r="4" spans="1:15" x14ac:dyDescent="0.25">
      <c r="A4" s="11" t="s">
        <v>42</v>
      </c>
      <c r="B4" s="12" t="s">
        <v>43</v>
      </c>
      <c r="C4" s="12" t="s">
        <v>44</v>
      </c>
      <c r="D4" s="12" t="s">
        <v>44</v>
      </c>
      <c r="E4" s="12" t="s">
        <v>45</v>
      </c>
      <c r="F4" s="12" t="s">
        <v>46</v>
      </c>
      <c r="G4" s="13" t="s">
        <v>47</v>
      </c>
    </row>
    <row r="5" spans="1:15" x14ac:dyDescent="0.25">
      <c r="A5" s="14" t="s">
        <v>48</v>
      </c>
      <c r="B5" s="15" t="s">
        <v>49</v>
      </c>
      <c r="C5" s="15" t="s">
        <v>50</v>
      </c>
      <c r="D5" s="15" t="s">
        <v>51</v>
      </c>
      <c r="E5" s="15" t="s">
        <v>52</v>
      </c>
      <c r="F5" s="15" t="s">
        <v>53</v>
      </c>
      <c r="G5" s="16" t="s">
        <v>54</v>
      </c>
    </row>
    <row r="6" spans="1:15" x14ac:dyDescent="0.25">
      <c r="A6" s="17"/>
      <c r="B6" s="15" t="s">
        <v>55</v>
      </c>
      <c r="C6" s="15" t="s">
        <v>56</v>
      </c>
      <c r="D6" s="15" t="s">
        <v>55</v>
      </c>
      <c r="E6" s="15" t="s">
        <v>55</v>
      </c>
      <c r="F6" s="15" t="s">
        <v>57</v>
      </c>
      <c r="G6" s="16" t="s">
        <v>56</v>
      </c>
    </row>
    <row r="7" spans="1:15" x14ac:dyDescent="0.25">
      <c r="A7" s="18"/>
      <c r="B7" s="6"/>
      <c r="C7" s="15"/>
      <c r="D7" s="6"/>
      <c r="E7" s="6"/>
      <c r="F7" s="15"/>
      <c r="G7" s="16"/>
    </row>
    <row r="8" spans="1:15" ht="13.5" x14ac:dyDescent="0.35">
      <c r="A8" s="19"/>
      <c r="B8" s="20" t="s">
        <v>58</v>
      </c>
      <c r="C8" s="12" t="s">
        <v>59</v>
      </c>
      <c r="D8" s="12" t="s">
        <v>60</v>
      </c>
      <c r="E8" s="12" t="s">
        <v>61</v>
      </c>
      <c r="F8" s="20" t="s">
        <v>62</v>
      </c>
      <c r="G8" s="21" t="s">
        <v>63</v>
      </c>
    </row>
    <row r="9" spans="1:15" x14ac:dyDescent="0.25">
      <c r="A9" s="18"/>
      <c r="B9" s="22"/>
      <c r="C9" s="22"/>
      <c r="D9" s="22"/>
      <c r="E9" s="22"/>
      <c r="F9" s="22"/>
      <c r="G9" s="23"/>
    </row>
    <row r="10" spans="1:15" x14ac:dyDescent="0.25">
      <c r="A10" s="14" t="s">
        <v>64</v>
      </c>
      <c r="B10" s="24">
        <v>2.2599999999999999E-3</v>
      </c>
      <c r="C10" s="15">
        <v>100000</v>
      </c>
      <c r="D10" s="15">
        <v>226</v>
      </c>
      <c r="E10" s="15">
        <v>99812</v>
      </c>
      <c r="F10" s="15">
        <v>8034892</v>
      </c>
      <c r="G10" s="25">
        <v>80.3</v>
      </c>
      <c r="H10" s="40"/>
      <c r="I10" s="39"/>
      <c r="J10" s="39"/>
      <c r="K10" s="39"/>
      <c r="L10" s="39"/>
      <c r="M10" s="44"/>
      <c r="N10" s="43"/>
      <c r="O10" s="43"/>
    </row>
    <row r="11" spans="1:15" x14ac:dyDescent="0.25">
      <c r="A11" s="14" t="s">
        <v>65</v>
      </c>
      <c r="B11" s="24">
        <v>1.3999999999999999E-4</v>
      </c>
      <c r="C11" s="15">
        <v>99774</v>
      </c>
      <c r="D11" s="15">
        <v>14</v>
      </c>
      <c r="E11" s="15">
        <v>99767</v>
      </c>
      <c r="F11" s="15">
        <v>7935079</v>
      </c>
      <c r="G11" s="25">
        <v>79.5</v>
      </c>
      <c r="H11" s="40"/>
      <c r="I11" s="39"/>
      <c r="J11" s="39"/>
      <c r="K11" s="39"/>
      <c r="L11" s="39"/>
      <c r="M11" s="44"/>
      <c r="N11" s="43"/>
      <c r="O11" s="43"/>
    </row>
    <row r="12" spans="1:15" x14ac:dyDescent="0.25">
      <c r="A12" s="14" t="s">
        <v>66</v>
      </c>
      <c r="B12" s="24">
        <v>1.2999999999999999E-4</v>
      </c>
      <c r="C12" s="15">
        <v>99760</v>
      </c>
      <c r="D12" s="15">
        <v>13</v>
      </c>
      <c r="E12" s="15">
        <v>99754</v>
      </c>
      <c r="F12" s="15">
        <v>7835312</v>
      </c>
      <c r="G12" s="25">
        <v>78.5</v>
      </c>
      <c r="H12" s="40"/>
      <c r="I12" s="39"/>
      <c r="J12" s="39"/>
      <c r="K12" s="39"/>
      <c r="L12" s="39"/>
      <c r="M12" s="44"/>
      <c r="N12" s="43"/>
      <c r="O12" s="43"/>
    </row>
    <row r="13" spans="1:15" x14ac:dyDescent="0.25">
      <c r="A13" s="14" t="s">
        <v>67</v>
      </c>
      <c r="B13" s="24">
        <v>1.2E-4</v>
      </c>
      <c r="C13" s="15">
        <v>99747</v>
      </c>
      <c r="D13" s="15">
        <v>12</v>
      </c>
      <c r="E13" s="15">
        <v>99741</v>
      </c>
      <c r="F13" s="15">
        <v>7735559</v>
      </c>
      <c r="G13" s="25">
        <v>77.599999999999994</v>
      </c>
      <c r="H13" s="40"/>
      <c r="I13" s="39"/>
      <c r="J13" s="39"/>
      <c r="K13" s="39"/>
      <c r="L13" s="39"/>
      <c r="M13" s="44"/>
      <c r="N13" s="43"/>
      <c r="O13" s="43"/>
    </row>
    <row r="14" spans="1:15" x14ac:dyDescent="0.25">
      <c r="A14" s="14" t="s">
        <v>68</v>
      </c>
      <c r="B14" s="24">
        <v>1E-4</v>
      </c>
      <c r="C14" s="15">
        <v>99735</v>
      </c>
      <c r="D14" s="15">
        <v>10</v>
      </c>
      <c r="E14" s="15">
        <v>99730</v>
      </c>
      <c r="F14" s="15">
        <v>7635818</v>
      </c>
      <c r="G14" s="25">
        <v>76.599999999999994</v>
      </c>
      <c r="H14" s="40"/>
      <c r="I14" s="39"/>
      <c r="J14" s="39"/>
      <c r="K14" s="39"/>
      <c r="L14" s="39"/>
      <c r="M14" s="44"/>
      <c r="N14" s="43"/>
      <c r="O14" s="43"/>
    </row>
    <row r="15" spans="1:15" x14ac:dyDescent="0.25">
      <c r="A15" s="14" t="s">
        <v>69</v>
      </c>
      <c r="B15" s="24">
        <v>9.0000000000000006E-5</v>
      </c>
      <c r="C15" s="15">
        <v>99725</v>
      </c>
      <c r="D15" s="15">
        <v>9</v>
      </c>
      <c r="E15" s="15">
        <v>99721</v>
      </c>
      <c r="F15" s="15">
        <v>7536088</v>
      </c>
      <c r="G15" s="25">
        <v>75.599999999999994</v>
      </c>
      <c r="H15" s="40"/>
      <c r="I15" s="39"/>
      <c r="J15" s="39"/>
      <c r="K15" s="39"/>
      <c r="L15" s="39"/>
      <c r="M15" s="44"/>
      <c r="N15" s="43"/>
      <c r="O15" s="43"/>
    </row>
    <row r="16" spans="1:15" x14ac:dyDescent="0.25">
      <c r="A16" s="14" t="s">
        <v>70</v>
      </c>
      <c r="B16" s="24">
        <v>6.9999999999999994E-5</v>
      </c>
      <c r="C16" s="15">
        <v>99716</v>
      </c>
      <c r="D16" s="15">
        <v>7</v>
      </c>
      <c r="E16" s="15">
        <v>99713</v>
      </c>
      <c r="F16" s="15">
        <v>7436367</v>
      </c>
      <c r="G16" s="25">
        <v>74.599999999999994</v>
      </c>
      <c r="H16" s="40"/>
      <c r="I16" s="39"/>
      <c r="J16" s="39"/>
      <c r="K16" s="39"/>
      <c r="L16" s="39"/>
      <c r="M16" s="44"/>
      <c r="N16" s="43"/>
      <c r="O16" s="43"/>
    </row>
    <row r="17" spans="1:15" x14ac:dyDescent="0.25">
      <c r="A17" s="14" t="s">
        <v>71</v>
      </c>
      <c r="B17" s="24">
        <v>6.0000000000000002E-5</v>
      </c>
      <c r="C17" s="15">
        <v>99709</v>
      </c>
      <c r="D17" s="15">
        <v>6</v>
      </c>
      <c r="E17" s="15">
        <v>99706</v>
      </c>
      <c r="F17" s="15">
        <v>7336655</v>
      </c>
      <c r="G17" s="25">
        <v>73.599999999999994</v>
      </c>
      <c r="H17" s="40"/>
      <c r="I17" s="39"/>
      <c r="J17" s="39"/>
      <c r="K17" s="39"/>
      <c r="L17" s="39"/>
      <c r="M17" s="44"/>
      <c r="N17" s="43"/>
      <c r="O17" s="43"/>
    </row>
    <row r="18" spans="1:15" x14ac:dyDescent="0.25">
      <c r="A18" s="14" t="s">
        <v>72</v>
      </c>
      <c r="B18" s="24">
        <v>6.0000000000000002E-5</v>
      </c>
      <c r="C18" s="15">
        <v>99703</v>
      </c>
      <c r="D18" s="15">
        <v>6</v>
      </c>
      <c r="E18" s="15">
        <v>99700</v>
      </c>
      <c r="F18" s="15">
        <v>7236949</v>
      </c>
      <c r="G18" s="25">
        <v>72.599999999999994</v>
      </c>
      <c r="H18" s="40"/>
      <c r="I18" s="39"/>
      <c r="J18" s="39"/>
      <c r="K18" s="39"/>
      <c r="L18" s="39"/>
      <c r="M18" s="44"/>
      <c r="N18" s="43"/>
      <c r="O18" s="43"/>
    </row>
    <row r="19" spans="1:15" x14ac:dyDescent="0.25">
      <c r="A19" s="14" t="s">
        <v>73</v>
      </c>
      <c r="B19" s="24">
        <v>6.9999999999999994E-5</v>
      </c>
      <c r="C19" s="15">
        <v>99697</v>
      </c>
      <c r="D19" s="15">
        <v>7</v>
      </c>
      <c r="E19" s="15">
        <v>99694</v>
      </c>
      <c r="F19" s="15">
        <v>7137249</v>
      </c>
      <c r="G19" s="25">
        <v>71.599999999999994</v>
      </c>
      <c r="H19" s="40"/>
      <c r="I19" s="39"/>
      <c r="J19" s="39"/>
      <c r="K19" s="39"/>
      <c r="L19" s="39"/>
      <c r="M19" s="44"/>
      <c r="N19" s="43"/>
      <c r="O19" s="43"/>
    </row>
    <row r="20" spans="1:15" x14ac:dyDescent="0.25">
      <c r="A20" s="14" t="s">
        <v>74</v>
      </c>
      <c r="B20" s="24">
        <v>6.9999999999999994E-5</v>
      </c>
      <c r="C20" s="15">
        <v>99690</v>
      </c>
      <c r="D20" s="15">
        <v>7</v>
      </c>
      <c r="E20" s="15">
        <v>99687</v>
      </c>
      <c r="F20" s="15">
        <v>7037555</v>
      </c>
      <c r="G20" s="25">
        <v>70.599999999999994</v>
      </c>
      <c r="H20" s="40"/>
      <c r="I20" s="39"/>
      <c r="J20" s="39"/>
      <c r="K20" s="39"/>
      <c r="L20" s="39"/>
      <c r="M20" s="44"/>
      <c r="N20" s="43"/>
      <c r="O20" s="43"/>
    </row>
    <row r="21" spans="1:15" x14ac:dyDescent="0.25">
      <c r="A21" s="14" t="s">
        <v>75</v>
      </c>
      <c r="B21" s="24">
        <v>8.0000000000000007E-5</v>
      </c>
      <c r="C21" s="15">
        <v>99683</v>
      </c>
      <c r="D21" s="15">
        <v>8</v>
      </c>
      <c r="E21" s="15">
        <v>99679</v>
      </c>
      <c r="F21" s="15">
        <v>6937869</v>
      </c>
      <c r="G21" s="25">
        <v>69.599999999999994</v>
      </c>
      <c r="H21" s="40"/>
      <c r="I21" s="39"/>
      <c r="J21" s="39"/>
      <c r="K21" s="39"/>
      <c r="L21" s="39"/>
      <c r="M21" s="44"/>
      <c r="N21" s="43"/>
      <c r="O21" s="43"/>
    </row>
    <row r="22" spans="1:15" x14ac:dyDescent="0.25">
      <c r="A22" s="14" t="s">
        <v>76</v>
      </c>
      <c r="B22" s="24">
        <v>1E-4</v>
      </c>
      <c r="C22" s="15">
        <v>99675</v>
      </c>
      <c r="D22" s="15">
        <v>10</v>
      </c>
      <c r="E22" s="15">
        <v>99670</v>
      </c>
      <c r="F22" s="15">
        <v>6838190</v>
      </c>
      <c r="G22" s="25">
        <v>68.599999999999994</v>
      </c>
      <c r="H22" s="40"/>
      <c r="I22" s="39"/>
      <c r="J22" s="39"/>
      <c r="K22" s="39"/>
      <c r="L22" s="39"/>
      <c r="M22" s="44"/>
      <c r="N22" s="43"/>
      <c r="O22" s="43"/>
    </row>
    <row r="23" spans="1:15" x14ac:dyDescent="0.25">
      <c r="A23" s="14" t="s">
        <v>77</v>
      </c>
      <c r="B23" s="24">
        <v>1.2E-4</v>
      </c>
      <c r="C23" s="15">
        <v>99665</v>
      </c>
      <c r="D23" s="15">
        <v>12</v>
      </c>
      <c r="E23" s="15">
        <v>99659</v>
      </c>
      <c r="F23" s="15">
        <v>6738520</v>
      </c>
      <c r="G23" s="25">
        <v>67.599999999999994</v>
      </c>
      <c r="H23" s="40"/>
      <c r="I23" s="39"/>
      <c r="J23" s="39"/>
      <c r="K23" s="39"/>
      <c r="L23" s="39"/>
      <c r="M23" s="44"/>
      <c r="N23" s="43"/>
      <c r="O23" s="43"/>
    </row>
    <row r="24" spans="1:15" x14ac:dyDescent="0.25">
      <c r="A24" s="14" t="s">
        <v>78</v>
      </c>
      <c r="B24" s="24">
        <v>1.4999999999999999E-4</v>
      </c>
      <c r="C24" s="15">
        <v>99653</v>
      </c>
      <c r="D24" s="15">
        <v>15</v>
      </c>
      <c r="E24" s="15">
        <v>99646</v>
      </c>
      <c r="F24" s="15">
        <v>6638861</v>
      </c>
      <c r="G24" s="25">
        <v>66.599999999999994</v>
      </c>
      <c r="H24" s="40"/>
      <c r="I24" s="39"/>
      <c r="J24" s="39"/>
      <c r="K24" s="39"/>
      <c r="L24" s="39"/>
      <c r="M24" s="44"/>
      <c r="N24" s="43"/>
      <c r="O24" s="43"/>
    </row>
    <row r="25" spans="1:15" x14ac:dyDescent="0.25">
      <c r="A25" s="14" t="s">
        <v>79</v>
      </c>
      <c r="B25" s="24">
        <v>1.9000000000000001E-4</v>
      </c>
      <c r="C25" s="15">
        <v>99638</v>
      </c>
      <c r="D25" s="15">
        <v>19</v>
      </c>
      <c r="E25" s="15">
        <v>99629</v>
      </c>
      <c r="F25" s="15">
        <v>6539215</v>
      </c>
      <c r="G25" s="25">
        <v>65.599999999999994</v>
      </c>
      <c r="H25" s="40"/>
      <c r="I25" s="39"/>
      <c r="J25" s="39"/>
      <c r="K25" s="39"/>
      <c r="L25" s="39"/>
      <c r="M25" s="44"/>
      <c r="N25" s="43"/>
      <c r="O25" s="43"/>
    </row>
    <row r="26" spans="1:15" x14ac:dyDescent="0.25">
      <c r="A26" s="26" t="s">
        <v>80</v>
      </c>
      <c r="B26" s="24">
        <v>2.2000000000000001E-4</v>
      </c>
      <c r="C26" s="15">
        <v>99619</v>
      </c>
      <c r="D26" s="15">
        <v>22</v>
      </c>
      <c r="E26" s="15">
        <v>99608</v>
      </c>
      <c r="F26" s="15">
        <v>6439587</v>
      </c>
      <c r="G26" s="25">
        <v>64.599999999999994</v>
      </c>
      <c r="H26" s="40"/>
      <c r="I26" s="39"/>
      <c r="J26" s="39"/>
      <c r="K26" s="39"/>
      <c r="L26" s="39"/>
      <c r="M26" s="44"/>
      <c r="N26" s="43"/>
      <c r="O26" s="43"/>
    </row>
    <row r="27" spans="1:15" x14ac:dyDescent="0.25">
      <c r="A27" s="26" t="s">
        <v>81</v>
      </c>
      <c r="B27" s="24">
        <v>2.5000000000000001E-4</v>
      </c>
      <c r="C27" s="15">
        <v>99597</v>
      </c>
      <c r="D27" s="15">
        <v>25</v>
      </c>
      <c r="E27" s="15">
        <v>99585</v>
      </c>
      <c r="F27" s="15">
        <v>6339979</v>
      </c>
      <c r="G27" s="25">
        <v>63.7</v>
      </c>
      <c r="H27" s="40"/>
      <c r="I27" s="39"/>
      <c r="J27" s="39"/>
      <c r="K27" s="39"/>
      <c r="L27" s="39"/>
      <c r="M27" s="44"/>
      <c r="N27" s="43"/>
      <c r="O27" s="43"/>
    </row>
    <row r="28" spans="1:15" x14ac:dyDescent="0.25">
      <c r="A28" s="26" t="s">
        <v>82</v>
      </c>
      <c r="B28" s="24">
        <v>2.7999999999999998E-4</v>
      </c>
      <c r="C28" s="15">
        <v>99572</v>
      </c>
      <c r="D28" s="15">
        <v>28</v>
      </c>
      <c r="E28" s="15">
        <v>99558</v>
      </c>
      <c r="F28" s="15">
        <v>6240394</v>
      </c>
      <c r="G28" s="25">
        <v>62.7</v>
      </c>
      <c r="H28" s="40"/>
      <c r="I28" s="39"/>
      <c r="J28" s="39"/>
      <c r="K28" s="39"/>
      <c r="L28" s="39"/>
      <c r="M28" s="44"/>
      <c r="N28" s="43"/>
      <c r="O28" s="43"/>
    </row>
    <row r="29" spans="1:15" x14ac:dyDescent="0.25">
      <c r="A29" s="26" t="s">
        <v>83</v>
      </c>
      <c r="B29" s="24">
        <v>2.9999999999999997E-4</v>
      </c>
      <c r="C29" s="15">
        <v>99544</v>
      </c>
      <c r="D29" s="15">
        <v>30</v>
      </c>
      <c r="E29" s="15">
        <v>99529</v>
      </c>
      <c r="F29" s="15">
        <v>6140836</v>
      </c>
      <c r="G29" s="25">
        <v>61.7</v>
      </c>
      <c r="H29" s="40"/>
      <c r="I29" s="39"/>
      <c r="J29" s="39"/>
      <c r="K29" s="39"/>
      <c r="L29" s="39"/>
      <c r="M29" s="44"/>
      <c r="N29" s="43"/>
      <c r="O29" s="43"/>
    </row>
    <row r="30" spans="1:15" x14ac:dyDescent="0.25">
      <c r="A30" s="26" t="s">
        <v>84</v>
      </c>
      <c r="B30" s="24">
        <v>3.3E-4</v>
      </c>
      <c r="C30" s="15">
        <v>99514</v>
      </c>
      <c r="D30" s="15">
        <v>32</v>
      </c>
      <c r="E30" s="15">
        <v>99498</v>
      </c>
      <c r="F30" s="15">
        <v>6041307</v>
      </c>
      <c r="G30" s="25">
        <v>60.7</v>
      </c>
      <c r="H30" s="40"/>
      <c r="I30" s="39"/>
      <c r="J30" s="39"/>
      <c r="K30" s="39"/>
      <c r="L30" s="39"/>
      <c r="M30" s="44"/>
      <c r="N30" s="43"/>
      <c r="O30" s="43"/>
    </row>
    <row r="31" spans="1:15" x14ac:dyDescent="0.25">
      <c r="A31" s="26" t="s">
        <v>85</v>
      </c>
      <c r="B31" s="24">
        <v>3.5E-4</v>
      </c>
      <c r="C31" s="15">
        <v>99482</v>
      </c>
      <c r="D31" s="15">
        <v>35</v>
      </c>
      <c r="E31" s="15">
        <v>99465</v>
      </c>
      <c r="F31" s="15">
        <v>5941809</v>
      </c>
      <c r="G31" s="25">
        <v>59.7</v>
      </c>
      <c r="H31" s="40"/>
      <c r="I31" s="39"/>
      <c r="J31" s="39"/>
      <c r="K31" s="39"/>
      <c r="L31" s="39"/>
      <c r="M31" s="44"/>
      <c r="N31" s="43"/>
      <c r="O31" s="43"/>
    </row>
    <row r="32" spans="1:15" x14ac:dyDescent="0.25">
      <c r="A32" s="26" t="s">
        <v>86</v>
      </c>
      <c r="B32" s="24">
        <v>3.6000000000000002E-4</v>
      </c>
      <c r="C32" s="15">
        <v>99447</v>
      </c>
      <c r="D32" s="15">
        <v>36</v>
      </c>
      <c r="E32" s="15">
        <v>99429</v>
      </c>
      <c r="F32" s="15">
        <v>5842345</v>
      </c>
      <c r="G32" s="25">
        <v>58.7</v>
      </c>
      <c r="H32" s="40"/>
      <c r="I32" s="39"/>
      <c r="J32" s="39"/>
      <c r="K32" s="39"/>
      <c r="L32" s="39"/>
      <c r="M32" s="44"/>
      <c r="N32" s="43"/>
      <c r="O32" s="43"/>
    </row>
    <row r="33" spans="1:15" x14ac:dyDescent="0.25">
      <c r="A33" s="26" t="s">
        <v>87</v>
      </c>
      <c r="B33" s="24">
        <v>3.6999999999999999E-4</v>
      </c>
      <c r="C33" s="15">
        <v>99411</v>
      </c>
      <c r="D33" s="15">
        <v>37</v>
      </c>
      <c r="E33" s="15">
        <v>99393</v>
      </c>
      <c r="F33" s="15">
        <v>5742916</v>
      </c>
      <c r="G33" s="25">
        <v>57.8</v>
      </c>
      <c r="H33" s="40"/>
      <c r="I33" s="39"/>
      <c r="J33" s="39"/>
      <c r="K33" s="39"/>
      <c r="L33" s="39"/>
      <c r="M33" s="44"/>
      <c r="N33" s="43"/>
      <c r="O33" s="43"/>
    </row>
    <row r="34" spans="1:15" x14ac:dyDescent="0.25">
      <c r="A34" s="26" t="s">
        <v>88</v>
      </c>
      <c r="B34" s="24">
        <v>3.6000000000000002E-4</v>
      </c>
      <c r="C34" s="15">
        <v>99374</v>
      </c>
      <c r="D34" s="15">
        <v>36</v>
      </c>
      <c r="E34" s="15">
        <v>99356</v>
      </c>
      <c r="F34" s="15">
        <v>5643523</v>
      </c>
      <c r="G34" s="25">
        <v>56.8</v>
      </c>
      <c r="H34" s="40"/>
      <c r="I34" s="39"/>
      <c r="J34" s="39"/>
      <c r="K34" s="39"/>
      <c r="L34" s="39"/>
      <c r="M34" s="44"/>
      <c r="N34" s="43"/>
      <c r="O34" s="43"/>
    </row>
    <row r="35" spans="1:15" x14ac:dyDescent="0.25">
      <c r="A35" s="26" t="s">
        <v>89</v>
      </c>
      <c r="B35" s="24">
        <v>3.6000000000000002E-4</v>
      </c>
      <c r="C35" s="15">
        <v>99338</v>
      </c>
      <c r="D35" s="15">
        <v>36</v>
      </c>
      <c r="E35" s="15">
        <v>99320</v>
      </c>
      <c r="F35" s="15">
        <v>5544167</v>
      </c>
      <c r="G35" s="25">
        <v>55.8</v>
      </c>
      <c r="H35" s="40"/>
      <c r="I35" s="39"/>
      <c r="J35" s="39"/>
      <c r="K35" s="39"/>
      <c r="L35" s="39"/>
      <c r="M35" s="44"/>
      <c r="N35" s="43"/>
      <c r="O35" s="43"/>
    </row>
    <row r="36" spans="1:15" x14ac:dyDescent="0.25">
      <c r="A36" s="26" t="s">
        <v>90</v>
      </c>
      <c r="B36" s="24">
        <v>3.5E-4</v>
      </c>
      <c r="C36" s="15">
        <v>99302</v>
      </c>
      <c r="D36" s="15">
        <v>35</v>
      </c>
      <c r="E36" s="15">
        <v>99285</v>
      </c>
      <c r="F36" s="15">
        <v>5444847</v>
      </c>
      <c r="G36" s="25">
        <v>54.8</v>
      </c>
      <c r="H36" s="40"/>
      <c r="I36" s="39"/>
      <c r="J36" s="39"/>
      <c r="K36" s="39"/>
      <c r="L36" s="39"/>
      <c r="M36" s="44"/>
      <c r="N36" s="43"/>
      <c r="O36" s="43"/>
    </row>
    <row r="37" spans="1:15" x14ac:dyDescent="0.25">
      <c r="A37" s="26" t="s">
        <v>91</v>
      </c>
      <c r="B37" s="24">
        <v>3.6000000000000002E-4</v>
      </c>
      <c r="C37" s="15">
        <v>99267</v>
      </c>
      <c r="D37" s="15">
        <v>36</v>
      </c>
      <c r="E37" s="15">
        <v>99249</v>
      </c>
      <c r="F37" s="15">
        <v>5345563</v>
      </c>
      <c r="G37" s="25">
        <v>53.9</v>
      </c>
      <c r="H37" s="40"/>
      <c r="I37" s="39"/>
      <c r="J37" s="39"/>
      <c r="K37" s="39"/>
      <c r="L37" s="39"/>
      <c r="M37" s="44"/>
      <c r="N37" s="43"/>
      <c r="O37" s="43"/>
    </row>
    <row r="38" spans="1:15" x14ac:dyDescent="0.25">
      <c r="A38" s="26" t="s">
        <v>92</v>
      </c>
      <c r="B38" s="24">
        <v>3.8000000000000002E-4</v>
      </c>
      <c r="C38" s="15">
        <v>99231</v>
      </c>
      <c r="D38" s="15">
        <v>38</v>
      </c>
      <c r="E38" s="15">
        <v>99212</v>
      </c>
      <c r="F38" s="15">
        <v>5246314</v>
      </c>
      <c r="G38" s="25">
        <v>52.9</v>
      </c>
      <c r="H38" s="40"/>
      <c r="I38" s="39"/>
      <c r="J38" s="39"/>
      <c r="K38" s="39"/>
      <c r="L38" s="39"/>
      <c r="M38" s="44"/>
      <c r="N38" s="43"/>
      <c r="O38" s="43"/>
    </row>
    <row r="39" spans="1:15" x14ac:dyDescent="0.25">
      <c r="A39" s="26" t="s">
        <v>93</v>
      </c>
      <c r="B39" s="24">
        <v>4.0999999999999999E-4</v>
      </c>
      <c r="C39" s="15">
        <v>99193</v>
      </c>
      <c r="D39" s="15">
        <v>41</v>
      </c>
      <c r="E39" s="15">
        <v>99173</v>
      </c>
      <c r="F39" s="15">
        <v>5147102</v>
      </c>
      <c r="G39" s="25">
        <v>51.9</v>
      </c>
      <c r="H39" s="40"/>
      <c r="I39" s="39"/>
      <c r="J39" s="39"/>
      <c r="K39" s="39"/>
      <c r="L39" s="39"/>
      <c r="M39" s="44"/>
      <c r="N39" s="43"/>
      <c r="O39" s="43"/>
    </row>
    <row r="40" spans="1:15" x14ac:dyDescent="0.25">
      <c r="A40" s="26" t="s">
        <v>94</v>
      </c>
      <c r="B40" s="24">
        <v>4.4999999999999999E-4</v>
      </c>
      <c r="C40" s="15">
        <v>99152</v>
      </c>
      <c r="D40" s="15">
        <v>44</v>
      </c>
      <c r="E40" s="15">
        <v>99130</v>
      </c>
      <c r="F40" s="15">
        <v>5047929</v>
      </c>
      <c r="G40" s="25">
        <v>50.9</v>
      </c>
      <c r="H40" s="40"/>
      <c r="I40" s="39"/>
      <c r="J40" s="39"/>
      <c r="K40" s="39"/>
      <c r="L40" s="39"/>
      <c r="M40" s="44"/>
      <c r="N40" s="43"/>
      <c r="O40" s="43"/>
    </row>
    <row r="41" spans="1:15" x14ac:dyDescent="0.25">
      <c r="A41" s="26" t="s">
        <v>95</v>
      </c>
      <c r="B41" s="24">
        <v>4.8000000000000001E-4</v>
      </c>
      <c r="C41" s="15">
        <v>99108</v>
      </c>
      <c r="D41" s="15">
        <v>48</v>
      </c>
      <c r="E41" s="15">
        <v>99084</v>
      </c>
      <c r="F41" s="15">
        <v>4948799</v>
      </c>
      <c r="G41" s="25">
        <v>49.9</v>
      </c>
      <c r="H41" s="40"/>
      <c r="I41" s="39"/>
      <c r="J41" s="39"/>
      <c r="K41" s="39"/>
      <c r="L41" s="39"/>
      <c r="M41" s="44"/>
      <c r="N41" s="43"/>
      <c r="O41" s="43"/>
    </row>
    <row r="42" spans="1:15" x14ac:dyDescent="0.25">
      <c r="A42" s="26" t="s">
        <v>96</v>
      </c>
      <c r="B42" s="24">
        <v>5.1000000000000004E-4</v>
      </c>
      <c r="C42" s="15">
        <v>99060</v>
      </c>
      <c r="D42" s="15">
        <v>51</v>
      </c>
      <c r="E42" s="15">
        <v>99035</v>
      </c>
      <c r="F42" s="15">
        <v>4849715</v>
      </c>
      <c r="G42" s="25">
        <v>49</v>
      </c>
      <c r="H42" s="40"/>
      <c r="I42" s="39"/>
      <c r="J42" s="39"/>
      <c r="K42" s="39"/>
      <c r="L42" s="39"/>
      <c r="M42" s="44"/>
      <c r="N42" s="43"/>
      <c r="O42" s="43"/>
    </row>
    <row r="43" spans="1:15" x14ac:dyDescent="0.25">
      <c r="A43" s="26" t="s">
        <v>97</v>
      </c>
      <c r="B43" s="24">
        <v>5.4000000000000001E-4</v>
      </c>
      <c r="C43" s="15">
        <v>99009</v>
      </c>
      <c r="D43" s="15">
        <v>54</v>
      </c>
      <c r="E43" s="15">
        <v>98982</v>
      </c>
      <c r="F43" s="15">
        <v>4750681</v>
      </c>
      <c r="G43" s="25">
        <v>48</v>
      </c>
      <c r="H43" s="40"/>
      <c r="I43" s="39"/>
      <c r="J43" s="39"/>
      <c r="K43" s="39"/>
      <c r="L43" s="39"/>
      <c r="M43" s="44"/>
      <c r="N43" s="43"/>
      <c r="O43" s="43"/>
    </row>
    <row r="44" spans="1:15" x14ac:dyDescent="0.25">
      <c r="A44" s="26" t="s">
        <v>98</v>
      </c>
      <c r="B44" s="24">
        <v>5.6999999999999998E-4</v>
      </c>
      <c r="C44" s="15">
        <v>98955</v>
      </c>
      <c r="D44" s="15">
        <v>57</v>
      </c>
      <c r="E44" s="15">
        <v>98927</v>
      </c>
      <c r="F44" s="15">
        <v>4651699</v>
      </c>
      <c r="G44" s="25">
        <v>47</v>
      </c>
      <c r="H44" s="40"/>
      <c r="I44" s="39"/>
      <c r="J44" s="39"/>
      <c r="K44" s="39"/>
      <c r="L44" s="39"/>
      <c r="M44" s="44"/>
      <c r="N44" s="43"/>
      <c r="O44" s="43"/>
    </row>
    <row r="45" spans="1:15" x14ac:dyDescent="0.25">
      <c r="A45" s="26" t="s">
        <v>99</v>
      </c>
      <c r="B45" s="24">
        <v>5.9999999999999995E-4</v>
      </c>
      <c r="C45" s="15">
        <v>98898</v>
      </c>
      <c r="D45" s="15">
        <v>59</v>
      </c>
      <c r="E45" s="15">
        <v>98869</v>
      </c>
      <c r="F45" s="15">
        <v>4552772</v>
      </c>
      <c r="G45" s="25">
        <v>46</v>
      </c>
      <c r="H45" s="40"/>
      <c r="I45" s="39"/>
      <c r="J45" s="39"/>
      <c r="K45" s="39"/>
      <c r="L45" s="39"/>
      <c r="M45" s="44"/>
      <c r="N45" s="43"/>
      <c r="O45" s="43"/>
    </row>
    <row r="46" spans="1:15" x14ac:dyDescent="0.25">
      <c r="A46" s="26" t="s">
        <v>100</v>
      </c>
      <c r="B46" s="24">
        <v>6.3000000000000003E-4</v>
      </c>
      <c r="C46" s="15">
        <v>98839</v>
      </c>
      <c r="D46" s="15">
        <v>62</v>
      </c>
      <c r="E46" s="15">
        <v>98808</v>
      </c>
      <c r="F46" s="15">
        <v>4453904</v>
      </c>
      <c r="G46" s="25">
        <v>45.1</v>
      </c>
      <c r="H46" s="40"/>
      <c r="I46" s="39"/>
      <c r="J46" s="39"/>
      <c r="K46" s="39"/>
      <c r="L46" s="39"/>
      <c r="M46" s="44"/>
      <c r="N46" s="43"/>
      <c r="O46" s="43"/>
    </row>
    <row r="47" spans="1:15" x14ac:dyDescent="0.25">
      <c r="A47" s="26" t="s">
        <v>101</v>
      </c>
      <c r="B47" s="24">
        <v>6.8000000000000005E-4</v>
      </c>
      <c r="C47" s="15">
        <v>98777</v>
      </c>
      <c r="D47" s="15">
        <v>67</v>
      </c>
      <c r="E47" s="15">
        <v>98744</v>
      </c>
      <c r="F47" s="15">
        <v>4355096</v>
      </c>
      <c r="G47" s="25">
        <v>44.1</v>
      </c>
      <c r="H47" s="40"/>
      <c r="I47" s="39"/>
      <c r="J47" s="39"/>
      <c r="K47" s="39"/>
      <c r="L47" s="39"/>
      <c r="M47" s="44"/>
      <c r="N47" s="43"/>
      <c r="O47" s="43"/>
    </row>
    <row r="48" spans="1:15" x14ac:dyDescent="0.25">
      <c r="A48" s="26" t="s">
        <v>102</v>
      </c>
      <c r="B48" s="24">
        <v>7.6000000000000004E-4</v>
      </c>
      <c r="C48" s="15">
        <v>98710</v>
      </c>
      <c r="D48" s="15">
        <v>75</v>
      </c>
      <c r="E48" s="15">
        <v>98673</v>
      </c>
      <c r="F48" s="15">
        <v>4256352</v>
      </c>
      <c r="G48" s="25">
        <v>43.1</v>
      </c>
      <c r="H48" s="40"/>
      <c r="I48" s="39"/>
      <c r="J48" s="39"/>
      <c r="K48" s="39"/>
      <c r="L48" s="39"/>
      <c r="M48" s="44"/>
      <c r="N48" s="43"/>
      <c r="O48" s="43"/>
    </row>
    <row r="49" spans="1:15" x14ac:dyDescent="0.25">
      <c r="A49" s="26" t="s">
        <v>103</v>
      </c>
      <c r="B49" s="24">
        <v>8.5999999999999998E-4</v>
      </c>
      <c r="C49" s="15">
        <v>98635</v>
      </c>
      <c r="D49" s="15">
        <v>85</v>
      </c>
      <c r="E49" s="15">
        <v>98593</v>
      </c>
      <c r="F49" s="15">
        <v>4157680</v>
      </c>
      <c r="G49" s="25">
        <v>42.2</v>
      </c>
      <c r="H49" s="40"/>
      <c r="I49" s="39"/>
      <c r="J49" s="39"/>
      <c r="K49" s="39"/>
      <c r="L49" s="39"/>
      <c r="M49" s="44"/>
      <c r="N49" s="43"/>
      <c r="O49" s="43"/>
    </row>
    <row r="50" spans="1:15" x14ac:dyDescent="0.25">
      <c r="A50" s="26" t="s">
        <v>104</v>
      </c>
      <c r="B50" s="24">
        <v>9.6000000000000002E-4</v>
      </c>
      <c r="C50" s="15">
        <v>98550</v>
      </c>
      <c r="D50" s="15">
        <v>95</v>
      </c>
      <c r="E50" s="15">
        <v>98503</v>
      </c>
      <c r="F50" s="15">
        <v>4059087</v>
      </c>
      <c r="G50" s="25">
        <v>41.2</v>
      </c>
      <c r="H50" s="40"/>
      <c r="I50" s="39"/>
      <c r="J50" s="39"/>
      <c r="K50" s="39"/>
      <c r="L50" s="39"/>
      <c r="M50" s="44"/>
      <c r="N50" s="43"/>
      <c r="O50" s="43"/>
    </row>
    <row r="51" spans="1:15" x14ac:dyDescent="0.25">
      <c r="A51" s="26" t="s">
        <v>105</v>
      </c>
      <c r="B51" s="24">
        <v>1.07E-3</v>
      </c>
      <c r="C51" s="15">
        <v>98455</v>
      </c>
      <c r="D51" s="15">
        <v>106</v>
      </c>
      <c r="E51" s="15">
        <v>98402</v>
      </c>
      <c r="F51" s="15">
        <v>3960585</v>
      </c>
      <c r="G51" s="25">
        <v>40.200000000000003</v>
      </c>
      <c r="H51" s="40"/>
      <c r="I51" s="39"/>
      <c r="J51" s="39"/>
      <c r="K51" s="39"/>
      <c r="L51" s="39"/>
      <c r="M51" s="44"/>
      <c r="N51" s="43"/>
      <c r="O51" s="43"/>
    </row>
    <row r="52" spans="1:15" x14ac:dyDescent="0.25">
      <c r="A52" s="26" t="s">
        <v>106</v>
      </c>
      <c r="B52" s="24">
        <v>1.1900000000000001E-3</v>
      </c>
      <c r="C52" s="15">
        <v>98349</v>
      </c>
      <c r="D52" s="15">
        <v>117</v>
      </c>
      <c r="E52" s="15">
        <v>98291</v>
      </c>
      <c r="F52" s="15">
        <v>3862183</v>
      </c>
      <c r="G52" s="25">
        <v>39.299999999999997</v>
      </c>
      <c r="H52" s="40"/>
      <c r="I52" s="39"/>
      <c r="J52" s="39"/>
      <c r="K52" s="39"/>
      <c r="L52" s="39"/>
      <c r="M52" s="44"/>
      <c r="N52" s="43"/>
      <c r="O52" s="43"/>
    </row>
    <row r="53" spans="1:15" x14ac:dyDescent="0.25">
      <c r="A53" s="26" t="s">
        <v>107</v>
      </c>
      <c r="B53" s="24">
        <v>1.31E-3</v>
      </c>
      <c r="C53" s="15">
        <v>98232</v>
      </c>
      <c r="D53" s="15">
        <v>129</v>
      </c>
      <c r="E53" s="15">
        <v>98168</v>
      </c>
      <c r="F53" s="15">
        <v>3763892</v>
      </c>
      <c r="G53" s="25">
        <v>38.299999999999997</v>
      </c>
      <c r="H53" s="40"/>
      <c r="I53" s="39"/>
      <c r="J53" s="39"/>
      <c r="K53" s="39"/>
      <c r="L53" s="39"/>
      <c r="M53" s="44"/>
      <c r="N53" s="43"/>
      <c r="O53" s="43"/>
    </row>
    <row r="54" spans="1:15" x14ac:dyDescent="0.25">
      <c r="A54" s="26" t="s">
        <v>108</v>
      </c>
      <c r="B54" s="24">
        <v>1.4400000000000001E-3</v>
      </c>
      <c r="C54" s="15">
        <v>98103</v>
      </c>
      <c r="D54" s="15">
        <v>141</v>
      </c>
      <c r="E54" s="15">
        <v>98033</v>
      </c>
      <c r="F54" s="15">
        <v>3665725</v>
      </c>
      <c r="G54" s="25">
        <v>37.4</v>
      </c>
      <c r="H54" s="40"/>
      <c r="I54" s="39"/>
      <c r="J54" s="39"/>
      <c r="K54" s="39"/>
      <c r="L54" s="39"/>
      <c r="M54" s="44"/>
      <c r="N54" s="43"/>
      <c r="O54" s="43"/>
    </row>
    <row r="55" spans="1:15" x14ac:dyDescent="0.25">
      <c r="A55" s="26" t="s">
        <v>109</v>
      </c>
      <c r="B55" s="24">
        <v>1.57E-3</v>
      </c>
      <c r="C55" s="15">
        <v>97962</v>
      </c>
      <c r="D55" s="15">
        <v>154</v>
      </c>
      <c r="E55" s="15">
        <v>97885</v>
      </c>
      <c r="F55" s="15">
        <v>3567692</v>
      </c>
      <c r="G55" s="25">
        <v>36.4</v>
      </c>
      <c r="H55" s="40"/>
      <c r="I55" s="39"/>
      <c r="J55" s="39"/>
      <c r="K55" s="39"/>
      <c r="L55" s="39"/>
      <c r="M55" s="44"/>
      <c r="N55" s="43"/>
      <c r="O55" s="43"/>
    </row>
    <row r="56" spans="1:15" x14ac:dyDescent="0.25">
      <c r="A56" s="26" t="s">
        <v>110</v>
      </c>
      <c r="B56" s="24">
        <v>1.7099999999999999E-3</v>
      </c>
      <c r="C56" s="15">
        <v>97808</v>
      </c>
      <c r="D56" s="15">
        <v>167</v>
      </c>
      <c r="E56" s="15">
        <v>97725</v>
      </c>
      <c r="F56" s="15">
        <v>3469807</v>
      </c>
      <c r="G56" s="25">
        <v>35.5</v>
      </c>
      <c r="H56" s="40"/>
      <c r="I56" s="39"/>
      <c r="J56" s="39"/>
      <c r="K56" s="39"/>
      <c r="L56" s="39"/>
      <c r="M56" s="44"/>
      <c r="N56" s="43"/>
      <c r="O56" s="43"/>
    </row>
    <row r="57" spans="1:15" x14ac:dyDescent="0.25">
      <c r="A57" s="26" t="s">
        <v>111</v>
      </c>
      <c r="B57" s="24">
        <v>1.89E-3</v>
      </c>
      <c r="C57" s="15">
        <v>97641</v>
      </c>
      <c r="D57" s="15">
        <v>184</v>
      </c>
      <c r="E57" s="15">
        <v>97549</v>
      </c>
      <c r="F57" s="15">
        <v>3372083</v>
      </c>
      <c r="G57" s="25">
        <v>34.5</v>
      </c>
      <c r="H57" s="40"/>
      <c r="I57" s="39"/>
      <c r="J57" s="39"/>
      <c r="K57" s="39"/>
      <c r="L57" s="39"/>
      <c r="M57" s="44"/>
      <c r="N57" s="43"/>
      <c r="O57" s="43"/>
    </row>
    <row r="58" spans="1:15" x14ac:dyDescent="0.25">
      <c r="A58" s="26" t="s">
        <v>112</v>
      </c>
      <c r="B58" s="24">
        <v>2.0999999999999999E-3</v>
      </c>
      <c r="C58" s="15">
        <v>97457</v>
      </c>
      <c r="D58" s="15">
        <v>205</v>
      </c>
      <c r="E58" s="15">
        <v>97355</v>
      </c>
      <c r="F58" s="15">
        <v>3274534</v>
      </c>
      <c r="G58" s="25">
        <v>33.6</v>
      </c>
      <c r="H58" s="40"/>
      <c r="I58" s="39"/>
      <c r="J58" s="39"/>
      <c r="K58" s="39"/>
      <c r="L58" s="39"/>
      <c r="M58" s="44"/>
      <c r="N58" s="43"/>
      <c r="O58" s="43"/>
    </row>
    <row r="59" spans="1:15" x14ac:dyDescent="0.25">
      <c r="A59" s="26" t="s">
        <v>113</v>
      </c>
      <c r="B59" s="24">
        <v>2.3500000000000001E-3</v>
      </c>
      <c r="C59" s="15">
        <v>97252</v>
      </c>
      <c r="D59" s="15">
        <v>228</v>
      </c>
      <c r="E59" s="15">
        <v>97138</v>
      </c>
      <c r="F59" s="15">
        <v>3177179</v>
      </c>
      <c r="G59" s="25">
        <v>32.700000000000003</v>
      </c>
      <c r="H59" s="40"/>
      <c r="I59" s="39"/>
      <c r="J59" s="39"/>
      <c r="K59" s="39"/>
      <c r="L59" s="39"/>
      <c r="M59" s="44"/>
      <c r="N59" s="43"/>
      <c r="O59" s="43"/>
    </row>
    <row r="60" spans="1:15" x14ac:dyDescent="0.25">
      <c r="A60" s="27" t="s">
        <v>114</v>
      </c>
      <c r="B60" s="24">
        <v>2.5999999999999999E-3</v>
      </c>
      <c r="C60" s="15">
        <v>97024</v>
      </c>
      <c r="D60" s="15">
        <v>252</v>
      </c>
      <c r="E60" s="15">
        <v>96898</v>
      </c>
      <c r="F60" s="15">
        <v>3080041</v>
      </c>
      <c r="G60" s="25">
        <v>31.7</v>
      </c>
      <c r="H60" s="40"/>
      <c r="I60" s="39"/>
      <c r="J60" s="39"/>
      <c r="K60" s="39"/>
      <c r="L60" s="39"/>
      <c r="M60" s="44"/>
      <c r="N60" s="43"/>
      <c r="O60" s="43"/>
    </row>
    <row r="61" spans="1:15" x14ac:dyDescent="0.25">
      <c r="A61" s="27" t="s">
        <v>115</v>
      </c>
      <c r="B61" s="24">
        <v>2.8600000000000001E-3</v>
      </c>
      <c r="C61" s="15">
        <v>96772</v>
      </c>
      <c r="D61" s="15">
        <v>277</v>
      </c>
      <c r="E61" s="15">
        <v>96634</v>
      </c>
      <c r="F61" s="15">
        <v>2983143</v>
      </c>
      <c r="G61" s="25">
        <v>30.8</v>
      </c>
      <c r="H61" s="40"/>
      <c r="I61" s="39"/>
      <c r="J61" s="39"/>
      <c r="K61" s="39"/>
      <c r="L61" s="39"/>
      <c r="M61" s="44"/>
      <c r="N61" s="43"/>
      <c r="O61" s="43"/>
    </row>
    <row r="62" spans="1:15" x14ac:dyDescent="0.25">
      <c r="A62" s="27" t="s">
        <v>116</v>
      </c>
      <c r="B62" s="24">
        <v>3.1900000000000001E-3</v>
      </c>
      <c r="C62" s="15">
        <v>96495</v>
      </c>
      <c r="D62" s="15">
        <v>308</v>
      </c>
      <c r="E62" s="15">
        <v>96341</v>
      </c>
      <c r="F62" s="15">
        <v>2886510</v>
      </c>
      <c r="G62" s="25">
        <v>29.9</v>
      </c>
      <c r="H62" s="40"/>
      <c r="I62" s="39"/>
      <c r="J62" s="39"/>
      <c r="K62" s="39"/>
      <c r="L62" s="39"/>
      <c r="M62" s="44"/>
      <c r="N62" s="43"/>
      <c r="O62" s="43"/>
    </row>
    <row r="63" spans="1:15" x14ac:dyDescent="0.25">
      <c r="A63" s="26" t="s">
        <v>117</v>
      </c>
      <c r="B63" s="24">
        <v>3.6099999999999999E-3</v>
      </c>
      <c r="C63" s="15">
        <v>96187</v>
      </c>
      <c r="D63" s="15">
        <v>347</v>
      </c>
      <c r="E63" s="15">
        <v>96014</v>
      </c>
      <c r="F63" s="15">
        <v>2790169</v>
      </c>
      <c r="G63" s="25">
        <v>29</v>
      </c>
      <c r="H63" s="40"/>
      <c r="I63" s="39"/>
      <c r="J63" s="39"/>
      <c r="K63" s="39"/>
      <c r="L63" s="39"/>
      <c r="M63" s="44"/>
      <c r="N63" s="43"/>
      <c r="O63" s="43"/>
    </row>
    <row r="64" spans="1:15" x14ac:dyDescent="0.25">
      <c r="A64" s="26" t="s">
        <v>118</v>
      </c>
      <c r="B64" s="24">
        <v>4.1000000000000003E-3</v>
      </c>
      <c r="C64" s="15">
        <v>95840</v>
      </c>
      <c r="D64" s="15">
        <v>393</v>
      </c>
      <c r="E64" s="15">
        <v>95644</v>
      </c>
      <c r="F64" s="15">
        <v>2694155</v>
      </c>
      <c r="G64" s="25">
        <v>28.1</v>
      </c>
      <c r="H64" s="40"/>
      <c r="I64" s="39"/>
      <c r="J64" s="39"/>
      <c r="K64" s="39"/>
      <c r="L64" s="39"/>
      <c r="M64" s="44"/>
      <c r="N64" s="43"/>
      <c r="O64" s="43"/>
    </row>
    <row r="65" spans="1:15" x14ac:dyDescent="0.25">
      <c r="A65" s="26" t="s">
        <v>119</v>
      </c>
      <c r="B65" s="24">
        <v>4.5999999999999999E-3</v>
      </c>
      <c r="C65" s="15">
        <v>95447</v>
      </c>
      <c r="D65" s="15">
        <v>439</v>
      </c>
      <c r="E65" s="15">
        <v>95228</v>
      </c>
      <c r="F65" s="15">
        <v>2598512</v>
      </c>
      <c r="G65" s="25">
        <v>27.2</v>
      </c>
      <c r="H65" s="40"/>
      <c r="I65" s="39"/>
      <c r="J65" s="39"/>
      <c r="K65" s="39"/>
      <c r="L65" s="39"/>
      <c r="M65" s="44"/>
      <c r="N65" s="43"/>
      <c r="O65" s="43"/>
    </row>
    <row r="66" spans="1:15" x14ac:dyDescent="0.25">
      <c r="A66" s="26" t="s">
        <v>120</v>
      </c>
      <c r="B66" s="24">
        <v>5.11E-3</v>
      </c>
      <c r="C66" s="15">
        <v>95008</v>
      </c>
      <c r="D66" s="15">
        <v>485</v>
      </c>
      <c r="E66" s="15">
        <v>94766</v>
      </c>
      <c r="F66" s="15">
        <v>2503284</v>
      </c>
      <c r="G66" s="25">
        <v>26.3</v>
      </c>
      <c r="H66" s="40"/>
      <c r="I66" s="39"/>
      <c r="J66" s="39"/>
      <c r="K66" s="39"/>
      <c r="L66" s="39"/>
      <c r="M66" s="44"/>
      <c r="N66" s="43"/>
      <c r="O66" s="43"/>
    </row>
    <row r="67" spans="1:15" x14ac:dyDescent="0.25">
      <c r="A67" s="26" t="s">
        <v>121</v>
      </c>
      <c r="B67" s="24">
        <v>5.6299999999999996E-3</v>
      </c>
      <c r="C67" s="15">
        <v>94523</v>
      </c>
      <c r="D67" s="15">
        <v>532</v>
      </c>
      <c r="E67" s="15">
        <v>94257</v>
      </c>
      <c r="F67" s="15">
        <v>2408519</v>
      </c>
      <c r="G67" s="25">
        <v>25.5</v>
      </c>
      <c r="H67" s="40"/>
      <c r="I67" s="39"/>
      <c r="J67" s="39"/>
      <c r="K67" s="39"/>
      <c r="L67" s="39"/>
      <c r="M67" s="44"/>
      <c r="N67" s="43"/>
      <c r="O67" s="43"/>
    </row>
    <row r="68" spans="1:15" x14ac:dyDescent="0.25">
      <c r="A68" s="26" t="s">
        <v>122</v>
      </c>
      <c r="B68" s="24">
        <v>6.1799999999999997E-3</v>
      </c>
      <c r="C68" s="15">
        <v>93991</v>
      </c>
      <c r="D68" s="15">
        <v>581</v>
      </c>
      <c r="E68" s="15">
        <v>93701</v>
      </c>
      <c r="F68" s="15">
        <v>2314262</v>
      </c>
      <c r="G68" s="25">
        <v>24.6</v>
      </c>
      <c r="H68" s="40"/>
      <c r="I68" s="39"/>
      <c r="J68" s="39"/>
      <c r="K68" s="39"/>
      <c r="L68" s="39"/>
      <c r="M68" s="44"/>
      <c r="N68" s="43"/>
      <c r="O68" s="43"/>
    </row>
    <row r="69" spans="1:15" x14ac:dyDescent="0.25">
      <c r="A69" s="26" t="s">
        <v>123</v>
      </c>
      <c r="B69" s="24">
        <v>6.7299999999999999E-3</v>
      </c>
      <c r="C69" s="15">
        <v>93410</v>
      </c>
      <c r="D69" s="15">
        <v>629</v>
      </c>
      <c r="E69" s="15">
        <v>93096</v>
      </c>
      <c r="F69" s="15">
        <v>2220561</v>
      </c>
      <c r="G69" s="25">
        <v>23.8</v>
      </c>
      <c r="H69" s="40"/>
      <c r="I69" s="39"/>
      <c r="J69" s="39"/>
      <c r="K69" s="39"/>
      <c r="L69" s="39"/>
      <c r="M69" s="44"/>
      <c r="N69" s="43"/>
      <c r="O69" s="43"/>
    </row>
    <row r="70" spans="1:15" x14ac:dyDescent="0.25">
      <c r="A70" s="26" t="s">
        <v>124</v>
      </c>
      <c r="B70" s="24">
        <v>7.2899999999999996E-3</v>
      </c>
      <c r="C70" s="15">
        <v>92781</v>
      </c>
      <c r="D70" s="15">
        <v>676</v>
      </c>
      <c r="E70" s="15">
        <v>92443</v>
      </c>
      <c r="F70" s="15">
        <v>2127466</v>
      </c>
      <c r="G70" s="25">
        <v>22.9</v>
      </c>
      <c r="H70" s="40"/>
      <c r="I70" s="39"/>
      <c r="J70" s="39"/>
      <c r="K70" s="39"/>
      <c r="L70" s="39"/>
      <c r="M70" s="44"/>
      <c r="N70" s="43"/>
      <c r="O70" s="43"/>
    </row>
    <row r="71" spans="1:15" x14ac:dyDescent="0.25">
      <c r="A71" s="26" t="s">
        <v>125</v>
      </c>
      <c r="B71" s="24">
        <v>7.8899999999999994E-3</v>
      </c>
      <c r="C71" s="15">
        <v>92105</v>
      </c>
      <c r="D71" s="15">
        <v>726</v>
      </c>
      <c r="E71" s="15">
        <v>91742</v>
      </c>
      <c r="F71" s="15">
        <v>2035023</v>
      </c>
      <c r="G71" s="25">
        <v>22.1</v>
      </c>
      <c r="H71" s="40"/>
      <c r="I71" s="39"/>
      <c r="J71" s="39"/>
      <c r="K71" s="39"/>
      <c r="L71" s="39"/>
      <c r="M71" s="44"/>
      <c r="N71" s="43"/>
      <c r="O71" s="43"/>
    </row>
    <row r="72" spans="1:15" x14ac:dyDescent="0.25">
      <c r="A72" s="26" t="s">
        <v>126</v>
      </c>
      <c r="B72" s="24">
        <v>8.6300000000000005E-3</v>
      </c>
      <c r="C72" s="15">
        <v>91379</v>
      </c>
      <c r="D72" s="15">
        <v>789</v>
      </c>
      <c r="E72" s="15">
        <v>90985</v>
      </c>
      <c r="F72" s="15">
        <v>1943281</v>
      </c>
      <c r="G72" s="25">
        <v>21.3</v>
      </c>
      <c r="H72" s="40"/>
      <c r="I72" s="39"/>
      <c r="J72" s="39"/>
      <c r="K72" s="39"/>
      <c r="L72" s="39"/>
      <c r="M72" s="44"/>
      <c r="N72" s="43"/>
      <c r="O72" s="43"/>
    </row>
    <row r="73" spans="1:15" x14ac:dyDescent="0.25">
      <c r="A73" s="26" t="s">
        <v>127</v>
      </c>
      <c r="B73" s="24">
        <v>9.5899999999999996E-3</v>
      </c>
      <c r="C73" s="15">
        <v>90590</v>
      </c>
      <c r="D73" s="15">
        <v>869</v>
      </c>
      <c r="E73" s="15">
        <v>90156</v>
      </c>
      <c r="F73" s="15">
        <v>1852296</v>
      </c>
      <c r="G73" s="25">
        <v>20.399999999999999</v>
      </c>
      <c r="H73" s="40"/>
      <c r="I73" s="39"/>
      <c r="J73" s="39"/>
      <c r="K73" s="39"/>
      <c r="L73" s="39"/>
      <c r="M73" s="44"/>
      <c r="N73" s="43"/>
      <c r="O73" s="43"/>
    </row>
    <row r="74" spans="1:15" x14ac:dyDescent="0.25">
      <c r="A74" s="26" t="s">
        <v>128</v>
      </c>
      <c r="B74" s="24">
        <v>1.0659999999999999E-2</v>
      </c>
      <c r="C74" s="15">
        <v>89721</v>
      </c>
      <c r="D74" s="15">
        <v>956</v>
      </c>
      <c r="E74" s="15">
        <v>89243</v>
      </c>
      <c r="F74" s="15">
        <v>1762141</v>
      </c>
      <c r="G74" s="25">
        <v>19.600000000000001</v>
      </c>
      <c r="H74" s="40"/>
      <c r="I74" s="39"/>
      <c r="J74" s="39"/>
      <c r="K74" s="39"/>
      <c r="L74" s="39"/>
      <c r="M74" s="44"/>
      <c r="N74" s="43"/>
      <c r="O74" s="43"/>
    </row>
    <row r="75" spans="1:15" x14ac:dyDescent="0.25">
      <c r="A75" s="26" t="s">
        <v>129</v>
      </c>
      <c r="B75" s="24">
        <v>1.176E-2</v>
      </c>
      <c r="C75" s="15">
        <v>88765</v>
      </c>
      <c r="D75" s="15">
        <v>1044</v>
      </c>
      <c r="E75" s="15">
        <v>88243</v>
      </c>
      <c r="F75" s="15">
        <v>1672898</v>
      </c>
      <c r="G75" s="25">
        <v>18.8</v>
      </c>
      <c r="H75" s="40"/>
      <c r="I75" s="39"/>
      <c r="J75" s="39"/>
      <c r="K75" s="39"/>
      <c r="L75" s="39"/>
      <c r="M75" s="44"/>
      <c r="N75" s="43"/>
      <c r="O75" s="43"/>
    </row>
    <row r="76" spans="1:15" x14ac:dyDescent="0.25">
      <c r="A76" s="26" t="s">
        <v>130</v>
      </c>
      <c r="B76" s="24">
        <v>1.2930000000000001E-2</v>
      </c>
      <c r="C76" s="15">
        <v>87721</v>
      </c>
      <c r="D76" s="15">
        <v>1134</v>
      </c>
      <c r="E76" s="15">
        <v>87154</v>
      </c>
      <c r="F76" s="15">
        <v>1584655</v>
      </c>
      <c r="G76" s="25">
        <v>18.100000000000001</v>
      </c>
      <c r="H76" s="40"/>
      <c r="I76" s="39"/>
      <c r="J76" s="39"/>
      <c r="K76" s="39"/>
      <c r="L76" s="39"/>
      <c r="M76" s="44"/>
      <c r="N76" s="43"/>
      <c r="O76" s="43"/>
    </row>
    <row r="77" spans="1:15" x14ac:dyDescent="0.25">
      <c r="A77" s="26" t="s">
        <v>131</v>
      </c>
      <c r="B77" s="24">
        <v>1.4319999999999999E-2</v>
      </c>
      <c r="C77" s="15">
        <v>86587</v>
      </c>
      <c r="D77" s="15">
        <v>1240</v>
      </c>
      <c r="E77" s="15">
        <v>85967</v>
      </c>
      <c r="F77" s="15">
        <v>1497501</v>
      </c>
      <c r="G77" s="25">
        <v>17.3</v>
      </c>
      <c r="H77" s="40"/>
      <c r="I77" s="39"/>
      <c r="J77" s="39"/>
      <c r="K77" s="39"/>
      <c r="L77" s="39"/>
      <c r="M77" s="44"/>
      <c r="N77" s="43"/>
      <c r="O77" s="43"/>
    </row>
    <row r="78" spans="1:15" x14ac:dyDescent="0.25">
      <c r="A78" s="26" t="s">
        <v>132</v>
      </c>
      <c r="B78" s="24">
        <v>1.6049999999999998E-2</v>
      </c>
      <c r="C78" s="15">
        <v>85347</v>
      </c>
      <c r="D78" s="15">
        <v>1370</v>
      </c>
      <c r="E78" s="15">
        <v>84662</v>
      </c>
      <c r="F78" s="15">
        <v>1411534</v>
      </c>
      <c r="G78" s="25">
        <v>16.5</v>
      </c>
      <c r="H78" s="40"/>
      <c r="I78" s="39"/>
      <c r="J78" s="39"/>
      <c r="K78" s="39"/>
      <c r="L78" s="39"/>
      <c r="M78" s="44"/>
      <c r="N78" s="43"/>
      <c r="O78" s="43"/>
    </row>
    <row r="79" spans="1:15" x14ac:dyDescent="0.25">
      <c r="A79" s="26" t="s">
        <v>133</v>
      </c>
      <c r="B79" s="24">
        <v>1.7979999999999999E-2</v>
      </c>
      <c r="C79" s="15">
        <v>83977</v>
      </c>
      <c r="D79" s="15">
        <v>1510</v>
      </c>
      <c r="E79" s="15">
        <v>83222</v>
      </c>
      <c r="F79" s="15">
        <v>1326872</v>
      </c>
      <c r="G79" s="25">
        <v>15.8</v>
      </c>
      <c r="H79" s="40"/>
      <c r="I79" s="39"/>
      <c r="J79" s="39"/>
      <c r="K79" s="39"/>
      <c r="L79" s="39"/>
      <c r="M79" s="44"/>
      <c r="N79" s="43"/>
      <c r="O79" s="43"/>
    </row>
    <row r="80" spans="1:15" x14ac:dyDescent="0.25">
      <c r="A80" s="26" t="s">
        <v>134</v>
      </c>
      <c r="B80" s="24">
        <v>1.9959999999999999E-2</v>
      </c>
      <c r="C80" s="15">
        <v>82467</v>
      </c>
      <c r="D80" s="15">
        <v>1646</v>
      </c>
      <c r="E80" s="15">
        <v>81644</v>
      </c>
      <c r="F80" s="15">
        <v>1243650</v>
      </c>
      <c r="G80" s="25">
        <v>15.1</v>
      </c>
      <c r="H80" s="40"/>
      <c r="I80" s="39"/>
      <c r="J80" s="39"/>
      <c r="K80" s="39"/>
      <c r="L80" s="39"/>
      <c r="M80" s="44"/>
      <c r="N80" s="43"/>
      <c r="O80" s="43"/>
    </row>
    <row r="81" spans="1:15" x14ac:dyDescent="0.25">
      <c r="A81" s="26" t="s">
        <v>135</v>
      </c>
      <c r="B81" s="24">
        <v>2.2030000000000001E-2</v>
      </c>
      <c r="C81" s="15">
        <v>80821</v>
      </c>
      <c r="D81" s="15">
        <v>1780</v>
      </c>
      <c r="E81" s="15">
        <v>79931</v>
      </c>
      <c r="F81" s="15">
        <v>1162006</v>
      </c>
      <c r="G81" s="25">
        <v>14.4</v>
      </c>
      <c r="H81" s="40"/>
      <c r="I81" s="39"/>
      <c r="J81" s="39"/>
      <c r="K81" s="39"/>
      <c r="L81" s="39"/>
      <c r="M81" s="44"/>
      <c r="N81" s="43"/>
      <c r="O81" s="43"/>
    </row>
    <row r="82" spans="1:15" x14ac:dyDescent="0.25">
      <c r="A82" s="26" t="s">
        <v>136</v>
      </c>
      <c r="B82" s="24">
        <v>2.444E-2</v>
      </c>
      <c r="C82" s="15">
        <v>79041</v>
      </c>
      <c r="D82" s="15">
        <v>1932</v>
      </c>
      <c r="E82" s="15">
        <v>78075</v>
      </c>
      <c r="F82" s="15">
        <v>1082075</v>
      </c>
      <c r="G82" s="25">
        <v>13.7</v>
      </c>
      <c r="H82" s="40"/>
      <c r="I82" s="39"/>
      <c r="J82" s="39"/>
      <c r="K82" s="39"/>
      <c r="L82" s="39"/>
      <c r="M82" s="44"/>
      <c r="N82" s="43"/>
      <c r="O82" s="43"/>
    </row>
    <row r="83" spans="1:15" x14ac:dyDescent="0.25">
      <c r="A83" s="26" t="s">
        <v>137</v>
      </c>
      <c r="B83" s="24">
        <v>2.7380000000000002E-2</v>
      </c>
      <c r="C83" s="15">
        <v>77109</v>
      </c>
      <c r="D83" s="15">
        <v>2111</v>
      </c>
      <c r="E83" s="15">
        <v>76054</v>
      </c>
      <c r="F83" s="15">
        <v>1004000</v>
      </c>
      <c r="G83" s="25">
        <v>13</v>
      </c>
      <c r="H83" s="40"/>
      <c r="I83" s="39"/>
      <c r="J83" s="39"/>
      <c r="K83" s="39"/>
      <c r="L83" s="39"/>
      <c r="M83" s="44"/>
      <c r="N83" s="43"/>
      <c r="O83" s="43"/>
    </row>
    <row r="84" spans="1:15" x14ac:dyDescent="0.25">
      <c r="A84" s="26" t="s">
        <v>138</v>
      </c>
      <c r="B84" s="24">
        <v>3.0630000000000001E-2</v>
      </c>
      <c r="C84" s="15">
        <v>74998</v>
      </c>
      <c r="D84" s="15">
        <v>2297</v>
      </c>
      <c r="E84" s="15">
        <v>73850</v>
      </c>
      <c r="F84" s="15">
        <v>927946</v>
      </c>
      <c r="G84" s="25">
        <v>12.4</v>
      </c>
      <c r="H84" s="40"/>
      <c r="I84" s="39"/>
      <c r="J84" s="39"/>
      <c r="K84" s="39"/>
      <c r="L84" s="39"/>
      <c r="M84" s="44"/>
      <c r="N84" s="43"/>
      <c r="O84" s="43"/>
    </row>
    <row r="85" spans="1:15" x14ac:dyDescent="0.25">
      <c r="A85" s="26" t="s">
        <v>139</v>
      </c>
      <c r="B85" s="24">
        <v>3.3939999999999998E-2</v>
      </c>
      <c r="C85" s="15">
        <v>72701</v>
      </c>
      <c r="D85" s="15">
        <v>2467</v>
      </c>
      <c r="E85" s="15">
        <v>71468</v>
      </c>
      <c r="F85" s="15">
        <v>854097</v>
      </c>
      <c r="G85" s="25">
        <v>11.7</v>
      </c>
      <c r="H85" s="40"/>
      <c r="I85" s="39"/>
      <c r="J85" s="39"/>
      <c r="K85" s="39"/>
      <c r="L85" s="39"/>
      <c r="M85" s="44"/>
      <c r="N85" s="43"/>
      <c r="O85" s="43"/>
    </row>
    <row r="86" spans="1:15" x14ac:dyDescent="0.25">
      <c r="A86" s="26" t="s">
        <v>140</v>
      </c>
      <c r="B86" s="24">
        <v>3.7359999999999997E-2</v>
      </c>
      <c r="C86" s="15">
        <v>70234</v>
      </c>
      <c r="D86" s="15">
        <v>2624</v>
      </c>
      <c r="E86" s="15">
        <v>68922</v>
      </c>
      <c r="F86" s="15">
        <v>782629</v>
      </c>
      <c r="G86" s="25">
        <v>11.1</v>
      </c>
      <c r="H86" s="40"/>
      <c r="I86" s="39"/>
      <c r="J86" s="39"/>
      <c r="K86" s="39"/>
      <c r="L86" s="39"/>
      <c r="M86" s="44"/>
      <c r="N86" s="43"/>
      <c r="O86" s="43"/>
    </row>
    <row r="87" spans="1:15" x14ac:dyDescent="0.25">
      <c r="A87" s="26" t="s">
        <v>141</v>
      </c>
      <c r="B87" s="24">
        <v>4.122E-2</v>
      </c>
      <c r="C87" s="15">
        <v>67610</v>
      </c>
      <c r="D87" s="15">
        <v>2787</v>
      </c>
      <c r="E87" s="15">
        <v>66217</v>
      </c>
      <c r="F87" s="15">
        <v>713707</v>
      </c>
      <c r="G87" s="25">
        <v>10.6</v>
      </c>
      <c r="H87" s="40"/>
      <c r="I87" s="39"/>
      <c r="J87" s="39"/>
      <c r="K87" s="39"/>
      <c r="L87" s="39"/>
      <c r="M87" s="44"/>
      <c r="N87" s="43"/>
      <c r="O87" s="43"/>
    </row>
    <row r="88" spans="1:15" x14ac:dyDescent="0.25">
      <c r="A88" s="26" t="s">
        <v>142</v>
      </c>
      <c r="B88" s="24">
        <v>4.5740000000000003E-2</v>
      </c>
      <c r="C88" s="15">
        <v>64823</v>
      </c>
      <c r="D88" s="15">
        <v>2965</v>
      </c>
      <c r="E88" s="15">
        <v>63341</v>
      </c>
      <c r="F88" s="15">
        <v>647491</v>
      </c>
      <c r="G88" s="25">
        <v>10</v>
      </c>
      <c r="H88" s="40"/>
      <c r="I88" s="39"/>
      <c r="J88" s="39"/>
      <c r="K88" s="39"/>
      <c r="L88" s="39"/>
      <c r="M88" s="44"/>
      <c r="N88" s="43"/>
      <c r="O88" s="43"/>
    </row>
    <row r="89" spans="1:15" x14ac:dyDescent="0.25">
      <c r="A89" s="26" t="s">
        <v>143</v>
      </c>
      <c r="B89" s="24">
        <v>5.0639999999999998E-2</v>
      </c>
      <c r="C89" s="15">
        <v>61858</v>
      </c>
      <c r="D89" s="15">
        <v>3132</v>
      </c>
      <c r="E89" s="15">
        <v>60292</v>
      </c>
      <c r="F89" s="15">
        <v>584150</v>
      </c>
      <c r="G89" s="25">
        <v>9.4</v>
      </c>
      <c r="H89" s="40"/>
      <c r="I89" s="39"/>
      <c r="J89" s="39"/>
      <c r="K89" s="39"/>
      <c r="L89" s="39"/>
      <c r="M89" s="44"/>
      <c r="N89" s="43"/>
      <c r="O89" s="43"/>
    </row>
    <row r="90" spans="1:15" x14ac:dyDescent="0.25">
      <c r="A90" s="26" t="s">
        <v>144</v>
      </c>
      <c r="B90" s="24">
        <v>5.5599999999999997E-2</v>
      </c>
      <c r="C90" s="15">
        <v>58726</v>
      </c>
      <c r="D90" s="15">
        <v>3265</v>
      </c>
      <c r="E90" s="15">
        <v>57094</v>
      </c>
      <c r="F90" s="15">
        <v>523858</v>
      </c>
      <c r="G90" s="25">
        <v>8.9</v>
      </c>
      <c r="H90" s="40"/>
      <c r="I90" s="39"/>
      <c r="J90" s="39"/>
      <c r="K90" s="39"/>
      <c r="L90" s="39"/>
      <c r="M90" s="44"/>
      <c r="N90" s="43"/>
      <c r="O90" s="43"/>
    </row>
    <row r="91" spans="1:15" x14ac:dyDescent="0.25">
      <c r="A91" s="26" t="s">
        <v>145</v>
      </c>
      <c r="B91" s="24">
        <v>6.0650000000000003E-2</v>
      </c>
      <c r="C91" s="15">
        <v>55461</v>
      </c>
      <c r="D91" s="15">
        <v>3364</v>
      </c>
      <c r="E91" s="15">
        <v>53779</v>
      </c>
      <c r="F91" s="15">
        <v>466765</v>
      </c>
      <c r="G91" s="25">
        <v>8.4</v>
      </c>
      <c r="H91" s="40"/>
      <c r="I91" s="39"/>
      <c r="J91" s="39"/>
      <c r="K91" s="39"/>
      <c r="L91" s="39"/>
      <c r="M91" s="44"/>
      <c r="N91" s="43"/>
      <c r="O91" s="43"/>
    </row>
    <row r="92" spans="1:15" x14ac:dyDescent="0.25">
      <c r="A92" s="26" t="s">
        <v>146</v>
      </c>
      <c r="B92" s="24">
        <v>6.6199999999999995E-2</v>
      </c>
      <c r="C92" s="15">
        <v>52097</v>
      </c>
      <c r="D92" s="15">
        <v>3449</v>
      </c>
      <c r="E92" s="15">
        <v>50373</v>
      </c>
      <c r="F92" s="15">
        <v>412986</v>
      </c>
      <c r="G92" s="25">
        <v>7.9</v>
      </c>
      <c r="H92" s="40"/>
      <c r="I92" s="39"/>
      <c r="J92" s="39"/>
      <c r="K92" s="39"/>
      <c r="L92" s="39"/>
      <c r="M92" s="44"/>
      <c r="N92" s="43"/>
      <c r="O92" s="43"/>
    </row>
    <row r="93" spans="1:15" x14ac:dyDescent="0.25">
      <c r="A93" s="26" t="s">
        <v>147</v>
      </c>
      <c r="B93" s="24">
        <v>7.2730000000000003E-2</v>
      </c>
      <c r="C93" s="15">
        <v>48648</v>
      </c>
      <c r="D93" s="15">
        <v>3538</v>
      </c>
      <c r="E93" s="15">
        <v>46879</v>
      </c>
      <c r="F93" s="15">
        <v>362613</v>
      </c>
      <c r="G93" s="25">
        <v>7.5</v>
      </c>
      <c r="H93" s="40"/>
      <c r="I93" s="39"/>
      <c r="J93" s="39"/>
      <c r="K93" s="39"/>
      <c r="L93" s="39"/>
      <c r="M93" s="44"/>
      <c r="N93" s="43"/>
      <c r="O93" s="43"/>
    </row>
    <row r="94" spans="1:15" x14ac:dyDescent="0.25">
      <c r="A94" s="26" t="s">
        <v>148</v>
      </c>
      <c r="B94" s="24">
        <v>8.0199999999999994E-2</v>
      </c>
      <c r="C94" s="15">
        <v>45110</v>
      </c>
      <c r="D94" s="15">
        <v>3618</v>
      </c>
      <c r="E94" s="15">
        <v>43301</v>
      </c>
      <c r="F94" s="15">
        <v>315734</v>
      </c>
      <c r="G94" s="25">
        <v>7</v>
      </c>
      <c r="H94" s="40"/>
      <c r="I94" s="39"/>
      <c r="J94" s="39"/>
      <c r="K94" s="39"/>
      <c r="L94" s="39"/>
      <c r="M94" s="44"/>
      <c r="N94" s="43"/>
      <c r="O94" s="43"/>
    </row>
    <row r="95" spans="1:15" x14ac:dyDescent="0.25">
      <c r="A95" s="26" t="s">
        <v>149</v>
      </c>
      <c r="B95" s="24">
        <v>8.8109999999999994E-2</v>
      </c>
      <c r="C95" s="15">
        <v>41492</v>
      </c>
      <c r="D95" s="15">
        <v>3656</v>
      </c>
      <c r="E95" s="15">
        <v>39664</v>
      </c>
      <c r="F95" s="15">
        <v>272433</v>
      </c>
      <c r="G95" s="25">
        <v>6.6</v>
      </c>
      <c r="H95" s="40"/>
      <c r="I95" s="39"/>
      <c r="J95" s="39"/>
      <c r="K95" s="39"/>
      <c r="L95" s="39"/>
      <c r="M95" s="44"/>
      <c r="N95" s="43"/>
      <c r="O95" s="43"/>
    </row>
    <row r="96" spans="1:15" x14ac:dyDescent="0.25">
      <c r="A96" s="26" t="s">
        <v>150</v>
      </c>
      <c r="B96" s="24">
        <v>9.6740000000000007E-2</v>
      </c>
      <c r="C96" s="15">
        <v>37836</v>
      </c>
      <c r="D96" s="15">
        <v>3660</v>
      </c>
      <c r="E96" s="15">
        <v>36006</v>
      </c>
      <c r="F96" s="15">
        <v>232769</v>
      </c>
      <c r="G96" s="25">
        <v>6.2</v>
      </c>
      <c r="H96" s="40"/>
      <c r="I96" s="39"/>
      <c r="J96" s="39"/>
      <c r="K96" s="39"/>
      <c r="L96" s="39"/>
      <c r="M96" s="44"/>
      <c r="N96" s="43"/>
      <c r="O96" s="43"/>
    </row>
    <row r="97" spans="1:15" x14ac:dyDescent="0.25">
      <c r="A97" s="26" t="s">
        <v>151</v>
      </c>
      <c r="B97" s="24">
        <v>0.10614999999999999</v>
      </c>
      <c r="C97" s="15">
        <v>34176</v>
      </c>
      <c r="D97" s="15">
        <v>3628</v>
      </c>
      <c r="E97" s="15">
        <v>32362</v>
      </c>
      <c r="F97" s="15">
        <v>196763</v>
      </c>
      <c r="G97" s="25">
        <v>5.8</v>
      </c>
      <c r="H97" s="40"/>
      <c r="I97" s="39"/>
      <c r="J97" s="39"/>
      <c r="K97" s="39"/>
      <c r="L97" s="39"/>
      <c r="M97" s="44"/>
      <c r="N97" s="43"/>
      <c r="O97" s="43"/>
    </row>
    <row r="98" spans="1:15" x14ac:dyDescent="0.25">
      <c r="A98" s="26" t="s">
        <v>152</v>
      </c>
      <c r="B98" s="24">
        <v>0.11638999999999999</v>
      </c>
      <c r="C98" s="15">
        <v>30548</v>
      </c>
      <c r="D98" s="15">
        <v>3556</v>
      </c>
      <c r="E98" s="15">
        <v>28770</v>
      </c>
      <c r="F98" s="15">
        <v>164401</v>
      </c>
      <c r="G98" s="25">
        <v>5.4</v>
      </c>
      <c r="H98" s="40"/>
      <c r="I98" s="39"/>
      <c r="J98" s="39"/>
      <c r="K98" s="39"/>
      <c r="L98" s="39"/>
      <c r="M98" s="44"/>
      <c r="N98" s="43"/>
      <c r="O98" s="43"/>
    </row>
    <row r="99" spans="1:15" x14ac:dyDescent="0.25">
      <c r="A99" s="26" t="s">
        <v>153</v>
      </c>
      <c r="B99" s="24">
        <v>0.12753</v>
      </c>
      <c r="C99" s="15">
        <v>26992</v>
      </c>
      <c r="D99" s="15">
        <v>3442</v>
      </c>
      <c r="E99" s="15">
        <v>25271</v>
      </c>
      <c r="F99" s="15">
        <v>135631</v>
      </c>
      <c r="G99" s="25">
        <v>5</v>
      </c>
      <c r="H99" s="40"/>
      <c r="I99" s="39"/>
      <c r="J99" s="39"/>
      <c r="K99" s="39"/>
      <c r="L99" s="39"/>
      <c r="M99" s="44"/>
      <c r="N99" s="43"/>
      <c r="O99" s="43"/>
    </row>
    <row r="100" spans="1:15" x14ac:dyDescent="0.25">
      <c r="A100" s="26" t="s">
        <v>154</v>
      </c>
      <c r="B100" s="24">
        <v>0.13961999999999999</v>
      </c>
      <c r="C100" s="15">
        <v>23550</v>
      </c>
      <c r="D100" s="15">
        <v>3288</v>
      </c>
      <c r="E100" s="15">
        <v>21906</v>
      </c>
      <c r="F100" s="15">
        <v>110360</v>
      </c>
      <c r="G100" s="25">
        <v>4.7</v>
      </c>
      <c r="H100" s="40"/>
      <c r="I100" s="39"/>
      <c r="J100" s="39"/>
      <c r="K100" s="39"/>
      <c r="L100" s="39"/>
      <c r="M100" s="44"/>
      <c r="N100" s="43"/>
      <c r="O100" s="43"/>
    </row>
    <row r="101" spans="1:15" x14ac:dyDescent="0.25">
      <c r="A101" s="26" t="s">
        <v>155</v>
      </c>
      <c r="B101" s="24">
        <v>0.15273999999999999</v>
      </c>
      <c r="C101" s="15">
        <v>20262</v>
      </c>
      <c r="D101" s="15">
        <v>3095</v>
      </c>
      <c r="E101" s="15">
        <v>18715</v>
      </c>
      <c r="F101" s="15">
        <v>88454</v>
      </c>
      <c r="G101" s="25">
        <v>4.4000000000000004</v>
      </c>
      <c r="H101" s="40"/>
      <c r="I101" s="39"/>
      <c r="J101" s="39"/>
      <c r="K101" s="39"/>
      <c r="L101" s="39"/>
      <c r="M101" s="44"/>
      <c r="N101" s="43"/>
      <c r="O101" s="43"/>
    </row>
    <row r="102" spans="1:15" x14ac:dyDescent="0.25">
      <c r="A102" s="26" t="s">
        <v>156</v>
      </c>
      <c r="B102" s="24">
        <v>0.16694999999999999</v>
      </c>
      <c r="C102" s="15">
        <v>17167</v>
      </c>
      <c r="D102" s="15">
        <v>2866</v>
      </c>
      <c r="E102" s="15">
        <v>15734</v>
      </c>
      <c r="F102" s="15">
        <v>69740</v>
      </c>
      <c r="G102" s="25">
        <v>4.0999999999999996</v>
      </c>
      <c r="H102" s="40"/>
      <c r="I102" s="39"/>
      <c r="J102" s="39"/>
      <c r="K102" s="39"/>
      <c r="L102" s="39"/>
      <c r="M102" s="44"/>
      <c r="N102" s="43"/>
      <c r="O102" s="43"/>
    </row>
    <row r="103" spans="1:15" x14ac:dyDescent="0.25">
      <c r="A103" s="26" t="s">
        <v>157</v>
      </c>
      <c r="B103" s="24">
        <v>0.18231</v>
      </c>
      <c r="C103" s="15">
        <v>14301</v>
      </c>
      <c r="D103" s="15">
        <v>2607</v>
      </c>
      <c r="E103" s="15">
        <v>12998</v>
      </c>
      <c r="F103" s="15">
        <v>54006</v>
      </c>
      <c r="G103" s="25">
        <v>3.8</v>
      </c>
      <c r="H103" s="40"/>
      <c r="I103" s="39"/>
      <c r="J103" s="39"/>
      <c r="K103" s="39"/>
      <c r="L103" s="39"/>
      <c r="M103" s="44"/>
      <c r="N103" s="43"/>
      <c r="O103" s="43"/>
    </row>
    <row r="104" spans="1:15" x14ac:dyDescent="0.25">
      <c r="A104" s="26" t="s">
        <v>158</v>
      </c>
      <c r="B104" s="24">
        <v>0.19889000000000001</v>
      </c>
      <c r="C104" s="15">
        <v>11694</v>
      </c>
      <c r="D104" s="15">
        <v>2326</v>
      </c>
      <c r="E104" s="15">
        <v>10531</v>
      </c>
      <c r="F104" s="15">
        <v>41008</v>
      </c>
      <c r="G104" s="25">
        <v>3.5</v>
      </c>
      <c r="H104" s="40"/>
      <c r="I104" s="39"/>
      <c r="J104" s="39"/>
      <c r="K104" s="39"/>
      <c r="L104" s="39"/>
      <c r="M104" s="44"/>
      <c r="N104" s="43"/>
      <c r="O104" s="43"/>
    </row>
    <row r="105" spans="1:15" x14ac:dyDescent="0.25">
      <c r="A105" s="26" t="s">
        <v>159</v>
      </c>
      <c r="B105" s="24">
        <v>0.21675</v>
      </c>
      <c r="C105" s="15">
        <v>9368</v>
      </c>
      <c r="D105" s="15">
        <v>2031</v>
      </c>
      <c r="E105" s="15">
        <v>8353</v>
      </c>
      <c r="F105" s="15">
        <v>30477</v>
      </c>
      <c r="G105" s="25">
        <v>3.3</v>
      </c>
      <c r="H105" s="40"/>
      <c r="I105" s="39"/>
      <c r="J105" s="39"/>
      <c r="K105" s="39"/>
      <c r="L105" s="39"/>
      <c r="M105" s="44"/>
      <c r="N105" s="43"/>
      <c r="O105" s="43"/>
    </row>
    <row r="106" spans="1:15" x14ac:dyDescent="0.25">
      <c r="A106" s="26" t="s">
        <v>160</v>
      </c>
      <c r="B106" s="24">
        <v>0.23596</v>
      </c>
      <c r="C106" s="15">
        <v>7337</v>
      </c>
      <c r="D106" s="15">
        <v>1731</v>
      </c>
      <c r="E106" s="15">
        <v>6472</v>
      </c>
      <c r="F106" s="15">
        <v>22125</v>
      </c>
      <c r="G106" s="25">
        <v>3</v>
      </c>
      <c r="H106" s="40"/>
      <c r="I106" s="39"/>
      <c r="J106" s="39"/>
      <c r="K106" s="39"/>
      <c r="L106" s="39"/>
      <c r="M106" s="44"/>
      <c r="N106" s="43"/>
      <c r="O106" s="43"/>
    </row>
    <row r="107" spans="1:15" x14ac:dyDescent="0.25">
      <c r="A107" s="26" t="s">
        <v>161</v>
      </c>
      <c r="B107" s="24">
        <v>0.25657999999999997</v>
      </c>
      <c r="C107" s="15">
        <v>5606</v>
      </c>
      <c r="D107" s="15">
        <v>1438</v>
      </c>
      <c r="E107" s="15">
        <v>4887</v>
      </c>
      <c r="F107" s="15">
        <v>15653</v>
      </c>
      <c r="G107" s="25">
        <v>2.8</v>
      </c>
      <c r="H107" s="40"/>
      <c r="I107" s="39"/>
      <c r="J107" s="39"/>
      <c r="K107" s="39"/>
      <c r="L107" s="39"/>
      <c r="M107" s="44"/>
      <c r="N107" s="43"/>
      <c r="O107" s="43"/>
    </row>
    <row r="108" spans="1:15" x14ac:dyDescent="0.25">
      <c r="A108" s="26" t="s">
        <v>162</v>
      </c>
      <c r="B108" s="24">
        <v>0.27866000000000002</v>
      </c>
      <c r="C108" s="15">
        <v>4168</v>
      </c>
      <c r="D108" s="15">
        <v>1161</v>
      </c>
      <c r="E108" s="15">
        <v>3588</v>
      </c>
      <c r="F108" s="15">
        <v>10766</v>
      </c>
      <c r="G108" s="25">
        <v>2.6</v>
      </c>
      <c r="H108" s="40"/>
      <c r="I108" s="39"/>
      <c r="J108" s="39"/>
      <c r="K108" s="39"/>
      <c r="L108" s="39"/>
      <c r="M108" s="44"/>
      <c r="N108" s="43"/>
      <c r="O108" s="43"/>
    </row>
    <row r="109" spans="1:15" x14ac:dyDescent="0.25">
      <c r="A109" s="26" t="s">
        <v>163</v>
      </c>
      <c r="B109" s="24">
        <v>0.30225999999999997</v>
      </c>
      <c r="C109" s="15">
        <v>3007</v>
      </c>
      <c r="D109" s="15">
        <v>909</v>
      </c>
      <c r="E109" s="15">
        <v>2553</v>
      </c>
      <c r="F109" s="15">
        <v>7179</v>
      </c>
      <c r="G109" s="25">
        <v>2.4</v>
      </c>
      <c r="H109" s="40"/>
      <c r="I109" s="39"/>
      <c r="J109" s="39"/>
      <c r="K109" s="39"/>
      <c r="L109" s="39"/>
      <c r="M109" s="44"/>
      <c r="N109" s="43"/>
      <c r="O109" s="43"/>
    </row>
    <row r="110" spans="1:15" x14ac:dyDescent="0.25">
      <c r="A110" s="28" t="s">
        <v>164</v>
      </c>
      <c r="B110" s="29">
        <v>1</v>
      </c>
      <c r="C110" s="30">
        <v>2098</v>
      </c>
      <c r="D110" s="30">
        <v>2098</v>
      </c>
      <c r="E110" s="30">
        <v>4626</v>
      </c>
      <c r="F110" s="30">
        <v>4626</v>
      </c>
      <c r="G110" s="31">
        <v>2.2000000000000002</v>
      </c>
      <c r="H110" s="40"/>
      <c r="I110" s="39"/>
      <c r="J110" s="39"/>
      <c r="K110" s="39"/>
      <c r="L110" s="39"/>
      <c r="M110" s="44"/>
      <c r="N110" s="43"/>
      <c r="O110" s="43"/>
    </row>
    <row r="111" spans="1:15" x14ac:dyDescent="0.25">
      <c r="A111" s="15"/>
      <c r="B111" s="24"/>
      <c r="C111" s="15"/>
      <c r="D111" s="15"/>
      <c r="E111" s="15"/>
      <c r="F111" s="15"/>
      <c r="G111" s="67"/>
      <c r="H111" s="40"/>
      <c r="I111" s="39"/>
      <c r="J111" s="39"/>
      <c r="K111" s="39"/>
      <c r="L111" s="39"/>
      <c r="M111" s="44"/>
      <c r="N111" s="43"/>
      <c r="O111" s="43"/>
    </row>
    <row r="113" spans="1:1" x14ac:dyDescent="0.25">
      <c r="A113" s="32" t="s">
        <v>284</v>
      </c>
    </row>
    <row r="114" spans="1:1" x14ac:dyDescent="0.25">
      <c r="A114" s="33" t="s">
        <v>165</v>
      </c>
    </row>
  </sheetData>
  <pageMargins left="0.75" right="0.75" top="1" bottom="1" header="0.5" footer="0.5"/>
  <pageSetup paperSize="9" orientation="portrait"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40"/>
  <dimension ref="A1:O114"/>
  <sheetViews>
    <sheetView zoomScaleNormal="100" workbookViewId="0"/>
  </sheetViews>
  <sheetFormatPr defaultRowHeight="12.5" x14ac:dyDescent="0.25"/>
  <cols>
    <col min="1" max="1" width="12.59765625" style="4" customWidth="1"/>
    <col min="2" max="2" width="17.3984375" style="4" customWidth="1"/>
    <col min="3" max="3" width="10.59765625" style="4" customWidth="1"/>
    <col min="4" max="5" width="17.3984375" style="4" customWidth="1"/>
    <col min="6" max="7" width="15.09765625" style="4" customWidth="1"/>
    <col min="8" max="8" width="11" style="4" customWidth="1"/>
    <col min="9" max="256" width="9.09765625" style="4"/>
    <col min="257" max="257" width="12.59765625" style="4" customWidth="1"/>
    <col min="258" max="258" width="17.3984375" style="4" customWidth="1"/>
    <col min="259" max="259" width="10.59765625" style="4" customWidth="1"/>
    <col min="260" max="261" width="17.3984375" style="4" customWidth="1"/>
    <col min="262" max="263" width="15.09765625" style="4" customWidth="1"/>
    <col min="264" max="264" width="11" style="4" customWidth="1"/>
    <col min="265" max="512" width="9.09765625" style="4"/>
    <col min="513" max="513" width="12.59765625" style="4" customWidth="1"/>
    <col min="514" max="514" width="17.3984375" style="4" customWidth="1"/>
    <col min="515" max="515" width="10.59765625" style="4" customWidth="1"/>
    <col min="516" max="517" width="17.3984375" style="4" customWidth="1"/>
    <col min="518" max="519" width="15.09765625" style="4" customWidth="1"/>
    <col min="520" max="520" width="11" style="4" customWidth="1"/>
    <col min="521" max="768" width="9.09765625" style="4"/>
    <col min="769" max="769" width="12.59765625" style="4" customWidth="1"/>
    <col min="770" max="770" width="17.3984375" style="4" customWidth="1"/>
    <col min="771" max="771" width="10.59765625" style="4" customWidth="1"/>
    <col min="772" max="773" width="17.3984375" style="4" customWidth="1"/>
    <col min="774" max="775" width="15.09765625" style="4" customWidth="1"/>
    <col min="776" max="776" width="11" style="4" customWidth="1"/>
    <col min="777" max="1024" width="9.09765625" style="4"/>
    <col min="1025" max="1025" width="12.59765625" style="4" customWidth="1"/>
    <col min="1026" max="1026" width="17.3984375" style="4" customWidth="1"/>
    <col min="1027" max="1027" width="10.59765625" style="4" customWidth="1"/>
    <col min="1028" max="1029" width="17.3984375" style="4" customWidth="1"/>
    <col min="1030" max="1031" width="15.09765625" style="4" customWidth="1"/>
    <col min="1032" max="1032" width="11" style="4" customWidth="1"/>
    <col min="1033" max="1280" width="9.09765625" style="4"/>
    <col min="1281" max="1281" width="12.59765625" style="4" customWidth="1"/>
    <col min="1282" max="1282" width="17.3984375" style="4" customWidth="1"/>
    <col min="1283" max="1283" width="10.59765625" style="4" customWidth="1"/>
    <col min="1284" max="1285" width="17.3984375" style="4" customWidth="1"/>
    <col min="1286" max="1287" width="15.09765625" style="4" customWidth="1"/>
    <col min="1288" max="1288" width="11" style="4" customWidth="1"/>
    <col min="1289" max="1536" width="9.09765625" style="4"/>
    <col min="1537" max="1537" width="12.59765625" style="4" customWidth="1"/>
    <col min="1538" max="1538" width="17.3984375" style="4" customWidth="1"/>
    <col min="1539" max="1539" width="10.59765625" style="4" customWidth="1"/>
    <col min="1540" max="1541" width="17.3984375" style="4" customWidth="1"/>
    <col min="1542" max="1543" width="15.09765625" style="4" customWidth="1"/>
    <col min="1544" max="1544" width="11" style="4" customWidth="1"/>
    <col min="1545" max="1792" width="9.09765625" style="4"/>
    <col min="1793" max="1793" width="12.59765625" style="4" customWidth="1"/>
    <col min="1794" max="1794" width="17.3984375" style="4" customWidth="1"/>
    <col min="1795" max="1795" width="10.59765625" style="4" customWidth="1"/>
    <col min="1796" max="1797" width="17.3984375" style="4" customWidth="1"/>
    <col min="1798" max="1799" width="15.09765625" style="4" customWidth="1"/>
    <col min="1800" max="1800" width="11" style="4" customWidth="1"/>
    <col min="1801" max="2048" width="9.09765625" style="4"/>
    <col min="2049" max="2049" width="12.59765625" style="4" customWidth="1"/>
    <col min="2050" max="2050" width="17.3984375" style="4" customWidth="1"/>
    <col min="2051" max="2051" width="10.59765625" style="4" customWidth="1"/>
    <col min="2052" max="2053" width="17.3984375" style="4" customWidth="1"/>
    <col min="2054" max="2055" width="15.09765625" style="4" customWidth="1"/>
    <col min="2056" max="2056" width="11" style="4" customWidth="1"/>
    <col min="2057" max="2304" width="9.09765625" style="4"/>
    <col min="2305" max="2305" width="12.59765625" style="4" customWidth="1"/>
    <col min="2306" max="2306" width="17.3984375" style="4" customWidth="1"/>
    <col min="2307" max="2307" width="10.59765625" style="4" customWidth="1"/>
    <col min="2308" max="2309" width="17.3984375" style="4" customWidth="1"/>
    <col min="2310" max="2311" width="15.09765625" style="4" customWidth="1"/>
    <col min="2312" max="2312" width="11" style="4" customWidth="1"/>
    <col min="2313" max="2560" width="9.09765625" style="4"/>
    <col min="2561" max="2561" width="12.59765625" style="4" customWidth="1"/>
    <col min="2562" max="2562" width="17.3984375" style="4" customWidth="1"/>
    <col min="2563" max="2563" width="10.59765625" style="4" customWidth="1"/>
    <col min="2564" max="2565" width="17.3984375" style="4" customWidth="1"/>
    <col min="2566" max="2567" width="15.09765625" style="4" customWidth="1"/>
    <col min="2568" max="2568" width="11" style="4" customWidth="1"/>
    <col min="2569" max="2816" width="9.09765625" style="4"/>
    <col min="2817" max="2817" width="12.59765625" style="4" customWidth="1"/>
    <col min="2818" max="2818" width="17.3984375" style="4" customWidth="1"/>
    <col min="2819" max="2819" width="10.59765625" style="4" customWidth="1"/>
    <col min="2820" max="2821" width="17.3984375" style="4" customWidth="1"/>
    <col min="2822" max="2823" width="15.09765625" style="4" customWidth="1"/>
    <col min="2824" max="2824" width="11" style="4" customWidth="1"/>
    <col min="2825" max="3072" width="9.09765625" style="4"/>
    <col min="3073" max="3073" width="12.59765625" style="4" customWidth="1"/>
    <col min="3074" max="3074" width="17.3984375" style="4" customWidth="1"/>
    <col min="3075" max="3075" width="10.59765625" style="4" customWidth="1"/>
    <col min="3076" max="3077" width="17.3984375" style="4" customWidth="1"/>
    <col min="3078" max="3079" width="15.09765625" style="4" customWidth="1"/>
    <col min="3080" max="3080" width="11" style="4" customWidth="1"/>
    <col min="3081" max="3328" width="9.09765625" style="4"/>
    <col min="3329" max="3329" width="12.59765625" style="4" customWidth="1"/>
    <col min="3330" max="3330" width="17.3984375" style="4" customWidth="1"/>
    <col min="3331" max="3331" width="10.59765625" style="4" customWidth="1"/>
    <col min="3332" max="3333" width="17.3984375" style="4" customWidth="1"/>
    <col min="3334" max="3335" width="15.09765625" style="4" customWidth="1"/>
    <col min="3336" max="3336" width="11" style="4" customWidth="1"/>
    <col min="3337" max="3584" width="9.09765625" style="4"/>
    <col min="3585" max="3585" width="12.59765625" style="4" customWidth="1"/>
    <col min="3586" max="3586" width="17.3984375" style="4" customWidth="1"/>
    <col min="3587" max="3587" width="10.59765625" style="4" customWidth="1"/>
    <col min="3588" max="3589" width="17.3984375" style="4" customWidth="1"/>
    <col min="3590" max="3591" width="15.09765625" style="4" customWidth="1"/>
    <col min="3592" max="3592" width="11" style="4" customWidth="1"/>
    <col min="3593" max="3840" width="9.09765625" style="4"/>
    <col min="3841" max="3841" width="12.59765625" style="4" customWidth="1"/>
    <col min="3842" max="3842" width="17.3984375" style="4" customWidth="1"/>
    <col min="3843" max="3843" width="10.59765625" style="4" customWidth="1"/>
    <col min="3844" max="3845" width="17.3984375" style="4" customWidth="1"/>
    <col min="3846" max="3847" width="15.09765625" style="4" customWidth="1"/>
    <col min="3848" max="3848" width="11" style="4" customWidth="1"/>
    <col min="3849" max="4096" width="9.09765625" style="4"/>
    <col min="4097" max="4097" width="12.59765625" style="4" customWidth="1"/>
    <col min="4098" max="4098" width="17.3984375" style="4" customWidth="1"/>
    <col min="4099" max="4099" width="10.59765625" style="4" customWidth="1"/>
    <col min="4100" max="4101" width="17.3984375" style="4" customWidth="1"/>
    <col min="4102" max="4103" width="15.09765625" style="4" customWidth="1"/>
    <col min="4104" max="4104" width="11" style="4" customWidth="1"/>
    <col min="4105" max="4352" width="9.09765625" style="4"/>
    <col min="4353" max="4353" width="12.59765625" style="4" customWidth="1"/>
    <col min="4354" max="4354" width="17.3984375" style="4" customWidth="1"/>
    <col min="4355" max="4355" width="10.59765625" style="4" customWidth="1"/>
    <col min="4356" max="4357" width="17.3984375" style="4" customWidth="1"/>
    <col min="4358" max="4359" width="15.09765625" style="4" customWidth="1"/>
    <col min="4360" max="4360" width="11" style="4" customWidth="1"/>
    <col min="4361" max="4608" width="9.09765625" style="4"/>
    <col min="4609" max="4609" width="12.59765625" style="4" customWidth="1"/>
    <col min="4610" max="4610" width="17.3984375" style="4" customWidth="1"/>
    <col min="4611" max="4611" width="10.59765625" style="4" customWidth="1"/>
    <col min="4612" max="4613" width="17.3984375" style="4" customWidth="1"/>
    <col min="4614" max="4615" width="15.09765625" style="4" customWidth="1"/>
    <col min="4616" max="4616" width="11" style="4" customWidth="1"/>
    <col min="4617" max="4864" width="9.09765625" style="4"/>
    <col min="4865" max="4865" width="12.59765625" style="4" customWidth="1"/>
    <col min="4866" max="4866" width="17.3984375" style="4" customWidth="1"/>
    <col min="4867" max="4867" width="10.59765625" style="4" customWidth="1"/>
    <col min="4868" max="4869" width="17.3984375" style="4" customWidth="1"/>
    <col min="4870" max="4871" width="15.09765625" style="4" customWidth="1"/>
    <col min="4872" max="4872" width="11" style="4" customWidth="1"/>
    <col min="4873" max="5120" width="9.09765625" style="4"/>
    <col min="5121" max="5121" width="12.59765625" style="4" customWidth="1"/>
    <col min="5122" max="5122" width="17.3984375" style="4" customWidth="1"/>
    <col min="5123" max="5123" width="10.59765625" style="4" customWidth="1"/>
    <col min="5124" max="5125" width="17.3984375" style="4" customWidth="1"/>
    <col min="5126" max="5127" width="15.09765625" style="4" customWidth="1"/>
    <col min="5128" max="5128" width="11" style="4" customWidth="1"/>
    <col min="5129" max="5376" width="9.09765625" style="4"/>
    <col min="5377" max="5377" width="12.59765625" style="4" customWidth="1"/>
    <col min="5378" max="5378" width="17.3984375" style="4" customWidth="1"/>
    <col min="5379" max="5379" width="10.59765625" style="4" customWidth="1"/>
    <col min="5380" max="5381" width="17.3984375" style="4" customWidth="1"/>
    <col min="5382" max="5383" width="15.09765625" style="4" customWidth="1"/>
    <col min="5384" max="5384" width="11" style="4" customWidth="1"/>
    <col min="5385" max="5632" width="9.09765625" style="4"/>
    <col min="5633" max="5633" width="12.59765625" style="4" customWidth="1"/>
    <col min="5634" max="5634" width="17.3984375" style="4" customWidth="1"/>
    <col min="5635" max="5635" width="10.59765625" style="4" customWidth="1"/>
    <col min="5636" max="5637" width="17.3984375" style="4" customWidth="1"/>
    <col min="5638" max="5639" width="15.09765625" style="4" customWidth="1"/>
    <col min="5640" max="5640" width="11" style="4" customWidth="1"/>
    <col min="5641" max="5888" width="9.09765625" style="4"/>
    <col min="5889" max="5889" width="12.59765625" style="4" customWidth="1"/>
    <col min="5890" max="5890" width="17.3984375" style="4" customWidth="1"/>
    <col min="5891" max="5891" width="10.59765625" style="4" customWidth="1"/>
    <col min="5892" max="5893" width="17.3984375" style="4" customWidth="1"/>
    <col min="5894" max="5895" width="15.09765625" style="4" customWidth="1"/>
    <col min="5896" max="5896" width="11" style="4" customWidth="1"/>
    <col min="5897" max="6144" width="9.09765625" style="4"/>
    <col min="6145" max="6145" width="12.59765625" style="4" customWidth="1"/>
    <col min="6146" max="6146" width="17.3984375" style="4" customWidth="1"/>
    <col min="6147" max="6147" width="10.59765625" style="4" customWidth="1"/>
    <col min="6148" max="6149" width="17.3984375" style="4" customWidth="1"/>
    <col min="6150" max="6151" width="15.09765625" style="4" customWidth="1"/>
    <col min="6152" max="6152" width="11" style="4" customWidth="1"/>
    <col min="6153" max="6400" width="9.09765625" style="4"/>
    <col min="6401" max="6401" width="12.59765625" style="4" customWidth="1"/>
    <col min="6402" max="6402" width="17.3984375" style="4" customWidth="1"/>
    <col min="6403" max="6403" width="10.59765625" style="4" customWidth="1"/>
    <col min="6404" max="6405" width="17.3984375" style="4" customWidth="1"/>
    <col min="6406" max="6407" width="15.09765625" style="4" customWidth="1"/>
    <col min="6408" max="6408" width="11" style="4" customWidth="1"/>
    <col min="6409" max="6656" width="9.09765625" style="4"/>
    <col min="6657" max="6657" width="12.59765625" style="4" customWidth="1"/>
    <col min="6658" max="6658" width="17.3984375" style="4" customWidth="1"/>
    <col min="6659" max="6659" width="10.59765625" style="4" customWidth="1"/>
    <col min="6660" max="6661" width="17.3984375" style="4" customWidth="1"/>
    <col min="6662" max="6663" width="15.09765625" style="4" customWidth="1"/>
    <col min="6664" max="6664" width="11" style="4" customWidth="1"/>
    <col min="6665" max="6912" width="9.09765625" style="4"/>
    <col min="6913" max="6913" width="12.59765625" style="4" customWidth="1"/>
    <col min="6914" max="6914" width="17.3984375" style="4" customWidth="1"/>
    <col min="6915" max="6915" width="10.59765625" style="4" customWidth="1"/>
    <col min="6916" max="6917" width="17.3984375" style="4" customWidth="1"/>
    <col min="6918" max="6919" width="15.09765625" style="4" customWidth="1"/>
    <col min="6920" max="6920" width="11" style="4" customWidth="1"/>
    <col min="6921" max="7168" width="9.09765625" style="4"/>
    <col min="7169" max="7169" width="12.59765625" style="4" customWidth="1"/>
    <col min="7170" max="7170" width="17.3984375" style="4" customWidth="1"/>
    <col min="7171" max="7171" width="10.59765625" style="4" customWidth="1"/>
    <col min="7172" max="7173" width="17.3984375" style="4" customWidth="1"/>
    <col min="7174" max="7175" width="15.09765625" style="4" customWidth="1"/>
    <col min="7176" max="7176" width="11" style="4" customWidth="1"/>
    <col min="7177" max="7424" width="9.09765625" style="4"/>
    <col min="7425" max="7425" width="12.59765625" style="4" customWidth="1"/>
    <col min="7426" max="7426" width="17.3984375" style="4" customWidth="1"/>
    <col min="7427" max="7427" width="10.59765625" style="4" customWidth="1"/>
    <col min="7428" max="7429" width="17.3984375" style="4" customWidth="1"/>
    <col min="7430" max="7431" width="15.09765625" style="4" customWidth="1"/>
    <col min="7432" max="7432" width="11" style="4" customWidth="1"/>
    <col min="7433" max="7680" width="9.09765625" style="4"/>
    <col min="7681" max="7681" width="12.59765625" style="4" customWidth="1"/>
    <col min="7682" max="7682" width="17.3984375" style="4" customWidth="1"/>
    <col min="7683" max="7683" width="10.59765625" style="4" customWidth="1"/>
    <col min="7684" max="7685" width="17.3984375" style="4" customWidth="1"/>
    <col min="7686" max="7687" width="15.09765625" style="4" customWidth="1"/>
    <col min="7688" max="7688" width="11" style="4" customWidth="1"/>
    <col min="7689" max="7936" width="9.09765625" style="4"/>
    <col min="7937" max="7937" width="12.59765625" style="4" customWidth="1"/>
    <col min="7938" max="7938" width="17.3984375" style="4" customWidth="1"/>
    <col min="7939" max="7939" width="10.59765625" style="4" customWidth="1"/>
    <col min="7940" max="7941" width="17.3984375" style="4" customWidth="1"/>
    <col min="7942" max="7943" width="15.09765625" style="4" customWidth="1"/>
    <col min="7944" max="7944" width="11" style="4" customWidth="1"/>
    <col min="7945" max="8192" width="9.09765625" style="4"/>
    <col min="8193" max="8193" width="12.59765625" style="4" customWidth="1"/>
    <col min="8194" max="8194" width="17.3984375" style="4" customWidth="1"/>
    <col min="8195" max="8195" width="10.59765625" style="4" customWidth="1"/>
    <col min="8196" max="8197" width="17.3984375" style="4" customWidth="1"/>
    <col min="8198" max="8199" width="15.09765625" style="4" customWidth="1"/>
    <col min="8200" max="8200" width="11" style="4" customWidth="1"/>
    <col min="8201" max="8448" width="9.09765625" style="4"/>
    <col min="8449" max="8449" width="12.59765625" style="4" customWidth="1"/>
    <col min="8450" max="8450" width="17.3984375" style="4" customWidth="1"/>
    <col min="8451" max="8451" width="10.59765625" style="4" customWidth="1"/>
    <col min="8452" max="8453" width="17.3984375" style="4" customWidth="1"/>
    <col min="8454" max="8455" width="15.09765625" style="4" customWidth="1"/>
    <col min="8456" max="8456" width="11" style="4" customWidth="1"/>
    <col min="8457" max="8704" width="9.09765625" style="4"/>
    <col min="8705" max="8705" width="12.59765625" style="4" customWidth="1"/>
    <col min="8706" max="8706" width="17.3984375" style="4" customWidth="1"/>
    <col min="8707" max="8707" width="10.59765625" style="4" customWidth="1"/>
    <col min="8708" max="8709" width="17.3984375" style="4" customWidth="1"/>
    <col min="8710" max="8711" width="15.09765625" style="4" customWidth="1"/>
    <col min="8712" max="8712" width="11" style="4" customWidth="1"/>
    <col min="8713" max="8960" width="9.09765625" style="4"/>
    <col min="8961" max="8961" width="12.59765625" style="4" customWidth="1"/>
    <col min="8962" max="8962" width="17.3984375" style="4" customWidth="1"/>
    <col min="8963" max="8963" width="10.59765625" style="4" customWidth="1"/>
    <col min="8964" max="8965" width="17.3984375" style="4" customWidth="1"/>
    <col min="8966" max="8967" width="15.09765625" style="4" customWidth="1"/>
    <col min="8968" max="8968" width="11" style="4" customWidth="1"/>
    <col min="8969" max="9216" width="9.09765625" style="4"/>
    <col min="9217" max="9217" width="12.59765625" style="4" customWidth="1"/>
    <col min="9218" max="9218" width="17.3984375" style="4" customWidth="1"/>
    <col min="9219" max="9219" width="10.59765625" style="4" customWidth="1"/>
    <col min="9220" max="9221" width="17.3984375" style="4" customWidth="1"/>
    <col min="9222" max="9223" width="15.09765625" style="4" customWidth="1"/>
    <col min="9224" max="9224" width="11" style="4" customWidth="1"/>
    <col min="9225" max="9472" width="9.09765625" style="4"/>
    <col min="9473" max="9473" width="12.59765625" style="4" customWidth="1"/>
    <col min="9474" max="9474" width="17.3984375" style="4" customWidth="1"/>
    <col min="9475" max="9475" width="10.59765625" style="4" customWidth="1"/>
    <col min="9476" max="9477" width="17.3984375" style="4" customWidth="1"/>
    <col min="9478" max="9479" width="15.09765625" style="4" customWidth="1"/>
    <col min="9480" max="9480" width="11" style="4" customWidth="1"/>
    <col min="9481" max="9728" width="9.09765625" style="4"/>
    <col min="9729" max="9729" width="12.59765625" style="4" customWidth="1"/>
    <col min="9730" max="9730" width="17.3984375" style="4" customWidth="1"/>
    <col min="9731" max="9731" width="10.59765625" style="4" customWidth="1"/>
    <col min="9732" max="9733" width="17.3984375" style="4" customWidth="1"/>
    <col min="9734" max="9735" width="15.09765625" style="4" customWidth="1"/>
    <col min="9736" max="9736" width="11" style="4" customWidth="1"/>
    <col min="9737" max="9984" width="9.09765625" style="4"/>
    <col min="9985" max="9985" width="12.59765625" style="4" customWidth="1"/>
    <col min="9986" max="9986" width="17.3984375" style="4" customWidth="1"/>
    <col min="9987" max="9987" width="10.59765625" style="4" customWidth="1"/>
    <col min="9988" max="9989" width="17.3984375" style="4" customWidth="1"/>
    <col min="9990" max="9991" width="15.09765625" style="4" customWidth="1"/>
    <col min="9992" max="9992" width="11" style="4" customWidth="1"/>
    <col min="9993" max="10240" width="9.09765625" style="4"/>
    <col min="10241" max="10241" width="12.59765625" style="4" customWidth="1"/>
    <col min="10242" max="10242" width="17.3984375" style="4" customWidth="1"/>
    <col min="10243" max="10243" width="10.59765625" style="4" customWidth="1"/>
    <col min="10244" max="10245" width="17.3984375" style="4" customWidth="1"/>
    <col min="10246" max="10247" width="15.09765625" style="4" customWidth="1"/>
    <col min="10248" max="10248" width="11" style="4" customWidth="1"/>
    <col min="10249" max="10496" width="9.09765625" style="4"/>
    <col min="10497" max="10497" width="12.59765625" style="4" customWidth="1"/>
    <col min="10498" max="10498" width="17.3984375" style="4" customWidth="1"/>
    <col min="10499" max="10499" width="10.59765625" style="4" customWidth="1"/>
    <col min="10500" max="10501" width="17.3984375" style="4" customWidth="1"/>
    <col min="10502" max="10503" width="15.09765625" style="4" customWidth="1"/>
    <col min="10504" max="10504" width="11" style="4" customWidth="1"/>
    <col min="10505" max="10752" width="9.09765625" style="4"/>
    <col min="10753" max="10753" width="12.59765625" style="4" customWidth="1"/>
    <col min="10754" max="10754" width="17.3984375" style="4" customWidth="1"/>
    <col min="10755" max="10755" width="10.59765625" style="4" customWidth="1"/>
    <col min="10756" max="10757" width="17.3984375" style="4" customWidth="1"/>
    <col min="10758" max="10759" width="15.09765625" style="4" customWidth="1"/>
    <col min="10760" max="10760" width="11" style="4" customWidth="1"/>
    <col min="10761" max="11008" width="9.09765625" style="4"/>
    <col min="11009" max="11009" width="12.59765625" style="4" customWidth="1"/>
    <col min="11010" max="11010" width="17.3984375" style="4" customWidth="1"/>
    <col min="11011" max="11011" width="10.59765625" style="4" customWidth="1"/>
    <col min="11012" max="11013" width="17.3984375" style="4" customWidth="1"/>
    <col min="11014" max="11015" width="15.09765625" style="4" customWidth="1"/>
    <col min="11016" max="11016" width="11" style="4" customWidth="1"/>
    <col min="11017" max="11264" width="9.09765625" style="4"/>
    <col min="11265" max="11265" width="12.59765625" style="4" customWidth="1"/>
    <col min="11266" max="11266" width="17.3984375" style="4" customWidth="1"/>
    <col min="11267" max="11267" width="10.59765625" style="4" customWidth="1"/>
    <col min="11268" max="11269" width="17.3984375" style="4" customWidth="1"/>
    <col min="11270" max="11271" width="15.09765625" style="4" customWidth="1"/>
    <col min="11272" max="11272" width="11" style="4" customWidth="1"/>
    <col min="11273" max="11520" width="9.09765625" style="4"/>
    <col min="11521" max="11521" width="12.59765625" style="4" customWidth="1"/>
    <col min="11522" max="11522" width="17.3984375" style="4" customWidth="1"/>
    <col min="11523" max="11523" width="10.59765625" style="4" customWidth="1"/>
    <col min="11524" max="11525" width="17.3984375" style="4" customWidth="1"/>
    <col min="11526" max="11527" width="15.09765625" style="4" customWidth="1"/>
    <col min="11528" max="11528" width="11" style="4" customWidth="1"/>
    <col min="11529" max="11776" width="9.09765625" style="4"/>
    <col min="11777" max="11777" width="12.59765625" style="4" customWidth="1"/>
    <col min="11778" max="11778" width="17.3984375" style="4" customWidth="1"/>
    <col min="11779" max="11779" width="10.59765625" style="4" customWidth="1"/>
    <col min="11780" max="11781" width="17.3984375" style="4" customWidth="1"/>
    <col min="11782" max="11783" width="15.09765625" style="4" customWidth="1"/>
    <col min="11784" max="11784" width="11" style="4" customWidth="1"/>
    <col min="11785" max="12032" width="9.09765625" style="4"/>
    <col min="12033" max="12033" width="12.59765625" style="4" customWidth="1"/>
    <col min="12034" max="12034" width="17.3984375" style="4" customWidth="1"/>
    <col min="12035" max="12035" width="10.59765625" style="4" customWidth="1"/>
    <col min="12036" max="12037" width="17.3984375" style="4" customWidth="1"/>
    <col min="12038" max="12039" width="15.09765625" style="4" customWidth="1"/>
    <col min="12040" max="12040" width="11" style="4" customWidth="1"/>
    <col min="12041" max="12288" width="9.09765625" style="4"/>
    <col min="12289" max="12289" width="12.59765625" style="4" customWidth="1"/>
    <col min="12290" max="12290" width="17.3984375" style="4" customWidth="1"/>
    <col min="12291" max="12291" width="10.59765625" style="4" customWidth="1"/>
    <col min="12292" max="12293" width="17.3984375" style="4" customWidth="1"/>
    <col min="12294" max="12295" width="15.09765625" style="4" customWidth="1"/>
    <col min="12296" max="12296" width="11" style="4" customWidth="1"/>
    <col min="12297" max="12544" width="9.09765625" style="4"/>
    <col min="12545" max="12545" width="12.59765625" style="4" customWidth="1"/>
    <col min="12546" max="12546" width="17.3984375" style="4" customWidth="1"/>
    <col min="12547" max="12547" width="10.59765625" style="4" customWidth="1"/>
    <col min="12548" max="12549" width="17.3984375" style="4" customWidth="1"/>
    <col min="12550" max="12551" width="15.09765625" style="4" customWidth="1"/>
    <col min="12552" max="12552" width="11" style="4" customWidth="1"/>
    <col min="12553" max="12800" width="9.09765625" style="4"/>
    <col min="12801" max="12801" width="12.59765625" style="4" customWidth="1"/>
    <col min="12802" max="12802" width="17.3984375" style="4" customWidth="1"/>
    <col min="12803" max="12803" width="10.59765625" style="4" customWidth="1"/>
    <col min="12804" max="12805" width="17.3984375" style="4" customWidth="1"/>
    <col min="12806" max="12807" width="15.09765625" style="4" customWidth="1"/>
    <col min="12808" max="12808" width="11" style="4" customWidth="1"/>
    <col min="12809" max="13056" width="9.09765625" style="4"/>
    <col min="13057" max="13057" width="12.59765625" style="4" customWidth="1"/>
    <col min="13058" max="13058" width="17.3984375" style="4" customWidth="1"/>
    <col min="13059" max="13059" width="10.59765625" style="4" customWidth="1"/>
    <col min="13060" max="13061" width="17.3984375" style="4" customWidth="1"/>
    <col min="13062" max="13063" width="15.09765625" style="4" customWidth="1"/>
    <col min="13064" max="13064" width="11" style="4" customWidth="1"/>
    <col min="13065" max="13312" width="9.09765625" style="4"/>
    <col min="13313" max="13313" width="12.59765625" style="4" customWidth="1"/>
    <col min="13314" max="13314" width="17.3984375" style="4" customWidth="1"/>
    <col min="13315" max="13315" width="10.59765625" style="4" customWidth="1"/>
    <col min="13316" max="13317" width="17.3984375" style="4" customWidth="1"/>
    <col min="13318" max="13319" width="15.09765625" style="4" customWidth="1"/>
    <col min="13320" max="13320" width="11" style="4" customWidth="1"/>
    <col min="13321" max="13568" width="9.09765625" style="4"/>
    <col min="13569" max="13569" width="12.59765625" style="4" customWidth="1"/>
    <col min="13570" max="13570" width="17.3984375" style="4" customWidth="1"/>
    <col min="13571" max="13571" width="10.59765625" style="4" customWidth="1"/>
    <col min="13572" max="13573" width="17.3984375" style="4" customWidth="1"/>
    <col min="13574" max="13575" width="15.09765625" style="4" customWidth="1"/>
    <col min="13576" max="13576" width="11" style="4" customWidth="1"/>
    <col min="13577" max="13824" width="9.09765625" style="4"/>
    <col min="13825" max="13825" width="12.59765625" style="4" customWidth="1"/>
    <col min="13826" max="13826" width="17.3984375" style="4" customWidth="1"/>
    <col min="13827" max="13827" width="10.59765625" style="4" customWidth="1"/>
    <col min="13828" max="13829" width="17.3984375" style="4" customWidth="1"/>
    <col min="13830" max="13831" width="15.09765625" style="4" customWidth="1"/>
    <col min="13832" max="13832" width="11" style="4" customWidth="1"/>
    <col min="13833" max="14080" width="9.09765625" style="4"/>
    <col min="14081" max="14081" width="12.59765625" style="4" customWidth="1"/>
    <col min="14082" max="14082" width="17.3984375" style="4" customWidth="1"/>
    <col min="14083" max="14083" width="10.59765625" style="4" customWidth="1"/>
    <col min="14084" max="14085" width="17.3984375" style="4" customWidth="1"/>
    <col min="14086" max="14087" width="15.09765625" style="4" customWidth="1"/>
    <col min="14088" max="14088" width="11" style="4" customWidth="1"/>
    <col min="14089" max="14336" width="9.09765625" style="4"/>
    <col min="14337" max="14337" width="12.59765625" style="4" customWidth="1"/>
    <col min="14338" max="14338" width="17.3984375" style="4" customWidth="1"/>
    <col min="14339" max="14339" width="10.59765625" style="4" customWidth="1"/>
    <col min="14340" max="14341" width="17.3984375" style="4" customWidth="1"/>
    <col min="14342" max="14343" width="15.09765625" style="4" customWidth="1"/>
    <col min="14344" max="14344" width="11" style="4" customWidth="1"/>
    <col min="14345" max="14592" width="9.09765625" style="4"/>
    <col min="14593" max="14593" width="12.59765625" style="4" customWidth="1"/>
    <col min="14594" max="14594" width="17.3984375" style="4" customWidth="1"/>
    <col min="14595" max="14595" width="10.59765625" style="4" customWidth="1"/>
    <col min="14596" max="14597" width="17.3984375" style="4" customWidth="1"/>
    <col min="14598" max="14599" width="15.09765625" style="4" customWidth="1"/>
    <col min="14600" max="14600" width="11" style="4" customWidth="1"/>
    <col min="14601" max="14848" width="9.09765625" style="4"/>
    <col min="14849" max="14849" width="12.59765625" style="4" customWidth="1"/>
    <col min="14850" max="14850" width="17.3984375" style="4" customWidth="1"/>
    <col min="14851" max="14851" width="10.59765625" style="4" customWidth="1"/>
    <col min="14852" max="14853" width="17.3984375" style="4" customWidth="1"/>
    <col min="14854" max="14855" width="15.09765625" style="4" customWidth="1"/>
    <col min="14856" max="14856" width="11" style="4" customWidth="1"/>
    <col min="14857" max="15104" width="9.09765625" style="4"/>
    <col min="15105" max="15105" width="12.59765625" style="4" customWidth="1"/>
    <col min="15106" max="15106" width="17.3984375" style="4" customWidth="1"/>
    <col min="15107" max="15107" width="10.59765625" style="4" customWidth="1"/>
    <col min="15108" max="15109" width="17.3984375" style="4" customWidth="1"/>
    <col min="15110" max="15111" width="15.09765625" style="4" customWidth="1"/>
    <col min="15112" max="15112" width="11" style="4" customWidth="1"/>
    <col min="15113" max="15360" width="9.09765625" style="4"/>
    <col min="15361" max="15361" width="12.59765625" style="4" customWidth="1"/>
    <col min="15362" max="15362" width="17.3984375" style="4" customWidth="1"/>
    <col min="15363" max="15363" width="10.59765625" style="4" customWidth="1"/>
    <col min="15364" max="15365" width="17.3984375" style="4" customWidth="1"/>
    <col min="15366" max="15367" width="15.09765625" style="4" customWidth="1"/>
    <col min="15368" max="15368" width="11" style="4" customWidth="1"/>
    <col min="15369" max="15616" width="9.09765625" style="4"/>
    <col min="15617" max="15617" width="12.59765625" style="4" customWidth="1"/>
    <col min="15618" max="15618" width="17.3984375" style="4" customWidth="1"/>
    <col min="15619" max="15619" width="10.59765625" style="4" customWidth="1"/>
    <col min="15620" max="15621" width="17.3984375" style="4" customWidth="1"/>
    <col min="15622" max="15623" width="15.09765625" style="4" customWidth="1"/>
    <col min="15624" max="15624" width="11" style="4" customWidth="1"/>
    <col min="15625" max="15872" width="9.09765625" style="4"/>
    <col min="15873" max="15873" width="12.59765625" style="4" customWidth="1"/>
    <col min="15874" max="15874" width="17.3984375" style="4" customWidth="1"/>
    <col min="15875" max="15875" width="10.59765625" style="4" customWidth="1"/>
    <col min="15876" max="15877" width="17.3984375" style="4" customWidth="1"/>
    <col min="15878" max="15879" width="15.09765625" style="4" customWidth="1"/>
    <col min="15880" max="15880" width="11" style="4" customWidth="1"/>
    <col min="15881" max="16128" width="9.09765625" style="4"/>
    <col min="16129" max="16129" width="12.59765625" style="4" customWidth="1"/>
    <col min="16130" max="16130" width="17.3984375" style="4" customWidth="1"/>
    <col min="16131" max="16131" width="10.59765625" style="4" customWidth="1"/>
    <col min="16132" max="16133" width="17.3984375" style="4" customWidth="1"/>
    <col min="16134" max="16135" width="15.09765625" style="4" customWidth="1"/>
    <col min="16136" max="16136" width="11" style="4" customWidth="1"/>
    <col min="16137" max="16384" width="9.09765625" style="4"/>
  </cols>
  <sheetData>
    <row r="1" spans="1:15" x14ac:dyDescent="0.25">
      <c r="A1" s="6"/>
      <c r="B1" s="6"/>
      <c r="C1" s="6"/>
      <c r="D1" s="6"/>
      <c r="E1" s="6"/>
      <c r="F1" s="6"/>
      <c r="G1" s="7"/>
    </row>
    <row r="2" spans="1:15" ht="13" x14ac:dyDescent="0.3">
      <c r="A2" s="8" t="s">
        <v>200</v>
      </c>
      <c r="B2" s="6"/>
      <c r="C2" s="6"/>
      <c r="D2" s="6"/>
      <c r="E2" s="6"/>
      <c r="F2" s="6"/>
      <c r="G2" s="7"/>
    </row>
    <row r="3" spans="1:15" x14ac:dyDescent="0.25">
      <c r="A3" s="9"/>
      <c r="B3" s="9"/>
      <c r="C3" s="9"/>
      <c r="D3" s="9"/>
      <c r="E3" s="9"/>
      <c r="F3" s="9"/>
      <c r="G3" s="10"/>
    </row>
    <row r="4" spans="1:15" x14ac:dyDescent="0.25">
      <c r="A4" s="11" t="s">
        <v>42</v>
      </c>
      <c r="B4" s="12" t="s">
        <v>43</v>
      </c>
      <c r="C4" s="12" t="s">
        <v>44</v>
      </c>
      <c r="D4" s="12" t="s">
        <v>44</v>
      </c>
      <c r="E4" s="12" t="s">
        <v>45</v>
      </c>
      <c r="F4" s="12" t="s">
        <v>46</v>
      </c>
      <c r="G4" s="13" t="s">
        <v>47</v>
      </c>
    </row>
    <row r="5" spans="1:15" x14ac:dyDescent="0.25">
      <c r="A5" s="14" t="s">
        <v>48</v>
      </c>
      <c r="B5" s="15" t="s">
        <v>49</v>
      </c>
      <c r="C5" s="15" t="s">
        <v>50</v>
      </c>
      <c r="D5" s="15" t="s">
        <v>51</v>
      </c>
      <c r="E5" s="15" t="s">
        <v>52</v>
      </c>
      <c r="F5" s="15" t="s">
        <v>53</v>
      </c>
      <c r="G5" s="16" t="s">
        <v>54</v>
      </c>
    </row>
    <row r="6" spans="1:15" x14ac:dyDescent="0.25">
      <c r="A6" s="17"/>
      <c r="B6" s="15" t="s">
        <v>55</v>
      </c>
      <c r="C6" s="15" t="s">
        <v>56</v>
      </c>
      <c r="D6" s="15" t="s">
        <v>55</v>
      </c>
      <c r="E6" s="15" t="s">
        <v>55</v>
      </c>
      <c r="F6" s="15" t="s">
        <v>57</v>
      </c>
      <c r="G6" s="16" t="s">
        <v>56</v>
      </c>
    </row>
    <row r="7" spans="1:15" x14ac:dyDescent="0.25">
      <c r="A7" s="18"/>
      <c r="B7" s="6"/>
      <c r="C7" s="15"/>
      <c r="D7" s="6"/>
      <c r="E7" s="6"/>
      <c r="F7" s="15"/>
      <c r="G7" s="16"/>
    </row>
    <row r="8" spans="1:15" ht="13.5" x14ac:dyDescent="0.35">
      <c r="A8" s="19"/>
      <c r="B8" s="20" t="s">
        <v>58</v>
      </c>
      <c r="C8" s="12" t="s">
        <v>59</v>
      </c>
      <c r="D8" s="12" t="s">
        <v>60</v>
      </c>
      <c r="E8" s="12" t="s">
        <v>61</v>
      </c>
      <c r="F8" s="20" t="s">
        <v>62</v>
      </c>
      <c r="G8" s="21" t="s">
        <v>63</v>
      </c>
    </row>
    <row r="9" spans="1:15" x14ac:dyDescent="0.25">
      <c r="A9" s="18"/>
      <c r="B9" s="22"/>
      <c r="C9" s="22"/>
      <c r="D9" s="22"/>
      <c r="E9" s="22"/>
      <c r="F9" s="22"/>
      <c r="G9" s="23"/>
    </row>
    <row r="10" spans="1:15" x14ac:dyDescent="0.25">
      <c r="A10" s="14" t="s">
        <v>64</v>
      </c>
      <c r="B10" s="24">
        <v>1.89E-3</v>
      </c>
      <c r="C10" s="15">
        <v>100000</v>
      </c>
      <c r="D10" s="15">
        <v>189</v>
      </c>
      <c r="E10" s="15">
        <v>99843</v>
      </c>
      <c r="F10" s="15">
        <v>8478595</v>
      </c>
      <c r="G10" s="25">
        <v>84.8</v>
      </c>
      <c r="H10" s="39"/>
      <c r="I10" s="39"/>
      <c r="J10" s="39"/>
      <c r="K10" s="39"/>
      <c r="L10" s="39"/>
      <c r="M10" s="44"/>
      <c r="N10" s="43"/>
      <c r="O10" s="43"/>
    </row>
    <row r="11" spans="1:15" x14ac:dyDescent="0.25">
      <c r="A11" s="14" t="s">
        <v>65</v>
      </c>
      <c r="B11" s="24">
        <v>1.2E-4</v>
      </c>
      <c r="C11" s="15">
        <v>99811</v>
      </c>
      <c r="D11" s="15">
        <v>12</v>
      </c>
      <c r="E11" s="15">
        <v>99805</v>
      </c>
      <c r="F11" s="15">
        <v>8378752</v>
      </c>
      <c r="G11" s="25">
        <v>83.9</v>
      </c>
      <c r="H11" s="39"/>
      <c r="I11" s="39"/>
      <c r="J11" s="39"/>
      <c r="K11" s="39"/>
      <c r="L11" s="39"/>
      <c r="M11" s="44"/>
      <c r="N11" s="43"/>
      <c r="O11" s="43"/>
    </row>
    <row r="12" spans="1:15" x14ac:dyDescent="0.25">
      <c r="A12" s="14" t="s">
        <v>66</v>
      </c>
      <c r="B12" s="24">
        <v>1.1E-4</v>
      </c>
      <c r="C12" s="15">
        <v>99799</v>
      </c>
      <c r="D12" s="15">
        <v>11</v>
      </c>
      <c r="E12" s="15">
        <v>99794</v>
      </c>
      <c r="F12" s="15">
        <v>8278947</v>
      </c>
      <c r="G12" s="25">
        <v>83</v>
      </c>
      <c r="H12" s="39"/>
      <c r="I12" s="39"/>
      <c r="J12" s="39"/>
      <c r="K12" s="39"/>
      <c r="L12" s="39"/>
      <c r="M12" s="44"/>
      <c r="N12" s="43"/>
      <c r="O12" s="43"/>
    </row>
    <row r="13" spans="1:15" x14ac:dyDescent="0.25">
      <c r="A13" s="14" t="s">
        <v>67</v>
      </c>
      <c r="B13" s="24">
        <v>1E-4</v>
      </c>
      <c r="C13" s="15">
        <v>99788</v>
      </c>
      <c r="D13" s="15">
        <v>10</v>
      </c>
      <c r="E13" s="15">
        <v>99783</v>
      </c>
      <c r="F13" s="15">
        <v>8179154</v>
      </c>
      <c r="G13" s="25">
        <v>82</v>
      </c>
      <c r="H13" s="39"/>
      <c r="I13" s="39"/>
      <c r="J13" s="39"/>
      <c r="K13" s="39"/>
      <c r="L13" s="39"/>
      <c r="M13" s="44"/>
      <c r="N13" s="43"/>
      <c r="O13" s="43"/>
    </row>
    <row r="14" spans="1:15" x14ac:dyDescent="0.25">
      <c r="A14" s="14" t="s">
        <v>68</v>
      </c>
      <c r="B14" s="24">
        <v>8.0000000000000007E-5</v>
      </c>
      <c r="C14" s="15">
        <v>99778</v>
      </c>
      <c r="D14" s="15">
        <v>8</v>
      </c>
      <c r="E14" s="15">
        <v>99774</v>
      </c>
      <c r="F14" s="15">
        <v>8079371</v>
      </c>
      <c r="G14" s="25">
        <v>81</v>
      </c>
      <c r="H14" s="39"/>
      <c r="I14" s="39"/>
      <c r="J14" s="39"/>
      <c r="K14" s="39"/>
      <c r="L14" s="39"/>
      <c r="M14" s="44"/>
      <c r="N14" s="43"/>
      <c r="O14" s="43"/>
    </row>
    <row r="15" spans="1:15" x14ac:dyDescent="0.25">
      <c r="A15" s="14" t="s">
        <v>69</v>
      </c>
      <c r="B15" s="24">
        <v>5.0000000000000002E-5</v>
      </c>
      <c r="C15" s="15">
        <v>99770</v>
      </c>
      <c r="D15" s="15">
        <v>5</v>
      </c>
      <c r="E15" s="15">
        <v>99768</v>
      </c>
      <c r="F15" s="15">
        <v>7979597</v>
      </c>
      <c r="G15" s="25">
        <v>80</v>
      </c>
      <c r="H15" s="39"/>
      <c r="I15" s="39"/>
      <c r="J15" s="39"/>
      <c r="K15" s="39"/>
      <c r="L15" s="39"/>
      <c r="M15" s="44"/>
      <c r="N15" s="43"/>
      <c r="O15" s="43"/>
    </row>
    <row r="16" spans="1:15" x14ac:dyDescent="0.25">
      <c r="A16" s="14" t="s">
        <v>70</v>
      </c>
      <c r="B16" s="24">
        <v>4.0000000000000003E-5</v>
      </c>
      <c r="C16" s="15">
        <v>99765</v>
      </c>
      <c r="D16" s="15">
        <v>4</v>
      </c>
      <c r="E16" s="15">
        <v>99763</v>
      </c>
      <c r="F16" s="15">
        <v>7879829</v>
      </c>
      <c r="G16" s="25">
        <v>79</v>
      </c>
      <c r="H16" s="39"/>
      <c r="I16" s="39"/>
      <c r="J16" s="39"/>
      <c r="K16" s="39"/>
      <c r="L16" s="39"/>
      <c r="M16" s="44"/>
      <c r="N16" s="43"/>
      <c r="O16" s="43"/>
    </row>
    <row r="17" spans="1:15" x14ac:dyDescent="0.25">
      <c r="A17" s="14" t="s">
        <v>71</v>
      </c>
      <c r="B17" s="24">
        <v>3.0000000000000001E-5</v>
      </c>
      <c r="C17" s="15">
        <v>99761</v>
      </c>
      <c r="D17" s="15">
        <v>3</v>
      </c>
      <c r="E17" s="15">
        <v>99760</v>
      </c>
      <c r="F17" s="15">
        <v>7780066</v>
      </c>
      <c r="G17" s="25">
        <v>78</v>
      </c>
      <c r="H17" s="39"/>
      <c r="I17" s="39"/>
      <c r="J17" s="39"/>
      <c r="K17" s="39"/>
      <c r="L17" s="39"/>
      <c r="M17" s="44"/>
      <c r="N17" s="43"/>
      <c r="O17" s="43"/>
    </row>
    <row r="18" spans="1:15" x14ac:dyDescent="0.25">
      <c r="A18" s="14" t="s">
        <v>72</v>
      </c>
      <c r="B18" s="24">
        <v>3.0000000000000001E-5</v>
      </c>
      <c r="C18" s="15">
        <v>99758</v>
      </c>
      <c r="D18" s="15">
        <v>3</v>
      </c>
      <c r="E18" s="15">
        <v>99757</v>
      </c>
      <c r="F18" s="15">
        <v>7680307</v>
      </c>
      <c r="G18" s="25">
        <v>77</v>
      </c>
      <c r="H18" s="39"/>
      <c r="I18" s="39"/>
      <c r="J18" s="39"/>
      <c r="K18" s="39"/>
      <c r="L18" s="39"/>
      <c r="M18" s="44"/>
      <c r="N18" s="43"/>
      <c r="O18" s="43"/>
    </row>
    <row r="19" spans="1:15" x14ac:dyDescent="0.25">
      <c r="A19" s="14" t="s">
        <v>73</v>
      </c>
      <c r="B19" s="24">
        <v>4.0000000000000003E-5</v>
      </c>
      <c r="C19" s="15">
        <v>99755</v>
      </c>
      <c r="D19" s="15">
        <v>4</v>
      </c>
      <c r="E19" s="15">
        <v>99753</v>
      </c>
      <c r="F19" s="15">
        <v>7580550</v>
      </c>
      <c r="G19" s="25">
        <v>76</v>
      </c>
      <c r="H19" s="39"/>
      <c r="I19" s="39"/>
      <c r="J19" s="39"/>
      <c r="K19" s="39"/>
      <c r="L19" s="39"/>
      <c r="M19" s="44"/>
      <c r="N19" s="43"/>
      <c r="O19" s="43"/>
    </row>
    <row r="20" spans="1:15" x14ac:dyDescent="0.25">
      <c r="A20" s="14" t="s">
        <v>74</v>
      </c>
      <c r="B20" s="24">
        <v>5.0000000000000002E-5</v>
      </c>
      <c r="C20" s="15">
        <v>99751</v>
      </c>
      <c r="D20" s="15">
        <v>5</v>
      </c>
      <c r="E20" s="15">
        <v>99749</v>
      </c>
      <c r="F20" s="15">
        <v>7480797</v>
      </c>
      <c r="G20" s="25">
        <v>75</v>
      </c>
      <c r="H20" s="39"/>
      <c r="I20" s="39"/>
      <c r="J20" s="39"/>
      <c r="K20" s="39"/>
      <c r="L20" s="39"/>
      <c r="M20" s="44"/>
      <c r="N20" s="43"/>
      <c r="O20" s="43"/>
    </row>
    <row r="21" spans="1:15" x14ac:dyDescent="0.25">
      <c r="A21" s="14" t="s">
        <v>75</v>
      </c>
      <c r="B21" s="24">
        <v>6.0000000000000002E-5</v>
      </c>
      <c r="C21" s="15">
        <v>99746</v>
      </c>
      <c r="D21" s="15">
        <v>6</v>
      </c>
      <c r="E21" s="15">
        <v>99743</v>
      </c>
      <c r="F21" s="15">
        <v>7381049</v>
      </c>
      <c r="G21" s="25">
        <v>74</v>
      </c>
      <c r="H21" s="39"/>
      <c r="I21" s="39"/>
      <c r="J21" s="39"/>
      <c r="K21" s="39"/>
      <c r="L21" s="39"/>
      <c r="M21" s="44"/>
      <c r="N21" s="43"/>
      <c r="O21" s="43"/>
    </row>
    <row r="22" spans="1:15" x14ac:dyDescent="0.25">
      <c r="A22" s="14" t="s">
        <v>76</v>
      </c>
      <c r="B22" s="24">
        <v>6.9999999999999994E-5</v>
      </c>
      <c r="C22" s="15">
        <v>99740</v>
      </c>
      <c r="D22" s="15">
        <v>7</v>
      </c>
      <c r="E22" s="15">
        <v>99737</v>
      </c>
      <c r="F22" s="15">
        <v>7281306</v>
      </c>
      <c r="G22" s="25">
        <v>73</v>
      </c>
      <c r="H22" s="39"/>
      <c r="I22" s="39"/>
      <c r="J22" s="39"/>
      <c r="K22" s="39"/>
      <c r="L22" s="39"/>
      <c r="M22" s="44"/>
      <c r="N22" s="43"/>
      <c r="O22" s="43"/>
    </row>
    <row r="23" spans="1:15" x14ac:dyDescent="0.25">
      <c r="A23" s="14" t="s">
        <v>77</v>
      </c>
      <c r="B23" s="24">
        <v>9.0000000000000006E-5</v>
      </c>
      <c r="C23" s="15">
        <v>99733</v>
      </c>
      <c r="D23" s="15">
        <v>9</v>
      </c>
      <c r="E23" s="15">
        <v>99729</v>
      </c>
      <c r="F23" s="15">
        <v>7181569</v>
      </c>
      <c r="G23" s="25">
        <v>72</v>
      </c>
      <c r="H23" s="39"/>
      <c r="I23" s="39"/>
      <c r="J23" s="39"/>
      <c r="K23" s="39"/>
      <c r="L23" s="39"/>
      <c r="M23" s="44"/>
      <c r="N23" s="43"/>
      <c r="O23" s="43"/>
    </row>
    <row r="24" spans="1:15" x14ac:dyDescent="0.25">
      <c r="A24" s="14" t="s">
        <v>78</v>
      </c>
      <c r="B24" s="24">
        <v>1.1E-4</v>
      </c>
      <c r="C24" s="15">
        <v>99724</v>
      </c>
      <c r="D24" s="15">
        <v>11</v>
      </c>
      <c r="E24" s="15">
        <v>99719</v>
      </c>
      <c r="F24" s="15">
        <v>7081841</v>
      </c>
      <c r="G24" s="25">
        <v>71</v>
      </c>
      <c r="H24" s="39"/>
      <c r="I24" s="39"/>
      <c r="J24" s="39"/>
      <c r="K24" s="39"/>
      <c r="L24" s="39"/>
      <c r="M24" s="44"/>
      <c r="N24" s="43"/>
      <c r="O24" s="43"/>
    </row>
    <row r="25" spans="1:15" x14ac:dyDescent="0.25">
      <c r="A25" s="14" t="s">
        <v>79</v>
      </c>
      <c r="B25" s="24">
        <v>1.2E-4</v>
      </c>
      <c r="C25" s="15">
        <v>99713</v>
      </c>
      <c r="D25" s="15">
        <v>12</v>
      </c>
      <c r="E25" s="15">
        <v>99707</v>
      </c>
      <c r="F25" s="15">
        <v>6982122</v>
      </c>
      <c r="G25" s="25">
        <v>70</v>
      </c>
      <c r="H25" s="39"/>
      <c r="I25" s="39"/>
      <c r="J25" s="39"/>
      <c r="K25" s="39"/>
      <c r="L25" s="39"/>
      <c r="M25" s="44"/>
      <c r="N25" s="43"/>
      <c r="O25" s="43"/>
    </row>
    <row r="26" spans="1:15" x14ac:dyDescent="0.25">
      <c r="A26" s="26" t="s">
        <v>80</v>
      </c>
      <c r="B26" s="24">
        <v>1.3999999999999999E-4</v>
      </c>
      <c r="C26" s="15">
        <v>99701</v>
      </c>
      <c r="D26" s="15">
        <v>14</v>
      </c>
      <c r="E26" s="15">
        <v>99694</v>
      </c>
      <c r="F26" s="15">
        <v>6882415</v>
      </c>
      <c r="G26" s="25">
        <v>69</v>
      </c>
      <c r="H26" s="39"/>
      <c r="I26" s="39"/>
      <c r="J26" s="39"/>
      <c r="K26" s="39"/>
      <c r="L26" s="39"/>
      <c r="M26" s="44"/>
      <c r="N26" s="43"/>
      <c r="O26" s="43"/>
    </row>
    <row r="27" spans="1:15" x14ac:dyDescent="0.25">
      <c r="A27" s="26" t="s">
        <v>81</v>
      </c>
      <c r="B27" s="24">
        <v>1.4999999999999999E-4</v>
      </c>
      <c r="C27" s="15">
        <v>99687</v>
      </c>
      <c r="D27" s="15">
        <v>15</v>
      </c>
      <c r="E27" s="15">
        <v>99680</v>
      </c>
      <c r="F27" s="15">
        <v>6782721</v>
      </c>
      <c r="G27" s="25">
        <v>68</v>
      </c>
      <c r="H27" s="39"/>
      <c r="I27" s="39"/>
      <c r="J27" s="39"/>
      <c r="K27" s="39"/>
      <c r="L27" s="39"/>
      <c r="M27" s="44"/>
      <c r="N27" s="43"/>
      <c r="O27" s="43"/>
    </row>
    <row r="28" spans="1:15" x14ac:dyDescent="0.25">
      <c r="A28" s="26" t="s">
        <v>82</v>
      </c>
      <c r="B28" s="24">
        <v>1.6000000000000001E-4</v>
      </c>
      <c r="C28" s="15">
        <v>99672</v>
      </c>
      <c r="D28" s="15">
        <v>16</v>
      </c>
      <c r="E28" s="15">
        <v>99664</v>
      </c>
      <c r="F28" s="15">
        <v>6683042</v>
      </c>
      <c r="G28" s="25">
        <v>67.099999999999994</v>
      </c>
      <c r="H28" s="39"/>
      <c r="I28" s="39"/>
      <c r="J28" s="39"/>
      <c r="K28" s="39"/>
      <c r="L28" s="39"/>
      <c r="M28" s="44"/>
      <c r="N28" s="43"/>
      <c r="O28" s="43"/>
    </row>
    <row r="29" spans="1:15" x14ac:dyDescent="0.25">
      <c r="A29" s="26" t="s">
        <v>83</v>
      </c>
      <c r="B29" s="24">
        <v>1.6000000000000001E-4</v>
      </c>
      <c r="C29" s="15">
        <v>99656</v>
      </c>
      <c r="D29" s="15">
        <v>16</v>
      </c>
      <c r="E29" s="15">
        <v>99648</v>
      </c>
      <c r="F29" s="15">
        <v>6583378</v>
      </c>
      <c r="G29" s="25">
        <v>66.099999999999994</v>
      </c>
      <c r="H29" s="39"/>
      <c r="I29" s="39"/>
      <c r="J29" s="39"/>
      <c r="K29" s="39"/>
      <c r="L29" s="39"/>
      <c r="M29" s="44"/>
      <c r="N29" s="43"/>
      <c r="O29" s="43"/>
    </row>
    <row r="30" spans="1:15" x14ac:dyDescent="0.25">
      <c r="A30" s="26" t="s">
        <v>84</v>
      </c>
      <c r="B30" s="24">
        <v>1.6000000000000001E-4</v>
      </c>
      <c r="C30" s="15">
        <v>99640</v>
      </c>
      <c r="D30" s="15">
        <v>16</v>
      </c>
      <c r="E30" s="15">
        <v>99632</v>
      </c>
      <c r="F30" s="15">
        <v>6483730</v>
      </c>
      <c r="G30" s="25">
        <v>65.099999999999994</v>
      </c>
      <c r="H30" s="39"/>
      <c r="I30" s="39"/>
      <c r="J30" s="39"/>
      <c r="K30" s="39"/>
      <c r="L30" s="39"/>
      <c r="M30" s="44"/>
      <c r="N30" s="43"/>
      <c r="O30" s="43"/>
    </row>
    <row r="31" spans="1:15" x14ac:dyDescent="0.25">
      <c r="A31" s="26" t="s">
        <v>85</v>
      </c>
      <c r="B31" s="24">
        <v>1.6000000000000001E-4</v>
      </c>
      <c r="C31" s="15">
        <v>99624</v>
      </c>
      <c r="D31" s="15">
        <v>16</v>
      </c>
      <c r="E31" s="15">
        <v>99616</v>
      </c>
      <c r="F31" s="15">
        <v>6384098</v>
      </c>
      <c r="G31" s="25">
        <v>64.099999999999994</v>
      </c>
      <c r="H31" s="39"/>
      <c r="I31" s="39"/>
      <c r="J31" s="39"/>
      <c r="K31" s="39"/>
      <c r="L31" s="39"/>
      <c r="M31" s="44"/>
      <c r="N31" s="43"/>
      <c r="O31" s="43"/>
    </row>
    <row r="32" spans="1:15" x14ac:dyDescent="0.25">
      <c r="A32" s="26" t="s">
        <v>86</v>
      </c>
      <c r="B32" s="24">
        <v>1.6000000000000001E-4</v>
      </c>
      <c r="C32" s="15">
        <v>99608</v>
      </c>
      <c r="D32" s="15">
        <v>16</v>
      </c>
      <c r="E32" s="15">
        <v>99600</v>
      </c>
      <c r="F32" s="15">
        <v>6284482</v>
      </c>
      <c r="G32" s="25">
        <v>63.1</v>
      </c>
      <c r="H32" s="39"/>
      <c r="I32" s="39"/>
      <c r="J32" s="39"/>
      <c r="K32" s="39"/>
      <c r="L32" s="39"/>
      <c r="M32" s="44"/>
      <c r="N32" s="43"/>
      <c r="O32" s="43"/>
    </row>
    <row r="33" spans="1:15" x14ac:dyDescent="0.25">
      <c r="A33" s="26" t="s">
        <v>87</v>
      </c>
      <c r="B33" s="24">
        <v>1.6000000000000001E-4</v>
      </c>
      <c r="C33" s="15">
        <v>99592</v>
      </c>
      <c r="D33" s="15">
        <v>16</v>
      </c>
      <c r="E33" s="15">
        <v>99584</v>
      </c>
      <c r="F33" s="15">
        <v>6184882</v>
      </c>
      <c r="G33" s="25">
        <v>62.1</v>
      </c>
      <c r="H33" s="39"/>
      <c r="I33" s="39"/>
      <c r="J33" s="39"/>
      <c r="K33" s="39"/>
      <c r="L33" s="39"/>
      <c r="M33" s="44"/>
      <c r="N33" s="43"/>
      <c r="O33" s="43"/>
    </row>
    <row r="34" spans="1:15" x14ac:dyDescent="0.25">
      <c r="A34" s="26" t="s">
        <v>88</v>
      </c>
      <c r="B34" s="24">
        <v>1.6000000000000001E-4</v>
      </c>
      <c r="C34" s="15">
        <v>99576</v>
      </c>
      <c r="D34" s="15">
        <v>16</v>
      </c>
      <c r="E34" s="15">
        <v>99568</v>
      </c>
      <c r="F34" s="15">
        <v>6085298</v>
      </c>
      <c r="G34" s="25">
        <v>61.1</v>
      </c>
      <c r="H34" s="39"/>
      <c r="I34" s="39"/>
      <c r="J34" s="39"/>
      <c r="K34" s="39"/>
      <c r="L34" s="39"/>
      <c r="M34" s="44"/>
      <c r="N34" s="43"/>
      <c r="O34" s="43"/>
    </row>
    <row r="35" spans="1:15" x14ac:dyDescent="0.25">
      <c r="A35" s="26" t="s">
        <v>89</v>
      </c>
      <c r="B35" s="24">
        <v>1.4999999999999999E-4</v>
      </c>
      <c r="C35" s="15">
        <v>99560</v>
      </c>
      <c r="D35" s="15">
        <v>15</v>
      </c>
      <c r="E35" s="15">
        <v>99553</v>
      </c>
      <c r="F35" s="15">
        <v>5985730</v>
      </c>
      <c r="G35" s="25">
        <v>60.1</v>
      </c>
      <c r="H35" s="39"/>
      <c r="I35" s="39"/>
      <c r="J35" s="39"/>
      <c r="K35" s="39"/>
      <c r="L35" s="39"/>
      <c r="M35" s="44"/>
      <c r="N35" s="43"/>
      <c r="O35" s="43"/>
    </row>
    <row r="36" spans="1:15" x14ac:dyDescent="0.25">
      <c r="A36" s="26" t="s">
        <v>90</v>
      </c>
      <c r="B36" s="24">
        <v>1.4999999999999999E-4</v>
      </c>
      <c r="C36" s="15">
        <v>99545</v>
      </c>
      <c r="D36" s="15">
        <v>15</v>
      </c>
      <c r="E36" s="15">
        <v>99538</v>
      </c>
      <c r="F36" s="15">
        <v>5886177</v>
      </c>
      <c r="G36" s="25">
        <v>59.1</v>
      </c>
      <c r="H36" s="39"/>
      <c r="I36" s="39"/>
      <c r="J36" s="39"/>
      <c r="K36" s="39"/>
      <c r="L36" s="39"/>
      <c r="M36" s="44"/>
      <c r="N36" s="43"/>
      <c r="O36" s="43"/>
    </row>
    <row r="37" spans="1:15" x14ac:dyDescent="0.25">
      <c r="A37" s="26" t="s">
        <v>91</v>
      </c>
      <c r="B37" s="24">
        <v>1.6000000000000001E-4</v>
      </c>
      <c r="C37" s="15">
        <v>99530</v>
      </c>
      <c r="D37" s="15">
        <v>16</v>
      </c>
      <c r="E37" s="15">
        <v>99522</v>
      </c>
      <c r="F37" s="15">
        <v>5786640</v>
      </c>
      <c r="G37" s="25">
        <v>58.1</v>
      </c>
      <c r="H37" s="39"/>
      <c r="I37" s="39"/>
      <c r="J37" s="39"/>
      <c r="K37" s="39"/>
      <c r="L37" s="39"/>
      <c r="M37" s="44"/>
      <c r="N37" s="43"/>
      <c r="O37" s="43"/>
    </row>
    <row r="38" spans="1:15" x14ac:dyDescent="0.25">
      <c r="A38" s="26" t="s">
        <v>92</v>
      </c>
      <c r="B38" s="24">
        <v>1.8000000000000001E-4</v>
      </c>
      <c r="C38" s="15">
        <v>99514</v>
      </c>
      <c r="D38" s="15">
        <v>18</v>
      </c>
      <c r="E38" s="15">
        <v>99505</v>
      </c>
      <c r="F38" s="15">
        <v>5687118</v>
      </c>
      <c r="G38" s="25">
        <v>57.1</v>
      </c>
      <c r="H38" s="39"/>
      <c r="I38" s="39"/>
      <c r="J38" s="39"/>
      <c r="K38" s="39"/>
      <c r="L38" s="39"/>
      <c r="M38" s="44"/>
      <c r="N38" s="43"/>
      <c r="O38" s="43"/>
    </row>
    <row r="39" spans="1:15" x14ac:dyDescent="0.25">
      <c r="A39" s="26" t="s">
        <v>93</v>
      </c>
      <c r="B39" s="24">
        <v>2.0000000000000001E-4</v>
      </c>
      <c r="C39" s="15">
        <v>99496</v>
      </c>
      <c r="D39" s="15">
        <v>20</v>
      </c>
      <c r="E39" s="15">
        <v>99486</v>
      </c>
      <c r="F39" s="15">
        <v>5587613</v>
      </c>
      <c r="G39" s="25">
        <v>56.2</v>
      </c>
      <c r="H39" s="39"/>
      <c r="I39" s="39"/>
      <c r="J39" s="39"/>
      <c r="K39" s="39"/>
      <c r="L39" s="39"/>
      <c r="M39" s="44"/>
      <c r="N39" s="43"/>
      <c r="O39" s="43"/>
    </row>
    <row r="40" spans="1:15" x14ac:dyDescent="0.25">
      <c r="A40" s="26" t="s">
        <v>94</v>
      </c>
      <c r="B40" s="24">
        <v>2.3000000000000001E-4</v>
      </c>
      <c r="C40" s="15">
        <v>99476</v>
      </c>
      <c r="D40" s="15">
        <v>23</v>
      </c>
      <c r="E40" s="15">
        <v>99465</v>
      </c>
      <c r="F40" s="15">
        <v>5488127</v>
      </c>
      <c r="G40" s="25">
        <v>55.2</v>
      </c>
      <c r="H40" s="39"/>
      <c r="I40" s="39"/>
      <c r="J40" s="39"/>
      <c r="K40" s="39"/>
      <c r="L40" s="39"/>
      <c r="M40" s="44"/>
      <c r="N40" s="43"/>
      <c r="O40" s="43"/>
    </row>
    <row r="41" spans="1:15" x14ac:dyDescent="0.25">
      <c r="A41" s="26" t="s">
        <v>95</v>
      </c>
      <c r="B41" s="24">
        <v>2.5999999999999998E-4</v>
      </c>
      <c r="C41" s="15">
        <v>99453</v>
      </c>
      <c r="D41" s="15">
        <v>26</v>
      </c>
      <c r="E41" s="15">
        <v>99440</v>
      </c>
      <c r="F41" s="15">
        <v>5388662</v>
      </c>
      <c r="G41" s="25">
        <v>54.2</v>
      </c>
      <c r="H41" s="39"/>
      <c r="I41" s="39"/>
      <c r="J41" s="39"/>
      <c r="K41" s="39"/>
      <c r="L41" s="39"/>
      <c r="M41" s="44"/>
      <c r="N41" s="43"/>
      <c r="O41" s="43"/>
    </row>
    <row r="42" spans="1:15" x14ac:dyDescent="0.25">
      <c r="A42" s="26" t="s">
        <v>96</v>
      </c>
      <c r="B42" s="24">
        <v>2.7999999999999998E-4</v>
      </c>
      <c r="C42" s="15">
        <v>99427</v>
      </c>
      <c r="D42" s="15">
        <v>28</v>
      </c>
      <c r="E42" s="15">
        <v>99413</v>
      </c>
      <c r="F42" s="15">
        <v>5289222</v>
      </c>
      <c r="G42" s="25">
        <v>53.2</v>
      </c>
      <c r="H42" s="39"/>
      <c r="I42" s="39"/>
      <c r="J42" s="39"/>
      <c r="K42" s="39"/>
      <c r="L42" s="39"/>
      <c r="M42" s="44"/>
      <c r="N42" s="43"/>
      <c r="O42" s="43"/>
    </row>
    <row r="43" spans="1:15" x14ac:dyDescent="0.25">
      <c r="A43" s="26" t="s">
        <v>97</v>
      </c>
      <c r="B43" s="24">
        <v>2.9999999999999997E-4</v>
      </c>
      <c r="C43" s="15">
        <v>99399</v>
      </c>
      <c r="D43" s="15">
        <v>30</v>
      </c>
      <c r="E43" s="15">
        <v>99384</v>
      </c>
      <c r="F43" s="15">
        <v>5189809</v>
      </c>
      <c r="G43" s="25">
        <v>52.2</v>
      </c>
      <c r="H43" s="39"/>
      <c r="I43" s="39"/>
      <c r="J43" s="39"/>
      <c r="K43" s="39"/>
      <c r="L43" s="39"/>
      <c r="M43" s="44"/>
      <c r="N43" s="43"/>
      <c r="O43" s="43"/>
    </row>
    <row r="44" spans="1:15" x14ac:dyDescent="0.25">
      <c r="A44" s="26" t="s">
        <v>98</v>
      </c>
      <c r="B44" s="24">
        <v>3.1E-4</v>
      </c>
      <c r="C44" s="15">
        <v>99369</v>
      </c>
      <c r="D44" s="15">
        <v>31</v>
      </c>
      <c r="E44" s="15">
        <v>99354</v>
      </c>
      <c r="F44" s="15">
        <v>5090425</v>
      </c>
      <c r="G44" s="25">
        <v>51.2</v>
      </c>
      <c r="H44" s="39"/>
      <c r="I44" s="39"/>
      <c r="J44" s="39"/>
      <c r="K44" s="39"/>
      <c r="L44" s="39"/>
      <c r="M44" s="44"/>
      <c r="N44" s="43"/>
      <c r="O44" s="43"/>
    </row>
    <row r="45" spans="1:15" x14ac:dyDescent="0.25">
      <c r="A45" s="26" t="s">
        <v>99</v>
      </c>
      <c r="B45" s="24">
        <v>3.2000000000000003E-4</v>
      </c>
      <c r="C45" s="15">
        <v>99338</v>
      </c>
      <c r="D45" s="15">
        <v>32</v>
      </c>
      <c r="E45" s="15">
        <v>99322</v>
      </c>
      <c r="F45" s="15">
        <v>4991072</v>
      </c>
      <c r="G45" s="25">
        <v>50.2</v>
      </c>
      <c r="H45" s="39"/>
      <c r="I45" s="39"/>
      <c r="J45" s="39"/>
      <c r="K45" s="39"/>
      <c r="L45" s="39"/>
      <c r="M45" s="44"/>
      <c r="N45" s="43"/>
      <c r="O45" s="43"/>
    </row>
    <row r="46" spans="1:15" x14ac:dyDescent="0.25">
      <c r="A46" s="26" t="s">
        <v>100</v>
      </c>
      <c r="B46" s="24">
        <v>3.4000000000000002E-4</v>
      </c>
      <c r="C46" s="15">
        <v>99306</v>
      </c>
      <c r="D46" s="15">
        <v>34</v>
      </c>
      <c r="E46" s="15">
        <v>99289</v>
      </c>
      <c r="F46" s="15">
        <v>4891750</v>
      </c>
      <c r="G46" s="25">
        <v>49.3</v>
      </c>
      <c r="H46" s="39"/>
      <c r="I46" s="39"/>
      <c r="J46" s="39"/>
      <c r="K46" s="39"/>
      <c r="L46" s="39"/>
      <c r="M46" s="44"/>
      <c r="N46" s="43"/>
      <c r="O46" s="43"/>
    </row>
    <row r="47" spans="1:15" x14ac:dyDescent="0.25">
      <c r="A47" s="26" t="s">
        <v>101</v>
      </c>
      <c r="B47" s="24">
        <v>3.6999999999999999E-4</v>
      </c>
      <c r="C47" s="15">
        <v>99272</v>
      </c>
      <c r="D47" s="15">
        <v>36</v>
      </c>
      <c r="E47" s="15">
        <v>99254</v>
      </c>
      <c r="F47" s="15">
        <v>4792461</v>
      </c>
      <c r="G47" s="25">
        <v>48.3</v>
      </c>
      <c r="H47" s="39"/>
      <c r="I47" s="39"/>
      <c r="J47" s="39"/>
      <c r="K47" s="39"/>
      <c r="L47" s="39"/>
      <c r="M47" s="44"/>
      <c r="N47" s="43"/>
      <c r="O47" s="43"/>
    </row>
    <row r="48" spans="1:15" x14ac:dyDescent="0.25">
      <c r="A48" s="26" t="s">
        <v>102</v>
      </c>
      <c r="B48" s="24">
        <v>4.0999999999999999E-4</v>
      </c>
      <c r="C48" s="15">
        <v>99236</v>
      </c>
      <c r="D48" s="15">
        <v>41</v>
      </c>
      <c r="E48" s="15">
        <v>99216</v>
      </c>
      <c r="F48" s="15">
        <v>4693207</v>
      </c>
      <c r="G48" s="25">
        <v>47.3</v>
      </c>
      <c r="H48" s="39"/>
      <c r="I48" s="39"/>
      <c r="J48" s="39"/>
      <c r="K48" s="39"/>
      <c r="L48" s="39"/>
      <c r="M48" s="44"/>
      <c r="N48" s="43"/>
      <c r="O48" s="43"/>
    </row>
    <row r="49" spans="1:15" x14ac:dyDescent="0.25">
      <c r="A49" s="26" t="s">
        <v>103</v>
      </c>
      <c r="B49" s="24">
        <v>4.6000000000000001E-4</v>
      </c>
      <c r="C49" s="15">
        <v>99195</v>
      </c>
      <c r="D49" s="15">
        <v>46</v>
      </c>
      <c r="E49" s="15">
        <v>99172</v>
      </c>
      <c r="F49" s="15">
        <v>4593991</v>
      </c>
      <c r="G49" s="25">
        <v>46.3</v>
      </c>
      <c r="H49" s="39"/>
      <c r="I49" s="39"/>
      <c r="J49" s="39"/>
      <c r="K49" s="39"/>
      <c r="L49" s="39"/>
      <c r="M49" s="44"/>
      <c r="N49" s="43"/>
      <c r="O49" s="43"/>
    </row>
    <row r="50" spans="1:15" x14ac:dyDescent="0.25">
      <c r="A50" s="26" t="s">
        <v>104</v>
      </c>
      <c r="B50" s="24">
        <v>5.1999999999999995E-4</v>
      </c>
      <c r="C50" s="15">
        <v>99149</v>
      </c>
      <c r="D50" s="15">
        <v>51</v>
      </c>
      <c r="E50" s="15">
        <v>99124</v>
      </c>
      <c r="F50" s="15">
        <v>4494819</v>
      </c>
      <c r="G50" s="25">
        <v>45.3</v>
      </c>
      <c r="H50" s="39"/>
      <c r="I50" s="39"/>
      <c r="J50" s="39"/>
      <c r="K50" s="39"/>
      <c r="L50" s="39"/>
      <c r="M50" s="44"/>
      <c r="N50" s="43"/>
      <c r="O50" s="43"/>
    </row>
    <row r="51" spans="1:15" x14ac:dyDescent="0.25">
      <c r="A51" s="26" t="s">
        <v>105</v>
      </c>
      <c r="B51" s="24">
        <v>5.8E-4</v>
      </c>
      <c r="C51" s="15">
        <v>99098</v>
      </c>
      <c r="D51" s="15">
        <v>57</v>
      </c>
      <c r="E51" s="15">
        <v>99070</v>
      </c>
      <c r="F51" s="15">
        <v>4395696</v>
      </c>
      <c r="G51" s="25">
        <v>44.4</v>
      </c>
      <c r="H51" s="39"/>
      <c r="I51" s="39"/>
      <c r="J51" s="39"/>
      <c r="K51" s="39"/>
      <c r="L51" s="39"/>
      <c r="M51" s="44"/>
      <c r="N51" s="43"/>
      <c r="O51" s="43"/>
    </row>
    <row r="52" spans="1:15" x14ac:dyDescent="0.25">
      <c r="A52" s="26" t="s">
        <v>106</v>
      </c>
      <c r="B52" s="24">
        <v>6.4999999999999997E-4</v>
      </c>
      <c r="C52" s="15">
        <v>99041</v>
      </c>
      <c r="D52" s="15">
        <v>64</v>
      </c>
      <c r="E52" s="15">
        <v>99009</v>
      </c>
      <c r="F52" s="15">
        <v>4296626</v>
      </c>
      <c r="G52" s="25">
        <v>43.4</v>
      </c>
      <c r="H52" s="39"/>
      <c r="I52" s="39"/>
      <c r="J52" s="39"/>
      <c r="K52" s="39"/>
      <c r="L52" s="39"/>
      <c r="M52" s="44"/>
      <c r="N52" s="43"/>
      <c r="O52" s="43"/>
    </row>
    <row r="53" spans="1:15" x14ac:dyDescent="0.25">
      <c r="A53" s="26" t="s">
        <v>107</v>
      </c>
      <c r="B53" s="24">
        <v>7.2999999999999996E-4</v>
      </c>
      <c r="C53" s="15">
        <v>98977</v>
      </c>
      <c r="D53" s="15">
        <v>73</v>
      </c>
      <c r="E53" s="15">
        <v>98941</v>
      </c>
      <c r="F53" s="15">
        <v>4197617</v>
      </c>
      <c r="G53" s="25">
        <v>42.4</v>
      </c>
      <c r="H53" s="39"/>
      <c r="I53" s="39"/>
      <c r="J53" s="39"/>
      <c r="K53" s="39"/>
      <c r="L53" s="39"/>
      <c r="M53" s="44"/>
      <c r="N53" s="43"/>
      <c r="O53" s="43"/>
    </row>
    <row r="54" spans="1:15" x14ac:dyDescent="0.25">
      <c r="A54" s="26" t="s">
        <v>108</v>
      </c>
      <c r="B54" s="24">
        <v>8.3000000000000001E-4</v>
      </c>
      <c r="C54" s="15">
        <v>98904</v>
      </c>
      <c r="D54" s="15">
        <v>82</v>
      </c>
      <c r="E54" s="15">
        <v>98863</v>
      </c>
      <c r="F54" s="15">
        <v>4098677</v>
      </c>
      <c r="G54" s="25">
        <v>41.4</v>
      </c>
      <c r="H54" s="39"/>
      <c r="I54" s="39"/>
      <c r="J54" s="39"/>
      <c r="K54" s="39"/>
      <c r="L54" s="39"/>
      <c r="M54" s="44"/>
      <c r="N54" s="43"/>
      <c r="O54" s="43"/>
    </row>
    <row r="55" spans="1:15" x14ac:dyDescent="0.25">
      <c r="A55" s="26" t="s">
        <v>109</v>
      </c>
      <c r="B55" s="24">
        <v>9.3000000000000005E-4</v>
      </c>
      <c r="C55" s="15">
        <v>98822</v>
      </c>
      <c r="D55" s="15">
        <v>92</v>
      </c>
      <c r="E55" s="15">
        <v>98776</v>
      </c>
      <c r="F55" s="15">
        <v>3999814</v>
      </c>
      <c r="G55" s="25">
        <v>40.5</v>
      </c>
      <c r="H55" s="39"/>
      <c r="I55" s="39"/>
      <c r="J55" s="39"/>
      <c r="K55" s="39"/>
      <c r="L55" s="39"/>
      <c r="M55" s="44"/>
      <c r="N55" s="43"/>
      <c r="O55" s="43"/>
    </row>
    <row r="56" spans="1:15" x14ac:dyDescent="0.25">
      <c r="A56" s="26" t="s">
        <v>110</v>
      </c>
      <c r="B56" s="24">
        <v>1.0399999999999999E-3</v>
      </c>
      <c r="C56" s="15">
        <v>98730</v>
      </c>
      <c r="D56" s="15">
        <v>102</v>
      </c>
      <c r="E56" s="15">
        <v>98679</v>
      </c>
      <c r="F56" s="15">
        <v>3901038</v>
      </c>
      <c r="G56" s="25">
        <v>39.5</v>
      </c>
      <c r="H56" s="39"/>
      <c r="I56" s="39"/>
      <c r="J56" s="39"/>
      <c r="K56" s="39"/>
      <c r="L56" s="39"/>
      <c r="M56" s="44"/>
      <c r="N56" s="43"/>
      <c r="O56" s="43"/>
    </row>
    <row r="57" spans="1:15" x14ac:dyDescent="0.25">
      <c r="A57" s="26" t="s">
        <v>111</v>
      </c>
      <c r="B57" s="24">
        <v>1.15E-3</v>
      </c>
      <c r="C57" s="15">
        <v>98628</v>
      </c>
      <c r="D57" s="15">
        <v>114</v>
      </c>
      <c r="E57" s="15">
        <v>98571</v>
      </c>
      <c r="F57" s="15">
        <v>3802359</v>
      </c>
      <c r="G57" s="25">
        <v>38.6</v>
      </c>
      <c r="H57" s="39"/>
      <c r="I57" s="39"/>
      <c r="J57" s="39"/>
      <c r="K57" s="39"/>
      <c r="L57" s="39"/>
      <c r="M57" s="44"/>
      <c r="N57" s="43"/>
      <c r="O57" s="43"/>
    </row>
    <row r="58" spans="1:15" x14ac:dyDescent="0.25">
      <c r="A58" s="26" t="s">
        <v>112</v>
      </c>
      <c r="B58" s="24">
        <v>1.2899999999999999E-3</v>
      </c>
      <c r="C58" s="15">
        <v>98514</v>
      </c>
      <c r="D58" s="15">
        <v>128</v>
      </c>
      <c r="E58" s="15">
        <v>98450</v>
      </c>
      <c r="F58" s="15">
        <v>3703788</v>
      </c>
      <c r="G58" s="25">
        <v>37.6</v>
      </c>
      <c r="H58" s="39"/>
      <c r="I58" s="39"/>
      <c r="J58" s="39"/>
      <c r="K58" s="39"/>
      <c r="L58" s="39"/>
      <c r="M58" s="44"/>
      <c r="N58" s="43"/>
      <c r="O58" s="43"/>
    </row>
    <row r="59" spans="1:15" x14ac:dyDescent="0.25">
      <c r="A59" s="26" t="s">
        <v>113</v>
      </c>
      <c r="B59" s="24">
        <v>1.4499999999999999E-3</v>
      </c>
      <c r="C59" s="15">
        <v>98386</v>
      </c>
      <c r="D59" s="15">
        <v>142</v>
      </c>
      <c r="E59" s="15">
        <v>98315</v>
      </c>
      <c r="F59" s="15">
        <v>3605338</v>
      </c>
      <c r="G59" s="25">
        <v>36.6</v>
      </c>
      <c r="H59" s="39"/>
      <c r="I59" s="39"/>
      <c r="J59" s="39"/>
      <c r="K59" s="39"/>
      <c r="L59" s="39"/>
      <c r="M59" s="44"/>
      <c r="N59" s="43"/>
      <c r="O59" s="43"/>
    </row>
    <row r="60" spans="1:15" x14ac:dyDescent="0.25">
      <c r="A60" s="27" t="s">
        <v>114</v>
      </c>
      <c r="B60" s="24">
        <v>1.6100000000000001E-3</v>
      </c>
      <c r="C60" s="15">
        <v>98244</v>
      </c>
      <c r="D60" s="15">
        <v>158</v>
      </c>
      <c r="E60" s="15">
        <v>98165</v>
      </c>
      <c r="F60" s="15">
        <v>3507023</v>
      </c>
      <c r="G60" s="25">
        <v>35.700000000000003</v>
      </c>
      <c r="H60" s="39"/>
      <c r="I60" s="39"/>
      <c r="J60" s="39"/>
      <c r="K60" s="39"/>
      <c r="L60" s="39"/>
      <c r="M60" s="44"/>
      <c r="N60" s="43"/>
      <c r="O60" s="43"/>
    </row>
    <row r="61" spans="1:15" x14ac:dyDescent="0.25">
      <c r="A61" s="27" t="s">
        <v>115</v>
      </c>
      <c r="B61" s="24">
        <v>1.7700000000000001E-3</v>
      </c>
      <c r="C61" s="15">
        <v>98086</v>
      </c>
      <c r="D61" s="15">
        <v>173</v>
      </c>
      <c r="E61" s="15">
        <v>98000</v>
      </c>
      <c r="F61" s="15">
        <v>3408858</v>
      </c>
      <c r="G61" s="25">
        <v>34.799999999999997</v>
      </c>
      <c r="H61" s="39"/>
      <c r="I61" s="39"/>
      <c r="J61" s="39"/>
      <c r="K61" s="39"/>
      <c r="L61" s="39"/>
      <c r="M61" s="44"/>
      <c r="N61" s="43"/>
      <c r="O61" s="43"/>
    </row>
    <row r="62" spans="1:15" x14ac:dyDescent="0.25">
      <c r="A62" s="26" t="s">
        <v>116</v>
      </c>
      <c r="B62" s="24">
        <v>1.9499999999999999E-3</v>
      </c>
      <c r="C62" s="15">
        <v>97913</v>
      </c>
      <c r="D62" s="15">
        <v>191</v>
      </c>
      <c r="E62" s="15">
        <v>97818</v>
      </c>
      <c r="F62" s="15">
        <v>3310858</v>
      </c>
      <c r="G62" s="25">
        <v>33.799999999999997</v>
      </c>
      <c r="H62" s="39"/>
      <c r="I62" s="39"/>
      <c r="J62" s="39"/>
      <c r="K62" s="39"/>
      <c r="L62" s="39"/>
      <c r="M62" s="44"/>
      <c r="N62" s="43"/>
      <c r="O62" s="43"/>
    </row>
    <row r="63" spans="1:15" x14ac:dyDescent="0.25">
      <c r="A63" s="26" t="s">
        <v>117</v>
      </c>
      <c r="B63" s="24">
        <v>2.15E-3</v>
      </c>
      <c r="C63" s="15">
        <v>97722</v>
      </c>
      <c r="D63" s="15">
        <v>210</v>
      </c>
      <c r="E63" s="15">
        <v>97617</v>
      </c>
      <c r="F63" s="15">
        <v>3213041</v>
      </c>
      <c r="G63" s="25">
        <v>32.9</v>
      </c>
      <c r="H63" s="39"/>
      <c r="I63" s="39"/>
      <c r="J63" s="39"/>
      <c r="K63" s="39"/>
      <c r="L63" s="39"/>
      <c r="M63" s="44"/>
      <c r="N63" s="43"/>
      <c r="O63" s="43"/>
    </row>
    <row r="64" spans="1:15" x14ac:dyDescent="0.25">
      <c r="A64" s="26" t="s">
        <v>118</v>
      </c>
      <c r="B64" s="24">
        <v>2.3700000000000001E-3</v>
      </c>
      <c r="C64" s="15">
        <v>97512</v>
      </c>
      <c r="D64" s="15">
        <v>231</v>
      </c>
      <c r="E64" s="15">
        <v>97397</v>
      </c>
      <c r="F64" s="15">
        <v>3115424</v>
      </c>
      <c r="G64" s="25">
        <v>31.9</v>
      </c>
      <c r="H64" s="39"/>
      <c r="I64" s="39"/>
      <c r="J64" s="39"/>
      <c r="K64" s="39"/>
      <c r="L64" s="39"/>
      <c r="M64" s="44"/>
      <c r="N64" s="43"/>
      <c r="O64" s="43"/>
    </row>
    <row r="65" spans="1:15" x14ac:dyDescent="0.25">
      <c r="A65" s="26" t="s">
        <v>119</v>
      </c>
      <c r="B65" s="24">
        <v>2.5999999999999999E-3</v>
      </c>
      <c r="C65" s="15">
        <v>97281</v>
      </c>
      <c r="D65" s="15">
        <v>253</v>
      </c>
      <c r="E65" s="15">
        <v>97155</v>
      </c>
      <c r="F65" s="15">
        <v>3018027</v>
      </c>
      <c r="G65" s="25">
        <v>31</v>
      </c>
      <c r="H65" s="39"/>
      <c r="I65" s="39"/>
      <c r="J65" s="39"/>
      <c r="K65" s="39"/>
      <c r="L65" s="39"/>
      <c r="M65" s="44"/>
      <c r="N65" s="43"/>
      <c r="O65" s="43"/>
    </row>
    <row r="66" spans="1:15" x14ac:dyDescent="0.25">
      <c r="A66" s="26" t="s">
        <v>120</v>
      </c>
      <c r="B66" s="24">
        <v>2.8300000000000001E-3</v>
      </c>
      <c r="C66" s="15">
        <v>97028</v>
      </c>
      <c r="D66" s="15">
        <v>274</v>
      </c>
      <c r="E66" s="15">
        <v>96891</v>
      </c>
      <c r="F66" s="15">
        <v>2920873</v>
      </c>
      <c r="G66" s="25">
        <v>30.1</v>
      </c>
      <c r="H66" s="39"/>
      <c r="I66" s="39"/>
      <c r="J66" s="39"/>
      <c r="K66" s="39"/>
      <c r="L66" s="39"/>
      <c r="M66" s="44"/>
      <c r="N66" s="43"/>
      <c r="O66" s="43"/>
    </row>
    <row r="67" spans="1:15" x14ac:dyDescent="0.25">
      <c r="A67" s="26" t="s">
        <v>121</v>
      </c>
      <c r="B67" s="24">
        <v>3.0899999999999999E-3</v>
      </c>
      <c r="C67" s="15">
        <v>96754</v>
      </c>
      <c r="D67" s="15">
        <v>298</v>
      </c>
      <c r="E67" s="15">
        <v>96605</v>
      </c>
      <c r="F67" s="15">
        <v>2823982</v>
      </c>
      <c r="G67" s="25">
        <v>29.2</v>
      </c>
      <c r="H67" s="39"/>
      <c r="I67" s="39"/>
      <c r="J67" s="39"/>
      <c r="K67" s="39"/>
      <c r="L67" s="39"/>
      <c r="M67" s="44"/>
      <c r="N67" s="43"/>
      <c r="O67" s="43"/>
    </row>
    <row r="68" spans="1:15" x14ac:dyDescent="0.25">
      <c r="A68" s="26" t="s">
        <v>122</v>
      </c>
      <c r="B68" s="24">
        <v>3.3800000000000002E-3</v>
      </c>
      <c r="C68" s="15">
        <v>96456</v>
      </c>
      <c r="D68" s="15">
        <v>326</v>
      </c>
      <c r="E68" s="15">
        <v>96293</v>
      </c>
      <c r="F68" s="15">
        <v>2727377</v>
      </c>
      <c r="G68" s="25">
        <v>28.3</v>
      </c>
      <c r="H68" s="39"/>
      <c r="I68" s="39"/>
      <c r="J68" s="39"/>
      <c r="K68" s="39"/>
      <c r="L68" s="39"/>
      <c r="M68" s="44"/>
      <c r="N68" s="43"/>
      <c r="O68" s="43"/>
    </row>
    <row r="69" spans="1:15" x14ac:dyDescent="0.25">
      <c r="A69" s="26" t="s">
        <v>123</v>
      </c>
      <c r="B69" s="24">
        <v>3.6900000000000001E-3</v>
      </c>
      <c r="C69" s="15">
        <v>96130</v>
      </c>
      <c r="D69" s="15">
        <v>355</v>
      </c>
      <c r="E69" s="15">
        <v>95953</v>
      </c>
      <c r="F69" s="15">
        <v>2631084</v>
      </c>
      <c r="G69" s="25">
        <v>27.4</v>
      </c>
      <c r="H69" s="39"/>
      <c r="I69" s="39"/>
      <c r="J69" s="39"/>
      <c r="K69" s="39"/>
      <c r="L69" s="39"/>
      <c r="M69" s="44"/>
      <c r="N69" s="43"/>
      <c r="O69" s="43"/>
    </row>
    <row r="70" spans="1:15" x14ac:dyDescent="0.25">
      <c r="A70" s="26" t="s">
        <v>124</v>
      </c>
      <c r="B70" s="24">
        <v>4.0099999999999997E-3</v>
      </c>
      <c r="C70" s="15">
        <v>95775</v>
      </c>
      <c r="D70" s="15">
        <v>384</v>
      </c>
      <c r="E70" s="15">
        <v>95583</v>
      </c>
      <c r="F70" s="15">
        <v>2535131</v>
      </c>
      <c r="G70" s="25">
        <v>26.5</v>
      </c>
      <c r="H70" s="39"/>
      <c r="I70" s="39"/>
      <c r="J70" s="39"/>
      <c r="K70" s="39"/>
      <c r="L70" s="39"/>
      <c r="M70" s="44"/>
      <c r="N70" s="43"/>
      <c r="O70" s="43"/>
    </row>
    <row r="71" spans="1:15" x14ac:dyDescent="0.25">
      <c r="A71" s="26" t="s">
        <v>125</v>
      </c>
      <c r="B71" s="24">
        <v>4.3400000000000001E-3</v>
      </c>
      <c r="C71" s="15">
        <v>95391</v>
      </c>
      <c r="D71" s="15">
        <v>414</v>
      </c>
      <c r="E71" s="15">
        <v>95184</v>
      </c>
      <c r="F71" s="15">
        <v>2439548</v>
      </c>
      <c r="G71" s="25">
        <v>25.6</v>
      </c>
      <c r="H71" s="39"/>
      <c r="I71" s="39"/>
      <c r="J71" s="39"/>
      <c r="K71" s="39"/>
      <c r="L71" s="39"/>
      <c r="M71" s="44"/>
      <c r="N71" s="43"/>
      <c r="O71" s="43"/>
    </row>
    <row r="72" spans="1:15" x14ac:dyDescent="0.25">
      <c r="A72" s="26" t="s">
        <v>126</v>
      </c>
      <c r="B72" s="24">
        <v>4.7400000000000003E-3</v>
      </c>
      <c r="C72" s="15">
        <v>94977</v>
      </c>
      <c r="D72" s="15">
        <v>451</v>
      </c>
      <c r="E72" s="15">
        <v>94752</v>
      </c>
      <c r="F72" s="15">
        <v>2344364</v>
      </c>
      <c r="G72" s="25">
        <v>24.7</v>
      </c>
      <c r="H72" s="39"/>
      <c r="I72" s="39"/>
      <c r="J72" s="39"/>
      <c r="K72" s="39"/>
      <c r="L72" s="39"/>
      <c r="M72" s="44"/>
      <c r="N72" s="43"/>
      <c r="O72" s="43"/>
    </row>
    <row r="73" spans="1:15" x14ac:dyDescent="0.25">
      <c r="A73" s="26" t="s">
        <v>127</v>
      </c>
      <c r="B73" s="24">
        <v>5.2300000000000003E-3</v>
      </c>
      <c r="C73" s="15">
        <v>94526</v>
      </c>
      <c r="D73" s="15">
        <v>495</v>
      </c>
      <c r="E73" s="15">
        <v>94279</v>
      </c>
      <c r="F73" s="15">
        <v>2249613</v>
      </c>
      <c r="G73" s="25">
        <v>23.8</v>
      </c>
      <c r="H73" s="39"/>
      <c r="I73" s="39"/>
      <c r="J73" s="39"/>
      <c r="K73" s="39"/>
      <c r="L73" s="39"/>
      <c r="M73" s="44"/>
      <c r="N73" s="43"/>
      <c r="O73" s="43"/>
    </row>
    <row r="74" spans="1:15" x14ac:dyDescent="0.25">
      <c r="A74" s="26" t="s">
        <v>128</v>
      </c>
      <c r="B74" s="24">
        <v>5.77E-3</v>
      </c>
      <c r="C74" s="15">
        <v>94031</v>
      </c>
      <c r="D74" s="15">
        <v>543</v>
      </c>
      <c r="E74" s="15">
        <v>93760</v>
      </c>
      <c r="F74" s="15">
        <v>2155334</v>
      </c>
      <c r="G74" s="25">
        <v>22.9</v>
      </c>
      <c r="H74" s="39"/>
      <c r="I74" s="39"/>
      <c r="J74" s="39"/>
      <c r="K74" s="39"/>
      <c r="L74" s="39"/>
      <c r="M74" s="44"/>
      <c r="N74" s="43"/>
      <c r="O74" s="43"/>
    </row>
    <row r="75" spans="1:15" x14ac:dyDescent="0.25">
      <c r="A75" s="26" t="s">
        <v>129</v>
      </c>
      <c r="B75" s="24">
        <v>6.3200000000000001E-3</v>
      </c>
      <c r="C75" s="15">
        <v>93488</v>
      </c>
      <c r="D75" s="15">
        <v>591</v>
      </c>
      <c r="E75" s="15">
        <v>93193</v>
      </c>
      <c r="F75" s="15">
        <v>2061575</v>
      </c>
      <c r="G75" s="25">
        <v>22.1</v>
      </c>
      <c r="H75" s="39"/>
      <c r="I75" s="39"/>
      <c r="J75" s="39"/>
      <c r="K75" s="39"/>
      <c r="L75" s="39"/>
      <c r="M75" s="44"/>
      <c r="N75" s="43"/>
      <c r="O75" s="43"/>
    </row>
    <row r="76" spans="1:15" x14ac:dyDescent="0.25">
      <c r="A76" s="26" t="s">
        <v>130</v>
      </c>
      <c r="B76" s="24">
        <v>6.9199999999999999E-3</v>
      </c>
      <c r="C76" s="15">
        <v>92897</v>
      </c>
      <c r="D76" s="15">
        <v>643</v>
      </c>
      <c r="E76" s="15">
        <v>92576</v>
      </c>
      <c r="F76" s="15">
        <v>1968382</v>
      </c>
      <c r="G76" s="25">
        <v>21.2</v>
      </c>
      <c r="H76" s="39"/>
      <c r="I76" s="39"/>
      <c r="J76" s="39"/>
      <c r="K76" s="39"/>
      <c r="L76" s="39"/>
      <c r="M76" s="44"/>
      <c r="N76" s="43"/>
      <c r="O76" s="43"/>
    </row>
    <row r="77" spans="1:15" x14ac:dyDescent="0.25">
      <c r="A77" s="26" t="s">
        <v>131</v>
      </c>
      <c r="B77" s="24">
        <v>7.6699999999999997E-3</v>
      </c>
      <c r="C77" s="15">
        <v>92254</v>
      </c>
      <c r="D77" s="15">
        <v>708</v>
      </c>
      <c r="E77" s="15">
        <v>91900</v>
      </c>
      <c r="F77" s="15">
        <v>1875807</v>
      </c>
      <c r="G77" s="25">
        <v>20.3</v>
      </c>
      <c r="H77" s="39"/>
      <c r="I77" s="39"/>
      <c r="J77" s="39"/>
      <c r="K77" s="39"/>
      <c r="L77" s="39"/>
      <c r="M77" s="44"/>
      <c r="N77" s="43"/>
      <c r="O77" s="43"/>
    </row>
    <row r="78" spans="1:15" x14ac:dyDescent="0.25">
      <c r="A78" s="26" t="s">
        <v>132</v>
      </c>
      <c r="B78" s="24">
        <v>8.6499999999999997E-3</v>
      </c>
      <c r="C78" s="15">
        <v>91546</v>
      </c>
      <c r="D78" s="15">
        <v>792</v>
      </c>
      <c r="E78" s="15">
        <v>91150</v>
      </c>
      <c r="F78" s="15">
        <v>1783907</v>
      </c>
      <c r="G78" s="25">
        <v>19.5</v>
      </c>
      <c r="H78" s="39"/>
      <c r="I78" s="39"/>
      <c r="J78" s="39"/>
      <c r="K78" s="39"/>
      <c r="L78" s="39"/>
      <c r="M78" s="44"/>
      <c r="N78" s="43"/>
      <c r="O78" s="43"/>
    </row>
    <row r="79" spans="1:15" x14ac:dyDescent="0.25">
      <c r="A79" s="26" t="s">
        <v>133</v>
      </c>
      <c r="B79" s="24">
        <v>9.7599999999999996E-3</v>
      </c>
      <c r="C79" s="15">
        <v>90754</v>
      </c>
      <c r="D79" s="15">
        <v>886</v>
      </c>
      <c r="E79" s="15">
        <v>90311</v>
      </c>
      <c r="F79" s="15">
        <v>1692757</v>
      </c>
      <c r="G79" s="25">
        <v>18.7</v>
      </c>
      <c r="H79" s="39"/>
      <c r="I79" s="39"/>
      <c r="J79" s="39"/>
      <c r="K79" s="39"/>
      <c r="L79" s="39"/>
      <c r="M79" s="44"/>
      <c r="N79" s="43"/>
      <c r="O79" s="43"/>
    </row>
    <row r="80" spans="1:15" x14ac:dyDescent="0.25">
      <c r="A80" s="26" t="s">
        <v>134</v>
      </c>
      <c r="B80" s="24">
        <v>1.089E-2</v>
      </c>
      <c r="C80" s="15">
        <v>89868</v>
      </c>
      <c r="D80" s="15">
        <v>979</v>
      </c>
      <c r="E80" s="15">
        <v>89379</v>
      </c>
      <c r="F80" s="15">
        <v>1602446</v>
      </c>
      <c r="G80" s="25">
        <v>17.8</v>
      </c>
      <c r="H80" s="39"/>
      <c r="I80" s="39"/>
      <c r="J80" s="39"/>
      <c r="K80" s="39"/>
      <c r="L80" s="39"/>
      <c r="M80" s="44"/>
      <c r="N80" s="43"/>
      <c r="O80" s="43"/>
    </row>
    <row r="81" spans="1:15" x14ac:dyDescent="0.25">
      <c r="A81" s="26" t="s">
        <v>135</v>
      </c>
      <c r="B81" s="24">
        <v>1.2120000000000001E-2</v>
      </c>
      <c r="C81" s="15">
        <v>88889</v>
      </c>
      <c r="D81" s="15">
        <v>1077</v>
      </c>
      <c r="E81" s="15">
        <v>88351</v>
      </c>
      <c r="F81" s="15">
        <v>1513067</v>
      </c>
      <c r="G81" s="25">
        <v>17</v>
      </c>
      <c r="H81" s="39"/>
      <c r="I81" s="39"/>
      <c r="J81" s="39"/>
      <c r="K81" s="39"/>
      <c r="L81" s="39"/>
      <c r="M81" s="44"/>
      <c r="N81" s="43"/>
      <c r="O81" s="43"/>
    </row>
    <row r="82" spans="1:15" x14ac:dyDescent="0.25">
      <c r="A82" s="26" t="s">
        <v>136</v>
      </c>
      <c r="B82" s="24">
        <v>1.3650000000000001E-2</v>
      </c>
      <c r="C82" s="15">
        <v>87812</v>
      </c>
      <c r="D82" s="15">
        <v>1199</v>
      </c>
      <c r="E82" s="15">
        <v>87213</v>
      </c>
      <c r="F82" s="15">
        <v>1424717</v>
      </c>
      <c r="G82" s="25">
        <v>16.2</v>
      </c>
      <c r="H82" s="39"/>
      <c r="I82" s="39"/>
      <c r="J82" s="39"/>
      <c r="K82" s="39"/>
      <c r="L82" s="39"/>
      <c r="M82" s="44"/>
      <c r="N82" s="43"/>
      <c r="O82" s="43"/>
    </row>
    <row r="83" spans="1:15" x14ac:dyDescent="0.25">
      <c r="A83" s="26" t="s">
        <v>137</v>
      </c>
      <c r="B83" s="24">
        <v>1.5640000000000001E-2</v>
      </c>
      <c r="C83" s="15">
        <v>86613</v>
      </c>
      <c r="D83" s="15">
        <v>1355</v>
      </c>
      <c r="E83" s="15">
        <v>85936</v>
      </c>
      <c r="F83" s="15">
        <v>1337504</v>
      </c>
      <c r="G83" s="25">
        <v>15.4</v>
      </c>
      <c r="H83" s="39"/>
      <c r="I83" s="39"/>
      <c r="J83" s="39"/>
      <c r="K83" s="39"/>
      <c r="L83" s="39"/>
      <c r="M83" s="44"/>
      <c r="N83" s="43"/>
      <c r="O83" s="43"/>
    </row>
    <row r="84" spans="1:15" x14ac:dyDescent="0.25">
      <c r="A84" s="26" t="s">
        <v>138</v>
      </c>
      <c r="B84" s="24">
        <v>1.7899999999999999E-2</v>
      </c>
      <c r="C84" s="15">
        <v>85258</v>
      </c>
      <c r="D84" s="15">
        <v>1526</v>
      </c>
      <c r="E84" s="15">
        <v>84495</v>
      </c>
      <c r="F84" s="15">
        <v>1251569</v>
      </c>
      <c r="G84" s="25">
        <v>14.7</v>
      </c>
      <c r="H84" s="39"/>
      <c r="I84" s="39"/>
      <c r="J84" s="39"/>
      <c r="K84" s="39"/>
      <c r="L84" s="39"/>
      <c r="M84" s="44"/>
      <c r="N84" s="43"/>
      <c r="O84" s="43"/>
    </row>
    <row r="85" spans="1:15" x14ac:dyDescent="0.25">
      <c r="A85" s="26" t="s">
        <v>139</v>
      </c>
      <c r="B85" s="24">
        <v>2.0209999999999999E-2</v>
      </c>
      <c r="C85" s="15">
        <v>83732</v>
      </c>
      <c r="D85" s="15">
        <v>1693</v>
      </c>
      <c r="E85" s="15">
        <v>82886</v>
      </c>
      <c r="F85" s="15">
        <v>1167074</v>
      </c>
      <c r="G85" s="25">
        <v>13.9</v>
      </c>
      <c r="H85" s="39"/>
      <c r="I85" s="39"/>
      <c r="J85" s="39"/>
      <c r="K85" s="39"/>
      <c r="L85" s="39"/>
      <c r="M85" s="44"/>
      <c r="N85" s="43"/>
      <c r="O85" s="43"/>
    </row>
    <row r="86" spans="1:15" x14ac:dyDescent="0.25">
      <c r="A86" s="26" t="s">
        <v>140</v>
      </c>
      <c r="B86" s="24">
        <v>2.265E-2</v>
      </c>
      <c r="C86" s="15">
        <v>82039</v>
      </c>
      <c r="D86" s="15">
        <v>1858</v>
      </c>
      <c r="E86" s="15">
        <v>81110</v>
      </c>
      <c r="F86" s="15">
        <v>1084188</v>
      </c>
      <c r="G86" s="25">
        <v>13.2</v>
      </c>
      <c r="H86" s="39"/>
      <c r="I86" s="39"/>
      <c r="J86" s="39"/>
      <c r="K86" s="39"/>
      <c r="L86" s="39"/>
      <c r="M86" s="44"/>
      <c r="N86" s="43"/>
      <c r="O86" s="43"/>
    </row>
    <row r="87" spans="1:15" x14ac:dyDescent="0.25">
      <c r="A87" s="26" t="s">
        <v>141</v>
      </c>
      <c r="B87" s="24">
        <v>2.5510000000000001E-2</v>
      </c>
      <c r="C87" s="15">
        <v>80181</v>
      </c>
      <c r="D87" s="15">
        <v>2046</v>
      </c>
      <c r="E87" s="15">
        <v>79158</v>
      </c>
      <c r="F87" s="15">
        <v>1003078</v>
      </c>
      <c r="G87" s="25">
        <v>12.5</v>
      </c>
      <c r="H87" s="39"/>
      <c r="I87" s="39"/>
      <c r="J87" s="39"/>
      <c r="K87" s="39"/>
      <c r="L87" s="39"/>
      <c r="M87" s="44"/>
      <c r="N87" s="43"/>
      <c r="O87" s="43"/>
    </row>
    <row r="88" spans="1:15" x14ac:dyDescent="0.25">
      <c r="A88" s="26" t="s">
        <v>142</v>
      </c>
      <c r="B88" s="24">
        <v>2.903E-2</v>
      </c>
      <c r="C88" s="15">
        <v>78135</v>
      </c>
      <c r="D88" s="15">
        <v>2268</v>
      </c>
      <c r="E88" s="15">
        <v>77001</v>
      </c>
      <c r="F88" s="15">
        <v>923920</v>
      </c>
      <c r="G88" s="25">
        <v>11.8</v>
      </c>
      <c r="H88" s="39"/>
      <c r="I88" s="39"/>
      <c r="J88" s="39"/>
      <c r="K88" s="39"/>
      <c r="L88" s="39"/>
      <c r="M88" s="44"/>
      <c r="N88" s="43"/>
      <c r="O88" s="43"/>
    </row>
    <row r="89" spans="1:15" x14ac:dyDescent="0.25">
      <c r="A89" s="26" t="s">
        <v>143</v>
      </c>
      <c r="B89" s="24">
        <v>3.2919999999999998E-2</v>
      </c>
      <c r="C89" s="15">
        <v>75867</v>
      </c>
      <c r="D89" s="15">
        <v>2497</v>
      </c>
      <c r="E89" s="15">
        <v>74619</v>
      </c>
      <c r="F89" s="15">
        <v>846919</v>
      </c>
      <c r="G89" s="25">
        <v>11.2</v>
      </c>
      <c r="H89" s="39"/>
      <c r="I89" s="39"/>
      <c r="J89" s="39"/>
      <c r="K89" s="39"/>
      <c r="L89" s="39"/>
      <c r="M89" s="44"/>
      <c r="N89" s="43"/>
      <c r="O89" s="43"/>
    </row>
    <row r="90" spans="1:15" x14ac:dyDescent="0.25">
      <c r="A90" s="26" t="s">
        <v>144</v>
      </c>
      <c r="B90" s="24">
        <v>3.687E-2</v>
      </c>
      <c r="C90" s="15">
        <v>73370</v>
      </c>
      <c r="D90" s="15">
        <v>2705</v>
      </c>
      <c r="E90" s="15">
        <v>72018</v>
      </c>
      <c r="F90" s="15">
        <v>772301</v>
      </c>
      <c r="G90" s="25">
        <v>10.5</v>
      </c>
      <c r="H90" s="39"/>
      <c r="I90" s="39"/>
      <c r="J90" s="39"/>
      <c r="K90" s="39"/>
      <c r="L90" s="39"/>
      <c r="M90" s="44"/>
      <c r="N90" s="43"/>
      <c r="O90" s="43"/>
    </row>
    <row r="91" spans="1:15" x14ac:dyDescent="0.25">
      <c r="A91" s="26" t="s">
        <v>145</v>
      </c>
      <c r="B91" s="24">
        <v>4.0919999999999998E-2</v>
      </c>
      <c r="C91" s="15">
        <v>70665</v>
      </c>
      <c r="D91" s="15">
        <v>2892</v>
      </c>
      <c r="E91" s="15">
        <v>69219</v>
      </c>
      <c r="F91" s="15">
        <v>700283</v>
      </c>
      <c r="G91" s="25">
        <v>9.9</v>
      </c>
      <c r="H91" s="39"/>
      <c r="I91" s="39"/>
      <c r="J91" s="39"/>
      <c r="K91" s="39"/>
      <c r="L91" s="39"/>
      <c r="M91" s="44"/>
      <c r="N91" s="43"/>
      <c r="O91" s="43"/>
    </row>
    <row r="92" spans="1:15" x14ac:dyDescent="0.25">
      <c r="A92" s="26" t="s">
        <v>146</v>
      </c>
      <c r="B92" s="24">
        <v>4.5539999999999997E-2</v>
      </c>
      <c r="C92" s="15">
        <v>67773</v>
      </c>
      <c r="D92" s="15">
        <v>3087</v>
      </c>
      <c r="E92" s="15">
        <v>66230</v>
      </c>
      <c r="F92" s="15">
        <v>631064</v>
      </c>
      <c r="G92" s="25">
        <v>9.3000000000000007</v>
      </c>
      <c r="H92" s="39"/>
      <c r="I92" s="39"/>
      <c r="J92" s="39"/>
      <c r="K92" s="39"/>
      <c r="L92" s="39"/>
      <c r="M92" s="44"/>
      <c r="N92" s="43"/>
      <c r="O92" s="43"/>
    </row>
    <row r="93" spans="1:15" x14ac:dyDescent="0.25">
      <c r="A93" s="26" t="s">
        <v>147</v>
      </c>
      <c r="B93" s="24">
        <v>5.1229999999999998E-2</v>
      </c>
      <c r="C93" s="15">
        <v>64686</v>
      </c>
      <c r="D93" s="15">
        <v>3314</v>
      </c>
      <c r="E93" s="15">
        <v>63029</v>
      </c>
      <c r="F93" s="15">
        <v>564835</v>
      </c>
      <c r="G93" s="25">
        <v>8.6999999999999993</v>
      </c>
      <c r="H93" s="39"/>
      <c r="I93" s="39"/>
      <c r="J93" s="39"/>
      <c r="K93" s="39"/>
      <c r="L93" s="39"/>
      <c r="M93" s="44"/>
      <c r="N93" s="43"/>
      <c r="O93" s="43"/>
    </row>
    <row r="94" spans="1:15" x14ac:dyDescent="0.25">
      <c r="A94" s="26" t="s">
        <v>148</v>
      </c>
      <c r="B94" s="24">
        <v>5.7950000000000002E-2</v>
      </c>
      <c r="C94" s="15">
        <v>61372</v>
      </c>
      <c r="D94" s="15">
        <v>3556</v>
      </c>
      <c r="E94" s="15">
        <v>59594</v>
      </c>
      <c r="F94" s="15">
        <v>501806</v>
      </c>
      <c r="G94" s="25">
        <v>8.1999999999999993</v>
      </c>
      <c r="H94" s="39"/>
      <c r="I94" s="39"/>
      <c r="J94" s="39"/>
      <c r="K94" s="39"/>
      <c r="L94" s="39"/>
      <c r="M94" s="44"/>
      <c r="N94" s="43"/>
      <c r="O94" s="43"/>
    </row>
    <row r="95" spans="1:15" x14ac:dyDescent="0.25">
      <c r="A95" s="26" t="s">
        <v>149</v>
      </c>
      <c r="B95" s="24">
        <v>6.5060000000000007E-2</v>
      </c>
      <c r="C95" s="15">
        <v>57816</v>
      </c>
      <c r="D95" s="15">
        <v>3762</v>
      </c>
      <c r="E95" s="15">
        <v>55935</v>
      </c>
      <c r="F95" s="15">
        <v>442212</v>
      </c>
      <c r="G95" s="25">
        <v>7.6</v>
      </c>
      <c r="H95" s="39"/>
      <c r="I95" s="39"/>
      <c r="J95" s="39"/>
      <c r="K95" s="39"/>
      <c r="L95" s="39"/>
      <c r="M95" s="44"/>
      <c r="N95" s="43"/>
      <c r="O95" s="43"/>
    </row>
    <row r="96" spans="1:15" x14ac:dyDescent="0.25">
      <c r="A96" s="26" t="s">
        <v>150</v>
      </c>
      <c r="B96" s="24">
        <v>7.2910000000000003E-2</v>
      </c>
      <c r="C96" s="15">
        <v>54054</v>
      </c>
      <c r="D96" s="15">
        <v>3941</v>
      </c>
      <c r="E96" s="15">
        <v>52084</v>
      </c>
      <c r="F96" s="15">
        <v>386277</v>
      </c>
      <c r="G96" s="25">
        <v>7.1</v>
      </c>
      <c r="H96" s="39"/>
      <c r="I96" s="39"/>
      <c r="J96" s="39"/>
      <c r="K96" s="39"/>
      <c r="L96" s="39"/>
      <c r="M96" s="44"/>
      <c r="N96" s="43"/>
      <c r="O96" s="43"/>
    </row>
    <row r="97" spans="1:15" x14ac:dyDescent="0.25">
      <c r="A97" s="26" t="s">
        <v>151</v>
      </c>
      <c r="B97" s="24">
        <v>8.1540000000000001E-2</v>
      </c>
      <c r="C97" s="15">
        <v>50113</v>
      </c>
      <c r="D97" s="15">
        <v>4086</v>
      </c>
      <c r="E97" s="15">
        <v>48070</v>
      </c>
      <c r="F97" s="15">
        <v>334193</v>
      </c>
      <c r="G97" s="25">
        <v>6.7</v>
      </c>
      <c r="H97" s="39"/>
      <c r="I97" s="39"/>
      <c r="J97" s="39"/>
      <c r="K97" s="39"/>
      <c r="L97" s="39"/>
      <c r="M97" s="44"/>
      <c r="N97" s="43"/>
      <c r="O97" s="43"/>
    </row>
    <row r="98" spans="1:15" x14ac:dyDescent="0.25">
      <c r="A98" s="26" t="s">
        <v>152</v>
      </c>
      <c r="B98" s="24">
        <v>9.0999999999999998E-2</v>
      </c>
      <c r="C98" s="15">
        <v>46027</v>
      </c>
      <c r="D98" s="15">
        <v>4188</v>
      </c>
      <c r="E98" s="15">
        <v>43933</v>
      </c>
      <c r="F98" s="15">
        <v>286123</v>
      </c>
      <c r="G98" s="25">
        <v>6.2</v>
      </c>
      <c r="H98" s="39"/>
      <c r="I98" s="39"/>
      <c r="J98" s="39"/>
      <c r="K98" s="39"/>
      <c r="L98" s="39"/>
      <c r="M98" s="44"/>
      <c r="N98" s="43"/>
      <c r="O98" s="43"/>
    </row>
    <row r="99" spans="1:15" x14ac:dyDescent="0.25">
      <c r="A99" s="26" t="s">
        <v>153</v>
      </c>
      <c r="B99" s="24">
        <v>0.10135</v>
      </c>
      <c r="C99" s="15">
        <v>41839</v>
      </c>
      <c r="D99" s="15">
        <v>4240</v>
      </c>
      <c r="E99" s="15">
        <v>39719</v>
      </c>
      <c r="F99" s="15">
        <v>242190</v>
      </c>
      <c r="G99" s="25">
        <v>5.8</v>
      </c>
      <c r="H99" s="39"/>
      <c r="I99" s="39"/>
      <c r="J99" s="39"/>
      <c r="K99" s="39"/>
      <c r="L99" s="39"/>
      <c r="M99" s="44"/>
      <c r="N99" s="43"/>
      <c r="O99" s="43"/>
    </row>
    <row r="100" spans="1:15" x14ac:dyDescent="0.25">
      <c r="A100" s="26" t="s">
        <v>154</v>
      </c>
      <c r="B100" s="24">
        <v>0.11264</v>
      </c>
      <c r="C100" s="15">
        <v>37599</v>
      </c>
      <c r="D100" s="15">
        <v>4235</v>
      </c>
      <c r="E100" s="15">
        <v>35482</v>
      </c>
      <c r="F100" s="15">
        <v>202471</v>
      </c>
      <c r="G100" s="25">
        <v>5.4</v>
      </c>
      <c r="H100" s="39"/>
      <c r="I100" s="39"/>
      <c r="J100" s="39"/>
      <c r="K100" s="39"/>
      <c r="L100" s="39"/>
      <c r="M100" s="44"/>
      <c r="N100" s="43"/>
      <c r="O100" s="43"/>
    </row>
    <row r="101" spans="1:15" x14ac:dyDescent="0.25">
      <c r="A101" s="26" t="s">
        <v>155</v>
      </c>
      <c r="B101" s="24">
        <v>0.12493</v>
      </c>
      <c r="C101" s="15">
        <v>33364</v>
      </c>
      <c r="D101" s="15">
        <v>4168</v>
      </c>
      <c r="E101" s="15">
        <v>31280</v>
      </c>
      <c r="F101" s="15">
        <v>166990</v>
      </c>
      <c r="G101" s="25">
        <v>5</v>
      </c>
      <c r="H101" s="39"/>
      <c r="I101" s="39"/>
      <c r="J101" s="39"/>
      <c r="K101" s="39"/>
      <c r="L101" s="39"/>
      <c r="M101" s="44"/>
      <c r="N101" s="43"/>
      <c r="O101" s="43"/>
    </row>
    <row r="102" spans="1:15" x14ac:dyDescent="0.25">
      <c r="A102" s="26" t="s">
        <v>156</v>
      </c>
      <c r="B102" s="24">
        <v>0.13825000000000001</v>
      </c>
      <c r="C102" s="15">
        <v>29196</v>
      </c>
      <c r="D102" s="15">
        <v>4036</v>
      </c>
      <c r="E102" s="15">
        <v>27178</v>
      </c>
      <c r="F102" s="15">
        <v>135710</v>
      </c>
      <c r="G102" s="25">
        <v>4.5999999999999996</v>
      </c>
      <c r="H102" s="39"/>
      <c r="I102" s="39"/>
      <c r="J102" s="39"/>
      <c r="K102" s="39"/>
      <c r="L102" s="39"/>
      <c r="M102" s="44"/>
      <c r="N102" s="43"/>
      <c r="O102" s="43"/>
    </row>
    <row r="103" spans="1:15" x14ac:dyDescent="0.25">
      <c r="A103" s="26" t="s">
        <v>157</v>
      </c>
      <c r="B103" s="24">
        <v>0.15265000000000001</v>
      </c>
      <c r="C103" s="15">
        <v>25160</v>
      </c>
      <c r="D103" s="15">
        <v>3841</v>
      </c>
      <c r="E103" s="15">
        <v>23240</v>
      </c>
      <c r="F103" s="15">
        <v>108532</v>
      </c>
      <c r="G103" s="25">
        <v>4.3</v>
      </c>
      <c r="H103" s="39"/>
      <c r="I103" s="39"/>
      <c r="J103" s="39"/>
      <c r="K103" s="39"/>
      <c r="L103" s="39"/>
      <c r="M103" s="44"/>
      <c r="N103" s="43"/>
      <c r="O103" s="43"/>
    </row>
    <row r="104" spans="1:15" x14ac:dyDescent="0.25">
      <c r="A104" s="26" t="s">
        <v>158</v>
      </c>
      <c r="B104" s="24">
        <v>0.16818</v>
      </c>
      <c r="C104" s="15">
        <v>21319</v>
      </c>
      <c r="D104" s="15">
        <v>3585</v>
      </c>
      <c r="E104" s="15">
        <v>19527</v>
      </c>
      <c r="F104" s="15">
        <v>85292</v>
      </c>
      <c r="G104" s="25">
        <v>4</v>
      </c>
      <c r="H104" s="39"/>
      <c r="I104" s="39"/>
      <c r="J104" s="39"/>
      <c r="K104" s="39"/>
      <c r="L104" s="39"/>
      <c r="M104" s="44"/>
      <c r="N104" s="43"/>
      <c r="O104" s="43"/>
    </row>
    <row r="105" spans="1:15" x14ac:dyDescent="0.25">
      <c r="A105" s="26" t="s">
        <v>159</v>
      </c>
      <c r="B105" s="24">
        <v>0.18486</v>
      </c>
      <c r="C105" s="15">
        <v>17734</v>
      </c>
      <c r="D105" s="15">
        <v>3278</v>
      </c>
      <c r="E105" s="15">
        <v>16095</v>
      </c>
      <c r="F105" s="15">
        <v>65766</v>
      </c>
      <c r="G105" s="25">
        <v>3.7</v>
      </c>
      <c r="H105" s="39"/>
      <c r="I105" s="39"/>
      <c r="J105" s="39"/>
      <c r="K105" s="39"/>
      <c r="L105" s="39"/>
      <c r="M105" s="44"/>
      <c r="N105" s="43"/>
      <c r="O105" s="43"/>
    </row>
    <row r="106" spans="1:15" x14ac:dyDescent="0.25">
      <c r="A106" s="26" t="s">
        <v>160</v>
      </c>
      <c r="B106" s="24">
        <v>0.20272000000000001</v>
      </c>
      <c r="C106" s="15">
        <v>14456</v>
      </c>
      <c r="D106" s="15">
        <v>2931</v>
      </c>
      <c r="E106" s="15">
        <v>12991</v>
      </c>
      <c r="F106" s="15">
        <v>49671</v>
      </c>
      <c r="G106" s="25">
        <v>3.4</v>
      </c>
      <c r="H106" s="39"/>
      <c r="I106" s="39"/>
      <c r="J106" s="39"/>
      <c r="K106" s="39"/>
      <c r="L106" s="39"/>
      <c r="M106" s="44"/>
      <c r="N106" s="43"/>
      <c r="O106" s="43"/>
    </row>
    <row r="107" spans="1:15" x14ac:dyDescent="0.25">
      <c r="A107" s="26" t="s">
        <v>161</v>
      </c>
      <c r="B107" s="24">
        <v>0.22178999999999999</v>
      </c>
      <c r="C107" s="15">
        <v>11525</v>
      </c>
      <c r="D107" s="15">
        <v>2556</v>
      </c>
      <c r="E107" s="15">
        <v>10247</v>
      </c>
      <c r="F107" s="15">
        <v>36680</v>
      </c>
      <c r="G107" s="25">
        <v>3.2</v>
      </c>
      <c r="H107" s="39"/>
      <c r="I107" s="39"/>
      <c r="J107" s="39"/>
      <c r="K107" s="39"/>
      <c r="L107" s="39"/>
      <c r="M107" s="44"/>
      <c r="N107" s="43"/>
      <c r="O107" s="43"/>
    </row>
    <row r="108" spans="1:15" x14ac:dyDescent="0.25">
      <c r="A108" s="26" t="s">
        <v>162</v>
      </c>
      <c r="B108" s="24">
        <v>0.24207000000000001</v>
      </c>
      <c r="C108" s="15">
        <v>8969</v>
      </c>
      <c r="D108" s="15">
        <v>2171</v>
      </c>
      <c r="E108" s="15">
        <v>7884</v>
      </c>
      <c r="F108" s="15">
        <v>26433</v>
      </c>
      <c r="G108" s="25">
        <v>2.9</v>
      </c>
      <c r="H108" s="39"/>
      <c r="I108" s="39"/>
      <c r="J108" s="39"/>
      <c r="K108" s="39"/>
      <c r="L108" s="39"/>
      <c r="M108" s="44"/>
      <c r="N108" s="43"/>
      <c r="O108" s="43"/>
    </row>
    <row r="109" spans="1:15" x14ac:dyDescent="0.25">
      <c r="A109" s="26" t="s">
        <v>163</v>
      </c>
      <c r="B109" s="24">
        <v>0.26357999999999998</v>
      </c>
      <c r="C109" s="15">
        <v>6798</v>
      </c>
      <c r="D109" s="15">
        <v>1792</v>
      </c>
      <c r="E109" s="15">
        <v>5902</v>
      </c>
      <c r="F109" s="15">
        <v>18550</v>
      </c>
      <c r="G109" s="25">
        <v>2.7</v>
      </c>
      <c r="H109" s="39"/>
      <c r="I109" s="39"/>
      <c r="J109" s="39"/>
      <c r="K109" s="39"/>
      <c r="L109" s="39"/>
      <c r="M109" s="44"/>
      <c r="N109" s="43"/>
      <c r="O109" s="43"/>
    </row>
    <row r="110" spans="1:15" x14ac:dyDescent="0.25">
      <c r="A110" s="28" t="s">
        <v>164</v>
      </c>
      <c r="B110" s="29">
        <v>1</v>
      </c>
      <c r="C110" s="30">
        <v>5006</v>
      </c>
      <c r="D110" s="30">
        <v>5006</v>
      </c>
      <c r="E110" s="30">
        <v>12648</v>
      </c>
      <c r="F110" s="30">
        <v>12648</v>
      </c>
      <c r="G110" s="31">
        <v>2.5</v>
      </c>
      <c r="H110" s="39"/>
      <c r="I110" s="39"/>
      <c r="J110" s="39"/>
      <c r="K110" s="39"/>
      <c r="L110" s="39"/>
      <c r="M110" s="44"/>
      <c r="N110" s="43"/>
      <c r="O110" s="43"/>
    </row>
    <row r="111" spans="1:15" x14ac:dyDescent="0.25">
      <c r="A111" s="15"/>
      <c r="B111" s="24"/>
      <c r="C111" s="15"/>
      <c r="D111" s="15"/>
      <c r="E111" s="15"/>
      <c r="F111" s="15"/>
      <c r="G111" s="67"/>
      <c r="H111" s="39"/>
      <c r="I111" s="39"/>
      <c r="J111" s="39"/>
      <c r="K111" s="39"/>
      <c r="L111" s="39"/>
      <c r="M111" s="44"/>
      <c r="N111" s="43"/>
      <c r="O111" s="43"/>
    </row>
    <row r="113" spans="1:1" x14ac:dyDescent="0.25">
      <c r="A113" s="32" t="s">
        <v>284</v>
      </c>
    </row>
    <row r="114" spans="1:1" x14ac:dyDescent="0.25">
      <c r="A114" s="33" t="s">
        <v>165</v>
      </c>
    </row>
  </sheetData>
  <pageMargins left="0.75" right="0.75" top="1" bottom="1" header="0.5" footer="0.5"/>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A1:G114"/>
  <sheetViews>
    <sheetView zoomScaleNormal="100" workbookViewId="0"/>
  </sheetViews>
  <sheetFormatPr defaultRowHeight="12.5" x14ac:dyDescent="0.25"/>
  <cols>
    <col min="1" max="1" width="12.59765625" style="4" customWidth="1"/>
    <col min="2" max="2" width="17.3984375" style="4" customWidth="1"/>
    <col min="3" max="3" width="10.59765625" style="4" customWidth="1"/>
    <col min="4" max="5" width="17.3984375" style="4" customWidth="1"/>
    <col min="6" max="7" width="15.09765625" style="4" customWidth="1"/>
    <col min="8" max="256" width="9.09765625" style="4"/>
    <col min="257" max="257" width="12.59765625" style="4" customWidth="1"/>
    <col min="258" max="258" width="17.3984375" style="4" customWidth="1"/>
    <col min="259" max="259" width="10.59765625" style="4" customWidth="1"/>
    <col min="260" max="261" width="17.3984375" style="4" customWidth="1"/>
    <col min="262" max="263" width="15.09765625" style="4" customWidth="1"/>
    <col min="264" max="512" width="9.09765625" style="4"/>
    <col min="513" max="513" width="12.59765625" style="4" customWidth="1"/>
    <col min="514" max="514" width="17.3984375" style="4" customWidth="1"/>
    <col min="515" max="515" width="10.59765625" style="4" customWidth="1"/>
    <col min="516" max="517" width="17.3984375" style="4" customWidth="1"/>
    <col min="518" max="519" width="15.09765625" style="4" customWidth="1"/>
    <col min="520" max="768" width="9.09765625" style="4"/>
    <col min="769" max="769" width="12.59765625" style="4" customWidth="1"/>
    <col min="770" max="770" width="17.3984375" style="4" customWidth="1"/>
    <col min="771" max="771" width="10.59765625" style="4" customWidth="1"/>
    <col min="772" max="773" width="17.3984375" style="4" customWidth="1"/>
    <col min="774" max="775" width="15.09765625" style="4" customWidth="1"/>
    <col min="776" max="1024" width="9.09765625" style="4"/>
    <col min="1025" max="1025" width="12.59765625" style="4" customWidth="1"/>
    <col min="1026" max="1026" width="17.3984375" style="4" customWidth="1"/>
    <col min="1027" max="1027" width="10.59765625" style="4" customWidth="1"/>
    <col min="1028" max="1029" width="17.3984375" style="4" customWidth="1"/>
    <col min="1030" max="1031" width="15.09765625" style="4" customWidth="1"/>
    <col min="1032" max="1280" width="9.09765625" style="4"/>
    <col min="1281" max="1281" width="12.59765625" style="4" customWidth="1"/>
    <col min="1282" max="1282" width="17.3984375" style="4" customWidth="1"/>
    <col min="1283" max="1283" width="10.59765625" style="4" customWidth="1"/>
    <col min="1284" max="1285" width="17.3984375" style="4" customWidth="1"/>
    <col min="1286" max="1287" width="15.09765625" style="4" customWidth="1"/>
    <col min="1288" max="1536" width="9.09765625" style="4"/>
    <col min="1537" max="1537" width="12.59765625" style="4" customWidth="1"/>
    <col min="1538" max="1538" width="17.3984375" style="4" customWidth="1"/>
    <col min="1539" max="1539" width="10.59765625" style="4" customWidth="1"/>
    <col min="1540" max="1541" width="17.3984375" style="4" customWidth="1"/>
    <col min="1542" max="1543" width="15.09765625" style="4" customWidth="1"/>
    <col min="1544" max="1792" width="9.09765625" style="4"/>
    <col min="1793" max="1793" width="12.59765625" style="4" customWidth="1"/>
    <col min="1794" max="1794" width="17.3984375" style="4" customWidth="1"/>
    <col min="1795" max="1795" width="10.59765625" style="4" customWidth="1"/>
    <col min="1796" max="1797" width="17.3984375" style="4" customWidth="1"/>
    <col min="1798" max="1799" width="15.09765625" style="4" customWidth="1"/>
    <col min="1800" max="2048" width="9.09765625" style="4"/>
    <col min="2049" max="2049" width="12.59765625" style="4" customWidth="1"/>
    <col min="2050" max="2050" width="17.3984375" style="4" customWidth="1"/>
    <col min="2051" max="2051" width="10.59765625" style="4" customWidth="1"/>
    <col min="2052" max="2053" width="17.3984375" style="4" customWidth="1"/>
    <col min="2054" max="2055" width="15.09765625" style="4" customWidth="1"/>
    <col min="2056" max="2304" width="9.09765625" style="4"/>
    <col min="2305" max="2305" width="12.59765625" style="4" customWidth="1"/>
    <col min="2306" max="2306" width="17.3984375" style="4" customWidth="1"/>
    <col min="2307" max="2307" width="10.59765625" style="4" customWidth="1"/>
    <col min="2308" max="2309" width="17.3984375" style="4" customWidth="1"/>
    <col min="2310" max="2311" width="15.09765625" style="4" customWidth="1"/>
    <col min="2312" max="2560" width="9.09765625" style="4"/>
    <col min="2561" max="2561" width="12.59765625" style="4" customWidth="1"/>
    <col min="2562" max="2562" width="17.3984375" style="4" customWidth="1"/>
    <col min="2563" max="2563" width="10.59765625" style="4" customWidth="1"/>
    <col min="2564" max="2565" width="17.3984375" style="4" customWidth="1"/>
    <col min="2566" max="2567" width="15.09765625" style="4" customWidth="1"/>
    <col min="2568" max="2816" width="9.09765625" style="4"/>
    <col min="2817" max="2817" width="12.59765625" style="4" customWidth="1"/>
    <col min="2818" max="2818" width="17.3984375" style="4" customWidth="1"/>
    <col min="2819" max="2819" width="10.59765625" style="4" customWidth="1"/>
    <col min="2820" max="2821" width="17.3984375" style="4" customWidth="1"/>
    <col min="2822" max="2823" width="15.09765625" style="4" customWidth="1"/>
    <col min="2824" max="3072" width="9.09765625" style="4"/>
    <col min="3073" max="3073" width="12.59765625" style="4" customWidth="1"/>
    <col min="3074" max="3074" width="17.3984375" style="4" customWidth="1"/>
    <col min="3075" max="3075" width="10.59765625" style="4" customWidth="1"/>
    <col min="3076" max="3077" width="17.3984375" style="4" customWidth="1"/>
    <col min="3078" max="3079" width="15.09765625" style="4" customWidth="1"/>
    <col min="3080" max="3328" width="9.09765625" style="4"/>
    <col min="3329" max="3329" width="12.59765625" style="4" customWidth="1"/>
    <col min="3330" max="3330" width="17.3984375" style="4" customWidth="1"/>
    <col min="3331" max="3331" width="10.59765625" style="4" customWidth="1"/>
    <col min="3332" max="3333" width="17.3984375" style="4" customWidth="1"/>
    <col min="3334" max="3335" width="15.09765625" style="4" customWidth="1"/>
    <col min="3336" max="3584" width="9.09765625" style="4"/>
    <col min="3585" max="3585" width="12.59765625" style="4" customWidth="1"/>
    <col min="3586" max="3586" width="17.3984375" style="4" customWidth="1"/>
    <col min="3587" max="3587" width="10.59765625" style="4" customWidth="1"/>
    <col min="3588" max="3589" width="17.3984375" style="4" customWidth="1"/>
    <col min="3590" max="3591" width="15.09765625" style="4" customWidth="1"/>
    <col min="3592" max="3840" width="9.09765625" style="4"/>
    <col min="3841" max="3841" width="12.59765625" style="4" customWidth="1"/>
    <col min="3842" max="3842" width="17.3984375" style="4" customWidth="1"/>
    <col min="3843" max="3843" width="10.59765625" style="4" customWidth="1"/>
    <col min="3844" max="3845" width="17.3984375" style="4" customWidth="1"/>
    <col min="3846" max="3847" width="15.09765625" style="4" customWidth="1"/>
    <col min="3848" max="4096" width="9.09765625" style="4"/>
    <col min="4097" max="4097" width="12.59765625" style="4" customWidth="1"/>
    <col min="4098" max="4098" width="17.3984375" style="4" customWidth="1"/>
    <col min="4099" max="4099" width="10.59765625" style="4" customWidth="1"/>
    <col min="4100" max="4101" width="17.3984375" style="4" customWidth="1"/>
    <col min="4102" max="4103" width="15.09765625" style="4" customWidth="1"/>
    <col min="4104" max="4352" width="9.09765625" style="4"/>
    <col min="4353" max="4353" width="12.59765625" style="4" customWidth="1"/>
    <col min="4354" max="4354" width="17.3984375" style="4" customWidth="1"/>
    <col min="4355" max="4355" width="10.59765625" style="4" customWidth="1"/>
    <col min="4356" max="4357" width="17.3984375" style="4" customWidth="1"/>
    <col min="4358" max="4359" width="15.09765625" style="4" customWidth="1"/>
    <col min="4360" max="4608" width="9.09765625" style="4"/>
    <col min="4609" max="4609" width="12.59765625" style="4" customWidth="1"/>
    <col min="4610" max="4610" width="17.3984375" style="4" customWidth="1"/>
    <col min="4611" max="4611" width="10.59765625" style="4" customWidth="1"/>
    <col min="4612" max="4613" width="17.3984375" style="4" customWidth="1"/>
    <col min="4614" max="4615" width="15.09765625" style="4" customWidth="1"/>
    <col min="4616" max="4864" width="9.09765625" style="4"/>
    <col min="4865" max="4865" width="12.59765625" style="4" customWidth="1"/>
    <col min="4866" max="4866" width="17.3984375" style="4" customWidth="1"/>
    <col min="4867" max="4867" width="10.59765625" style="4" customWidth="1"/>
    <col min="4868" max="4869" width="17.3984375" style="4" customWidth="1"/>
    <col min="4870" max="4871" width="15.09765625" style="4" customWidth="1"/>
    <col min="4872" max="5120" width="9.09765625" style="4"/>
    <col min="5121" max="5121" width="12.59765625" style="4" customWidth="1"/>
    <col min="5122" max="5122" width="17.3984375" style="4" customWidth="1"/>
    <col min="5123" max="5123" width="10.59765625" style="4" customWidth="1"/>
    <col min="5124" max="5125" width="17.3984375" style="4" customWidth="1"/>
    <col min="5126" max="5127" width="15.09765625" style="4" customWidth="1"/>
    <col min="5128" max="5376" width="9.09765625" style="4"/>
    <col min="5377" max="5377" width="12.59765625" style="4" customWidth="1"/>
    <col min="5378" max="5378" width="17.3984375" style="4" customWidth="1"/>
    <col min="5379" max="5379" width="10.59765625" style="4" customWidth="1"/>
    <col min="5380" max="5381" width="17.3984375" style="4" customWidth="1"/>
    <col min="5382" max="5383" width="15.09765625" style="4" customWidth="1"/>
    <col min="5384" max="5632" width="9.09765625" style="4"/>
    <col min="5633" max="5633" width="12.59765625" style="4" customWidth="1"/>
    <col min="5634" max="5634" width="17.3984375" style="4" customWidth="1"/>
    <col min="5635" max="5635" width="10.59765625" style="4" customWidth="1"/>
    <col min="5636" max="5637" width="17.3984375" style="4" customWidth="1"/>
    <col min="5638" max="5639" width="15.09765625" style="4" customWidth="1"/>
    <col min="5640" max="5888" width="9.09765625" style="4"/>
    <col min="5889" max="5889" width="12.59765625" style="4" customWidth="1"/>
    <col min="5890" max="5890" width="17.3984375" style="4" customWidth="1"/>
    <col min="5891" max="5891" width="10.59765625" style="4" customWidth="1"/>
    <col min="5892" max="5893" width="17.3984375" style="4" customWidth="1"/>
    <col min="5894" max="5895" width="15.09765625" style="4" customWidth="1"/>
    <col min="5896" max="6144" width="9.09765625" style="4"/>
    <col min="6145" max="6145" width="12.59765625" style="4" customWidth="1"/>
    <col min="6146" max="6146" width="17.3984375" style="4" customWidth="1"/>
    <col min="6147" max="6147" width="10.59765625" style="4" customWidth="1"/>
    <col min="6148" max="6149" width="17.3984375" style="4" customWidth="1"/>
    <col min="6150" max="6151" width="15.09765625" style="4" customWidth="1"/>
    <col min="6152" max="6400" width="9.09765625" style="4"/>
    <col min="6401" max="6401" width="12.59765625" style="4" customWidth="1"/>
    <col min="6402" max="6402" width="17.3984375" style="4" customWidth="1"/>
    <col min="6403" max="6403" width="10.59765625" style="4" customWidth="1"/>
    <col min="6404" max="6405" width="17.3984375" style="4" customWidth="1"/>
    <col min="6406" max="6407" width="15.09765625" style="4" customWidth="1"/>
    <col min="6408" max="6656" width="9.09765625" style="4"/>
    <col min="6657" max="6657" width="12.59765625" style="4" customWidth="1"/>
    <col min="6658" max="6658" width="17.3984375" style="4" customWidth="1"/>
    <col min="6659" max="6659" width="10.59765625" style="4" customWidth="1"/>
    <col min="6660" max="6661" width="17.3984375" style="4" customWidth="1"/>
    <col min="6662" max="6663" width="15.09765625" style="4" customWidth="1"/>
    <col min="6664" max="6912" width="9.09765625" style="4"/>
    <col min="6913" max="6913" width="12.59765625" style="4" customWidth="1"/>
    <col min="6914" max="6914" width="17.3984375" style="4" customWidth="1"/>
    <col min="6915" max="6915" width="10.59765625" style="4" customWidth="1"/>
    <col min="6916" max="6917" width="17.3984375" style="4" customWidth="1"/>
    <col min="6918" max="6919" width="15.09765625" style="4" customWidth="1"/>
    <col min="6920" max="7168" width="9.09765625" style="4"/>
    <col min="7169" max="7169" width="12.59765625" style="4" customWidth="1"/>
    <col min="7170" max="7170" width="17.3984375" style="4" customWidth="1"/>
    <col min="7171" max="7171" width="10.59765625" style="4" customWidth="1"/>
    <col min="7172" max="7173" width="17.3984375" style="4" customWidth="1"/>
    <col min="7174" max="7175" width="15.09765625" style="4" customWidth="1"/>
    <col min="7176" max="7424" width="9.09765625" style="4"/>
    <col min="7425" max="7425" width="12.59765625" style="4" customWidth="1"/>
    <col min="7426" max="7426" width="17.3984375" style="4" customWidth="1"/>
    <col min="7427" max="7427" width="10.59765625" style="4" customWidth="1"/>
    <col min="7428" max="7429" width="17.3984375" style="4" customWidth="1"/>
    <col min="7430" max="7431" width="15.09765625" style="4" customWidth="1"/>
    <col min="7432" max="7680" width="9.09765625" style="4"/>
    <col min="7681" max="7681" width="12.59765625" style="4" customWidth="1"/>
    <col min="7682" max="7682" width="17.3984375" style="4" customWidth="1"/>
    <col min="7683" max="7683" width="10.59765625" style="4" customWidth="1"/>
    <col min="7684" max="7685" width="17.3984375" style="4" customWidth="1"/>
    <col min="7686" max="7687" width="15.09765625" style="4" customWidth="1"/>
    <col min="7688" max="7936" width="9.09765625" style="4"/>
    <col min="7937" max="7937" width="12.59765625" style="4" customWidth="1"/>
    <col min="7938" max="7938" width="17.3984375" style="4" customWidth="1"/>
    <col min="7939" max="7939" width="10.59765625" style="4" customWidth="1"/>
    <col min="7940" max="7941" width="17.3984375" style="4" customWidth="1"/>
    <col min="7942" max="7943" width="15.09765625" style="4" customWidth="1"/>
    <col min="7944" max="8192" width="9.09765625" style="4"/>
    <col min="8193" max="8193" width="12.59765625" style="4" customWidth="1"/>
    <col min="8194" max="8194" width="17.3984375" style="4" customWidth="1"/>
    <col min="8195" max="8195" width="10.59765625" style="4" customWidth="1"/>
    <col min="8196" max="8197" width="17.3984375" style="4" customWidth="1"/>
    <col min="8198" max="8199" width="15.09765625" style="4" customWidth="1"/>
    <col min="8200" max="8448" width="9.09765625" style="4"/>
    <col min="8449" max="8449" width="12.59765625" style="4" customWidth="1"/>
    <col min="8450" max="8450" width="17.3984375" style="4" customWidth="1"/>
    <col min="8451" max="8451" width="10.59765625" style="4" customWidth="1"/>
    <col min="8452" max="8453" width="17.3984375" style="4" customWidth="1"/>
    <col min="8454" max="8455" width="15.09765625" style="4" customWidth="1"/>
    <col min="8456" max="8704" width="9.09765625" style="4"/>
    <col min="8705" max="8705" width="12.59765625" style="4" customWidth="1"/>
    <col min="8706" max="8706" width="17.3984375" style="4" customWidth="1"/>
    <col min="8707" max="8707" width="10.59765625" style="4" customWidth="1"/>
    <col min="8708" max="8709" width="17.3984375" style="4" customWidth="1"/>
    <col min="8710" max="8711" width="15.09765625" style="4" customWidth="1"/>
    <col min="8712" max="8960" width="9.09765625" style="4"/>
    <col min="8961" max="8961" width="12.59765625" style="4" customWidth="1"/>
    <col min="8962" max="8962" width="17.3984375" style="4" customWidth="1"/>
    <col min="8963" max="8963" width="10.59765625" style="4" customWidth="1"/>
    <col min="8964" max="8965" width="17.3984375" style="4" customWidth="1"/>
    <col min="8966" max="8967" width="15.09765625" style="4" customWidth="1"/>
    <col min="8968" max="9216" width="9.09765625" style="4"/>
    <col min="9217" max="9217" width="12.59765625" style="4" customWidth="1"/>
    <col min="9218" max="9218" width="17.3984375" style="4" customWidth="1"/>
    <col min="9219" max="9219" width="10.59765625" style="4" customWidth="1"/>
    <col min="9220" max="9221" width="17.3984375" style="4" customWidth="1"/>
    <col min="9222" max="9223" width="15.09765625" style="4" customWidth="1"/>
    <col min="9224" max="9472" width="9.09765625" style="4"/>
    <col min="9473" max="9473" width="12.59765625" style="4" customWidth="1"/>
    <col min="9474" max="9474" width="17.3984375" style="4" customWidth="1"/>
    <col min="9475" max="9475" width="10.59765625" style="4" customWidth="1"/>
    <col min="9476" max="9477" width="17.3984375" style="4" customWidth="1"/>
    <col min="9478" max="9479" width="15.09765625" style="4" customWidth="1"/>
    <col min="9480" max="9728" width="9.09765625" style="4"/>
    <col min="9729" max="9729" width="12.59765625" style="4" customWidth="1"/>
    <col min="9730" max="9730" width="17.3984375" style="4" customWidth="1"/>
    <col min="9731" max="9731" width="10.59765625" style="4" customWidth="1"/>
    <col min="9732" max="9733" width="17.3984375" style="4" customWidth="1"/>
    <col min="9734" max="9735" width="15.09765625" style="4" customWidth="1"/>
    <col min="9736" max="9984" width="9.09765625" style="4"/>
    <col min="9985" max="9985" width="12.59765625" style="4" customWidth="1"/>
    <col min="9986" max="9986" width="17.3984375" style="4" customWidth="1"/>
    <col min="9987" max="9987" width="10.59765625" style="4" customWidth="1"/>
    <col min="9988" max="9989" width="17.3984375" style="4" customWidth="1"/>
    <col min="9990" max="9991" width="15.09765625" style="4" customWidth="1"/>
    <col min="9992" max="10240" width="9.09765625" style="4"/>
    <col min="10241" max="10241" width="12.59765625" style="4" customWidth="1"/>
    <col min="10242" max="10242" width="17.3984375" style="4" customWidth="1"/>
    <col min="10243" max="10243" width="10.59765625" style="4" customWidth="1"/>
    <col min="10244" max="10245" width="17.3984375" style="4" customWidth="1"/>
    <col min="10246" max="10247" width="15.09765625" style="4" customWidth="1"/>
    <col min="10248" max="10496" width="9.09765625" style="4"/>
    <col min="10497" max="10497" width="12.59765625" style="4" customWidth="1"/>
    <col min="10498" max="10498" width="17.3984375" style="4" customWidth="1"/>
    <col min="10499" max="10499" width="10.59765625" style="4" customWidth="1"/>
    <col min="10500" max="10501" width="17.3984375" style="4" customWidth="1"/>
    <col min="10502" max="10503" width="15.09765625" style="4" customWidth="1"/>
    <col min="10504" max="10752" width="9.09765625" style="4"/>
    <col min="10753" max="10753" width="12.59765625" style="4" customWidth="1"/>
    <col min="10754" max="10754" width="17.3984375" style="4" customWidth="1"/>
    <col min="10755" max="10755" width="10.59765625" style="4" customWidth="1"/>
    <col min="10756" max="10757" width="17.3984375" style="4" customWidth="1"/>
    <col min="10758" max="10759" width="15.09765625" style="4" customWidth="1"/>
    <col min="10760" max="11008" width="9.09765625" style="4"/>
    <col min="11009" max="11009" width="12.59765625" style="4" customWidth="1"/>
    <col min="11010" max="11010" width="17.3984375" style="4" customWidth="1"/>
    <col min="11011" max="11011" width="10.59765625" style="4" customWidth="1"/>
    <col min="11012" max="11013" width="17.3984375" style="4" customWidth="1"/>
    <col min="11014" max="11015" width="15.09765625" style="4" customWidth="1"/>
    <col min="11016" max="11264" width="9.09765625" style="4"/>
    <col min="11265" max="11265" width="12.59765625" style="4" customWidth="1"/>
    <col min="11266" max="11266" width="17.3984375" style="4" customWidth="1"/>
    <col min="11267" max="11267" width="10.59765625" style="4" customWidth="1"/>
    <col min="11268" max="11269" width="17.3984375" style="4" customWidth="1"/>
    <col min="11270" max="11271" width="15.09765625" style="4" customWidth="1"/>
    <col min="11272" max="11520" width="9.09765625" style="4"/>
    <col min="11521" max="11521" width="12.59765625" style="4" customWidth="1"/>
    <col min="11522" max="11522" width="17.3984375" style="4" customWidth="1"/>
    <col min="11523" max="11523" width="10.59765625" style="4" customWidth="1"/>
    <col min="11524" max="11525" width="17.3984375" style="4" customWidth="1"/>
    <col min="11526" max="11527" width="15.09765625" style="4" customWidth="1"/>
    <col min="11528" max="11776" width="9.09765625" style="4"/>
    <col min="11777" max="11777" width="12.59765625" style="4" customWidth="1"/>
    <col min="11778" max="11778" width="17.3984375" style="4" customWidth="1"/>
    <col min="11779" max="11779" width="10.59765625" style="4" customWidth="1"/>
    <col min="11780" max="11781" width="17.3984375" style="4" customWidth="1"/>
    <col min="11782" max="11783" width="15.09765625" style="4" customWidth="1"/>
    <col min="11784" max="12032" width="9.09765625" style="4"/>
    <col min="12033" max="12033" width="12.59765625" style="4" customWidth="1"/>
    <col min="12034" max="12034" width="17.3984375" style="4" customWidth="1"/>
    <col min="12035" max="12035" width="10.59765625" style="4" customWidth="1"/>
    <col min="12036" max="12037" width="17.3984375" style="4" customWidth="1"/>
    <col min="12038" max="12039" width="15.09765625" style="4" customWidth="1"/>
    <col min="12040" max="12288" width="9.09765625" style="4"/>
    <col min="12289" max="12289" width="12.59765625" style="4" customWidth="1"/>
    <col min="12290" max="12290" width="17.3984375" style="4" customWidth="1"/>
    <col min="12291" max="12291" width="10.59765625" style="4" customWidth="1"/>
    <col min="12292" max="12293" width="17.3984375" style="4" customWidth="1"/>
    <col min="12294" max="12295" width="15.09765625" style="4" customWidth="1"/>
    <col min="12296" max="12544" width="9.09765625" style="4"/>
    <col min="12545" max="12545" width="12.59765625" style="4" customWidth="1"/>
    <col min="12546" max="12546" width="17.3984375" style="4" customWidth="1"/>
    <col min="12547" max="12547" width="10.59765625" style="4" customWidth="1"/>
    <col min="12548" max="12549" width="17.3984375" style="4" customWidth="1"/>
    <col min="12550" max="12551" width="15.09765625" style="4" customWidth="1"/>
    <col min="12552" max="12800" width="9.09765625" style="4"/>
    <col min="12801" max="12801" width="12.59765625" style="4" customWidth="1"/>
    <col min="12802" max="12802" width="17.3984375" style="4" customWidth="1"/>
    <col min="12803" max="12803" width="10.59765625" style="4" customWidth="1"/>
    <col min="12804" max="12805" width="17.3984375" style="4" customWidth="1"/>
    <col min="12806" max="12807" width="15.09765625" style="4" customWidth="1"/>
    <col min="12808" max="13056" width="9.09765625" style="4"/>
    <col min="13057" max="13057" width="12.59765625" style="4" customWidth="1"/>
    <col min="13058" max="13058" width="17.3984375" style="4" customWidth="1"/>
    <col min="13059" max="13059" width="10.59765625" style="4" customWidth="1"/>
    <col min="13060" max="13061" width="17.3984375" style="4" customWidth="1"/>
    <col min="13062" max="13063" width="15.09765625" style="4" customWidth="1"/>
    <col min="13064" max="13312" width="9.09765625" style="4"/>
    <col min="13313" max="13313" width="12.59765625" style="4" customWidth="1"/>
    <col min="13314" max="13314" width="17.3984375" style="4" customWidth="1"/>
    <col min="13315" max="13315" width="10.59765625" style="4" customWidth="1"/>
    <col min="13316" max="13317" width="17.3984375" style="4" customWidth="1"/>
    <col min="13318" max="13319" width="15.09765625" style="4" customWidth="1"/>
    <col min="13320" max="13568" width="9.09765625" style="4"/>
    <col min="13569" max="13569" width="12.59765625" style="4" customWidth="1"/>
    <col min="13570" max="13570" width="17.3984375" style="4" customWidth="1"/>
    <col min="13571" max="13571" width="10.59765625" style="4" customWidth="1"/>
    <col min="13572" max="13573" width="17.3984375" style="4" customWidth="1"/>
    <col min="13574" max="13575" width="15.09765625" style="4" customWidth="1"/>
    <col min="13576" max="13824" width="9.09765625" style="4"/>
    <col min="13825" max="13825" width="12.59765625" style="4" customWidth="1"/>
    <col min="13826" max="13826" width="17.3984375" style="4" customWidth="1"/>
    <col min="13827" max="13827" width="10.59765625" style="4" customWidth="1"/>
    <col min="13828" max="13829" width="17.3984375" style="4" customWidth="1"/>
    <col min="13830" max="13831" width="15.09765625" style="4" customWidth="1"/>
    <col min="13832" max="14080" width="9.09765625" style="4"/>
    <col min="14081" max="14081" width="12.59765625" style="4" customWidth="1"/>
    <col min="14082" max="14082" width="17.3984375" style="4" customWidth="1"/>
    <col min="14083" max="14083" width="10.59765625" style="4" customWidth="1"/>
    <col min="14084" max="14085" width="17.3984375" style="4" customWidth="1"/>
    <col min="14086" max="14087" width="15.09765625" style="4" customWidth="1"/>
    <col min="14088" max="14336" width="9.09765625" style="4"/>
    <col min="14337" max="14337" width="12.59765625" style="4" customWidth="1"/>
    <col min="14338" max="14338" width="17.3984375" style="4" customWidth="1"/>
    <col min="14339" max="14339" width="10.59765625" style="4" customWidth="1"/>
    <col min="14340" max="14341" width="17.3984375" style="4" customWidth="1"/>
    <col min="14342" max="14343" width="15.09765625" style="4" customWidth="1"/>
    <col min="14344" max="14592" width="9.09765625" style="4"/>
    <col min="14593" max="14593" width="12.59765625" style="4" customWidth="1"/>
    <col min="14594" max="14594" width="17.3984375" style="4" customWidth="1"/>
    <col min="14595" max="14595" width="10.59765625" style="4" customWidth="1"/>
    <col min="14596" max="14597" width="17.3984375" style="4" customWidth="1"/>
    <col min="14598" max="14599" width="15.09765625" style="4" customWidth="1"/>
    <col min="14600" max="14848" width="9.09765625" style="4"/>
    <col min="14849" max="14849" width="12.59765625" style="4" customWidth="1"/>
    <col min="14850" max="14850" width="17.3984375" style="4" customWidth="1"/>
    <col min="14851" max="14851" width="10.59765625" style="4" customWidth="1"/>
    <col min="14852" max="14853" width="17.3984375" style="4" customWidth="1"/>
    <col min="14854" max="14855" width="15.09765625" style="4" customWidth="1"/>
    <col min="14856" max="15104" width="9.09765625" style="4"/>
    <col min="15105" max="15105" width="12.59765625" style="4" customWidth="1"/>
    <col min="15106" max="15106" width="17.3984375" style="4" customWidth="1"/>
    <col min="15107" max="15107" width="10.59765625" style="4" customWidth="1"/>
    <col min="15108" max="15109" width="17.3984375" style="4" customWidth="1"/>
    <col min="15110" max="15111" width="15.09765625" style="4" customWidth="1"/>
    <col min="15112" max="15360" width="9.09765625" style="4"/>
    <col min="15361" max="15361" width="12.59765625" style="4" customWidth="1"/>
    <col min="15362" max="15362" width="17.3984375" style="4" customWidth="1"/>
    <col min="15363" max="15363" width="10.59765625" style="4" customWidth="1"/>
    <col min="15364" max="15365" width="17.3984375" style="4" customWidth="1"/>
    <col min="15366" max="15367" width="15.09765625" style="4" customWidth="1"/>
    <col min="15368" max="15616" width="9.09765625" style="4"/>
    <col min="15617" max="15617" width="12.59765625" style="4" customWidth="1"/>
    <col min="15618" max="15618" width="17.3984375" style="4" customWidth="1"/>
    <col min="15619" max="15619" width="10.59765625" style="4" customWidth="1"/>
    <col min="15620" max="15621" width="17.3984375" style="4" customWidth="1"/>
    <col min="15622" max="15623" width="15.09765625" style="4" customWidth="1"/>
    <col min="15624" max="15872" width="9.09765625" style="4"/>
    <col min="15873" max="15873" width="12.59765625" style="4" customWidth="1"/>
    <col min="15874" max="15874" width="17.3984375" style="4" customWidth="1"/>
    <col min="15875" max="15875" width="10.59765625" style="4" customWidth="1"/>
    <col min="15876" max="15877" width="17.3984375" style="4" customWidth="1"/>
    <col min="15878" max="15879" width="15.09765625" style="4" customWidth="1"/>
    <col min="15880" max="16128" width="9.09765625" style="4"/>
    <col min="16129" max="16129" width="12.59765625" style="4" customWidth="1"/>
    <col min="16130" max="16130" width="17.3984375" style="4" customWidth="1"/>
    <col min="16131" max="16131" width="10.59765625" style="4" customWidth="1"/>
    <col min="16132" max="16133" width="17.3984375" style="4" customWidth="1"/>
    <col min="16134" max="16135" width="15.09765625" style="4" customWidth="1"/>
    <col min="16136" max="16384" width="9.09765625" style="4"/>
  </cols>
  <sheetData>
    <row r="1" spans="1:7" x14ac:dyDescent="0.25">
      <c r="A1" s="6"/>
      <c r="B1" s="6"/>
      <c r="C1" s="6"/>
      <c r="D1" s="6"/>
      <c r="E1" s="6"/>
      <c r="F1" s="6"/>
      <c r="G1" s="7"/>
    </row>
    <row r="2" spans="1:7" ht="13" x14ac:dyDescent="0.3">
      <c r="A2" s="8" t="s">
        <v>41</v>
      </c>
      <c r="B2" s="6"/>
      <c r="C2" s="6"/>
      <c r="D2" s="6"/>
      <c r="E2" s="6"/>
      <c r="F2" s="6"/>
      <c r="G2" s="7"/>
    </row>
    <row r="3" spans="1:7" x14ac:dyDescent="0.25">
      <c r="A3" s="9"/>
      <c r="B3" s="9"/>
      <c r="C3" s="9"/>
      <c r="D3" s="9"/>
      <c r="E3" s="9"/>
      <c r="F3" s="9"/>
      <c r="G3" s="10"/>
    </row>
    <row r="4" spans="1:7" x14ac:dyDescent="0.25">
      <c r="A4" s="11" t="s">
        <v>42</v>
      </c>
      <c r="B4" s="12" t="s">
        <v>43</v>
      </c>
      <c r="C4" s="12" t="s">
        <v>44</v>
      </c>
      <c r="D4" s="12" t="s">
        <v>44</v>
      </c>
      <c r="E4" s="12" t="s">
        <v>45</v>
      </c>
      <c r="F4" s="12" t="s">
        <v>46</v>
      </c>
      <c r="G4" s="13" t="s">
        <v>47</v>
      </c>
    </row>
    <row r="5" spans="1:7" x14ac:dyDescent="0.25">
      <c r="A5" s="14" t="s">
        <v>48</v>
      </c>
      <c r="B5" s="15" t="s">
        <v>49</v>
      </c>
      <c r="C5" s="15" t="s">
        <v>50</v>
      </c>
      <c r="D5" s="15" t="s">
        <v>51</v>
      </c>
      <c r="E5" s="15" t="s">
        <v>52</v>
      </c>
      <c r="F5" s="15" t="s">
        <v>53</v>
      </c>
      <c r="G5" s="16" t="s">
        <v>54</v>
      </c>
    </row>
    <row r="6" spans="1:7" x14ac:dyDescent="0.25">
      <c r="A6" s="17"/>
      <c r="B6" s="15" t="s">
        <v>55</v>
      </c>
      <c r="C6" s="15" t="s">
        <v>56</v>
      </c>
      <c r="D6" s="15" t="s">
        <v>55</v>
      </c>
      <c r="E6" s="15" t="s">
        <v>55</v>
      </c>
      <c r="F6" s="15" t="s">
        <v>57</v>
      </c>
      <c r="G6" s="16" t="s">
        <v>56</v>
      </c>
    </row>
    <row r="7" spans="1:7" x14ac:dyDescent="0.25">
      <c r="A7" s="18"/>
      <c r="B7" s="6"/>
      <c r="C7" s="15"/>
      <c r="D7" s="6"/>
      <c r="E7" s="6"/>
      <c r="F7" s="15"/>
      <c r="G7" s="16"/>
    </row>
    <row r="8" spans="1:7" ht="13.5" x14ac:dyDescent="0.35">
      <c r="A8" s="19"/>
      <c r="B8" s="20" t="s">
        <v>58</v>
      </c>
      <c r="C8" s="12" t="s">
        <v>59</v>
      </c>
      <c r="D8" s="12" t="s">
        <v>60</v>
      </c>
      <c r="E8" s="12" t="s">
        <v>61</v>
      </c>
      <c r="F8" s="20" t="s">
        <v>62</v>
      </c>
      <c r="G8" s="21" t="s">
        <v>63</v>
      </c>
    </row>
    <row r="9" spans="1:7" x14ac:dyDescent="0.25">
      <c r="A9" s="18"/>
      <c r="B9" s="22"/>
      <c r="C9" s="22"/>
      <c r="D9" s="22"/>
      <c r="E9" s="22"/>
      <c r="F9" s="22"/>
      <c r="G9" s="23"/>
    </row>
    <row r="10" spans="1:7" x14ac:dyDescent="0.25">
      <c r="A10" s="14" t="s">
        <v>64</v>
      </c>
      <c r="B10" s="24">
        <v>2.4599999999999999E-3</v>
      </c>
      <c r="C10" s="15">
        <v>100000</v>
      </c>
      <c r="D10" s="15">
        <v>246</v>
      </c>
      <c r="E10" s="15">
        <v>99799</v>
      </c>
      <c r="F10" s="15">
        <v>7914439</v>
      </c>
      <c r="G10" s="25">
        <v>79.099999999999994</v>
      </c>
    </row>
    <row r="11" spans="1:7" x14ac:dyDescent="0.25">
      <c r="A11" s="14" t="s">
        <v>65</v>
      </c>
      <c r="B11" s="24">
        <v>1.9000000000000001E-4</v>
      </c>
      <c r="C11" s="15">
        <v>99754</v>
      </c>
      <c r="D11" s="15">
        <v>19</v>
      </c>
      <c r="E11" s="15">
        <v>99745</v>
      </c>
      <c r="F11" s="15">
        <v>7814640</v>
      </c>
      <c r="G11" s="25">
        <v>78.3</v>
      </c>
    </row>
    <row r="12" spans="1:7" x14ac:dyDescent="0.25">
      <c r="A12" s="14" t="s">
        <v>66</v>
      </c>
      <c r="B12" s="24">
        <v>1.8000000000000001E-4</v>
      </c>
      <c r="C12" s="15">
        <v>99736</v>
      </c>
      <c r="D12" s="15">
        <v>18</v>
      </c>
      <c r="E12" s="15">
        <v>99726</v>
      </c>
      <c r="F12" s="15">
        <v>7714895</v>
      </c>
      <c r="G12" s="25">
        <v>77.400000000000006</v>
      </c>
    </row>
    <row r="13" spans="1:7" x14ac:dyDescent="0.25">
      <c r="A13" s="14" t="s">
        <v>67</v>
      </c>
      <c r="B13" s="24">
        <v>1.7000000000000001E-4</v>
      </c>
      <c r="C13" s="15">
        <v>99717</v>
      </c>
      <c r="D13" s="15">
        <v>17</v>
      </c>
      <c r="E13" s="15">
        <v>99709</v>
      </c>
      <c r="F13" s="15">
        <v>7615169</v>
      </c>
      <c r="G13" s="25">
        <v>76.400000000000006</v>
      </c>
    </row>
    <row r="14" spans="1:7" x14ac:dyDescent="0.25">
      <c r="A14" s="14" t="s">
        <v>68</v>
      </c>
      <c r="B14" s="24">
        <v>1.4999999999999999E-4</v>
      </c>
      <c r="C14" s="15">
        <v>99700</v>
      </c>
      <c r="D14" s="15">
        <v>15</v>
      </c>
      <c r="E14" s="15">
        <v>99693</v>
      </c>
      <c r="F14" s="15">
        <v>7515460</v>
      </c>
      <c r="G14" s="25">
        <v>75.400000000000006</v>
      </c>
    </row>
    <row r="15" spans="1:7" x14ac:dyDescent="0.25">
      <c r="A15" s="14" t="s">
        <v>69</v>
      </c>
      <c r="B15" s="24">
        <v>1.2999999999999999E-4</v>
      </c>
      <c r="C15" s="15">
        <v>99685</v>
      </c>
      <c r="D15" s="15">
        <v>13</v>
      </c>
      <c r="E15" s="15">
        <v>99679</v>
      </c>
      <c r="F15" s="15">
        <v>7415767</v>
      </c>
      <c r="G15" s="25">
        <v>74.400000000000006</v>
      </c>
    </row>
    <row r="16" spans="1:7" x14ac:dyDescent="0.25">
      <c r="A16" s="14" t="s">
        <v>70</v>
      </c>
      <c r="B16" s="24">
        <v>1.1E-4</v>
      </c>
      <c r="C16" s="15">
        <v>99672</v>
      </c>
      <c r="D16" s="15">
        <v>11</v>
      </c>
      <c r="E16" s="15">
        <v>99667</v>
      </c>
      <c r="F16" s="15">
        <v>7316088</v>
      </c>
      <c r="G16" s="25">
        <v>73.400000000000006</v>
      </c>
    </row>
    <row r="17" spans="1:7" x14ac:dyDescent="0.25">
      <c r="A17" s="14" t="s">
        <v>71</v>
      </c>
      <c r="B17" s="24">
        <v>1E-4</v>
      </c>
      <c r="C17" s="15">
        <v>99661</v>
      </c>
      <c r="D17" s="15">
        <v>10</v>
      </c>
      <c r="E17" s="15">
        <v>99656</v>
      </c>
      <c r="F17" s="15">
        <v>7216422</v>
      </c>
      <c r="G17" s="25">
        <v>72.400000000000006</v>
      </c>
    </row>
    <row r="18" spans="1:7" x14ac:dyDescent="0.25">
      <c r="A18" s="14" t="s">
        <v>72</v>
      </c>
      <c r="B18" s="24">
        <v>1E-4</v>
      </c>
      <c r="C18" s="15">
        <v>99651</v>
      </c>
      <c r="D18" s="15">
        <v>10</v>
      </c>
      <c r="E18" s="15">
        <v>99646</v>
      </c>
      <c r="F18" s="15">
        <v>7116766</v>
      </c>
      <c r="G18" s="25">
        <v>71.400000000000006</v>
      </c>
    </row>
    <row r="19" spans="1:7" x14ac:dyDescent="0.25">
      <c r="A19" s="14" t="s">
        <v>73</v>
      </c>
      <c r="B19" s="24">
        <v>1E-4</v>
      </c>
      <c r="C19" s="15">
        <v>99641</v>
      </c>
      <c r="D19" s="15">
        <v>10</v>
      </c>
      <c r="E19" s="15">
        <v>99636</v>
      </c>
      <c r="F19" s="15">
        <v>7017120</v>
      </c>
      <c r="G19" s="25">
        <v>70.400000000000006</v>
      </c>
    </row>
    <row r="20" spans="1:7" x14ac:dyDescent="0.25">
      <c r="A20" s="14" t="s">
        <v>74</v>
      </c>
      <c r="B20" s="24">
        <v>1.1E-4</v>
      </c>
      <c r="C20" s="15">
        <v>99630</v>
      </c>
      <c r="D20" s="15">
        <v>11</v>
      </c>
      <c r="E20" s="15">
        <v>99625</v>
      </c>
      <c r="F20" s="15">
        <v>6917484</v>
      </c>
      <c r="G20" s="25">
        <v>69.400000000000006</v>
      </c>
    </row>
    <row r="21" spans="1:7" x14ac:dyDescent="0.25">
      <c r="A21" s="14" t="s">
        <v>75</v>
      </c>
      <c r="B21" s="24">
        <v>1.2E-4</v>
      </c>
      <c r="C21" s="15">
        <v>99619</v>
      </c>
      <c r="D21" s="15">
        <v>12</v>
      </c>
      <c r="E21" s="15">
        <v>99614</v>
      </c>
      <c r="F21" s="15">
        <v>6817860</v>
      </c>
      <c r="G21" s="25">
        <v>68.400000000000006</v>
      </c>
    </row>
    <row r="22" spans="1:7" x14ac:dyDescent="0.25">
      <c r="A22" s="14" t="s">
        <v>76</v>
      </c>
      <c r="B22" s="24">
        <v>1.2999999999999999E-4</v>
      </c>
      <c r="C22" s="15">
        <v>99608</v>
      </c>
      <c r="D22" s="15">
        <v>13</v>
      </c>
      <c r="E22" s="15">
        <v>99601</v>
      </c>
      <c r="F22" s="15">
        <v>6718246</v>
      </c>
      <c r="G22" s="25">
        <v>67.400000000000006</v>
      </c>
    </row>
    <row r="23" spans="1:7" x14ac:dyDescent="0.25">
      <c r="A23" s="14" t="s">
        <v>77</v>
      </c>
      <c r="B23" s="24">
        <v>1.6000000000000001E-4</v>
      </c>
      <c r="C23" s="15">
        <v>99595</v>
      </c>
      <c r="D23" s="15">
        <v>16</v>
      </c>
      <c r="E23" s="15">
        <v>99587</v>
      </c>
      <c r="F23" s="15">
        <v>6618645</v>
      </c>
      <c r="G23" s="25">
        <v>66.5</v>
      </c>
    </row>
    <row r="24" spans="1:7" x14ac:dyDescent="0.25">
      <c r="A24" s="14" t="s">
        <v>78</v>
      </c>
      <c r="B24" s="24">
        <v>2.0000000000000001E-4</v>
      </c>
      <c r="C24" s="15">
        <v>99579</v>
      </c>
      <c r="D24" s="15">
        <v>20</v>
      </c>
      <c r="E24" s="15">
        <v>99569</v>
      </c>
      <c r="F24" s="15">
        <v>6519058</v>
      </c>
      <c r="G24" s="25">
        <v>65.5</v>
      </c>
    </row>
    <row r="25" spans="1:7" x14ac:dyDescent="0.25">
      <c r="A25" s="14" t="s">
        <v>79</v>
      </c>
      <c r="B25" s="24">
        <v>2.4000000000000001E-4</v>
      </c>
      <c r="C25" s="15">
        <v>99559</v>
      </c>
      <c r="D25" s="15">
        <v>24</v>
      </c>
      <c r="E25" s="15">
        <v>99547</v>
      </c>
      <c r="F25" s="15">
        <v>6419489</v>
      </c>
      <c r="G25" s="25">
        <v>64.5</v>
      </c>
    </row>
    <row r="26" spans="1:7" x14ac:dyDescent="0.25">
      <c r="A26" s="26" t="s">
        <v>80</v>
      </c>
      <c r="B26" s="24">
        <v>2.7999999999999998E-4</v>
      </c>
      <c r="C26" s="15">
        <v>99535</v>
      </c>
      <c r="D26" s="15">
        <v>28</v>
      </c>
      <c r="E26" s="15">
        <v>99522</v>
      </c>
      <c r="F26" s="15">
        <v>6319942</v>
      </c>
      <c r="G26" s="25">
        <v>63.5</v>
      </c>
    </row>
    <row r="27" spans="1:7" x14ac:dyDescent="0.25">
      <c r="A27" s="26" t="s">
        <v>81</v>
      </c>
      <c r="B27" s="24">
        <v>3.1E-4</v>
      </c>
      <c r="C27" s="15">
        <v>99508</v>
      </c>
      <c r="D27" s="15">
        <v>31</v>
      </c>
      <c r="E27" s="15">
        <v>99492</v>
      </c>
      <c r="F27" s="15">
        <v>6220420</v>
      </c>
      <c r="G27" s="25">
        <v>62.5</v>
      </c>
    </row>
    <row r="28" spans="1:7" x14ac:dyDescent="0.25">
      <c r="A28" s="26" t="s">
        <v>82</v>
      </c>
      <c r="B28" s="24">
        <v>3.5E-4</v>
      </c>
      <c r="C28" s="15">
        <v>99477</v>
      </c>
      <c r="D28" s="15">
        <v>35</v>
      </c>
      <c r="E28" s="15">
        <v>99459</v>
      </c>
      <c r="F28" s="15">
        <v>6120928</v>
      </c>
      <c r="G28" s="25">
        <v>61.5</v>
      </c>
    </row>
    <row r="29" spans="1:7" x14ac:dyDescent="0.25">
      <c r="A29" s="26" t="s">
        <v>83</v>
      </c>
      <c r="B29" s="24">
        <v>3.8999999999999999E-4</v>
      </c>
      <c r="C29" s="15">
        <v>99441</v>
      </c>
      <c r="D29" s="15">
        <v>39</v>
      </c>
      <c r="E29" s="15">
        <v>99422</v>
      </c>
      <c r="F29" s="15">
        <v>6021469</v>
      </c>
      <c r="G29" s="25">
        <v>60.6</v>
      </c>
    </row>
    <row r="30" spans="1:7" x14ac:dyDescent="0.25">
      <c r="A30" s="26" t="s">
        <v>84</v>
      </c>
      <c r="B30" s="24">
        <v>4.2999999999999999E-4</v>
      </c>
      <c r="C30" s="15">
        <v>99403</v>
      </c>
      <c r="D30" s="15">
        <v>43</v>
      </c>
      <c r="E30" s="15">
        <v>99381</v>
      </c>
      <c r="F30" s="15">
        <v>5922047</v>
      </c>
      <c r="G30" s="25">
        <v>59.6</v>
      </c>
    </row>
    <row r="31" spans="1:7" x14ac:dyDescent="0.25">
      <c r="A31" s="26" t="s">
        <v>85</v>
      </c>
      <c r="B31" s="24">
        <v>4.6999999999999999E-4</v>
      </c>
      <c r="C31" s="15">
        <v>99360</v>
      </c>
      <c r="D31" s="15">
        <v>47</v>
      </c>
      <c r="E31" s="15">
        <v>99336</v>
      </c>
      <c r="F31" s="15">
        <v>5822666</v>
      </c>
      <c r="G31" s="25">
        <v>58.6</v>
      </c>
    </row>
    <row r="32" spans="1:7" x14ac:dyDescent="0.25">
      <c r="A32" s="26" t="s">
        <v>86</v>
      </c>
      <c r="B32" s="24">
        <v>4.8999999999999998E-4</v>
      </c>
      <c r="C32" s="15">
        <v>99313</v>
      </c>
      <c r="D32" s="15">
        <v>49</v>
      </c>
      <c r="E32" s="15">
        <v>99289</v>
      </c>
      <c r="F32" s="15">
        <v>5723329</v>
      </c>
      <c r="G32" s="25">
        <v>57.6</v>
      </c>
    </row>
    <row r="33" spans="1:7" x14ac:dyDescent="0.25">
      <c r="A33" s="26" t="s">
        <v>87</v>
      </c>
      <c r="B33" s="24">
        <v>4.8000000000000001E-4</v>
      </c>
      <c r="C33" s="15">
        <v>99265</v>
      </c>
      <c r="D33" s="15">
        <v>48</v>
      </c>
      <c r="E33" s="15">
        <v>99241</v>
      </c>
      <c r="F33" s="15">
        <v>5624040</v>
      </c>
      <c r="G33" s="25">
        <v>56.7</v>
      </c>
    </row>
    <row r="34" spans="1:7" x14ac:dyDescent="0.25">
      <c r="A34" s="26" t="s">
        <v>88</v>
      </c>
      <c r="B34" s="24">
        <v>4.6000000000000001E-4</v>
      </c>
      <c r="C34" s="15">
        <v>99216</v>
      </c>
      <c r="D34" s="15">
        <v>46</v>
      </c>
      <c r="E34" s="15">
        <v>99193</v>
      </c>
      <c r="F34" s="15">
        <v>5524800</v>
      </c>
      <c r="G34" s="25">
        <v>55.7</v>
      </c>
    </row>
    <row r="35" spans="1:7" x14ac:dyDescent="0.25">
      <c r="A35" s="26" t="s">
        <v>89</v>
      </c>
      <c r="B35" s="24">
        <v>4.4000000000000002E-4</v>
      </c>
      <c r="C35" s="15">
        <v>99170</v>
      </c>
      <c r="D35" s="15">
        <v>43</v>
      </c>
      <c r="E35" s="15">
        <v>99149</v>
      </c>
      <c r="F35" s="15">
        <v>5425606</v>
      </c>
      <c r="G35" s="25">
        <v>54.7</v>
      </c>
    </row>
    <row r="36" spans="1:7" x14ac:dyDescent="0.25">
      <c r="A36" s="26" t="s">
        <v>90</v>
      </c>
      <c r="B36" s="24">
        <v>4.2000000000000002E-4</v>
      </c>
      <c r="C36" s="15">
        <v>99127</v>
      </c>
      <c r="D36" s="15">
        <v>41</v>
      </c>
      <c r="E36" s="15">
        <v>99106</v>
      </c>
      <c r="F36" s="15">
        <v>5326458</v>
      </c>
      <c r="G36" s="25">
        <v>53.7</v>
      </c>
    </row>
    <row r="37" spans="1:7" x14ac:dyDescent="0.25">
      <c r="A37" s="26" t="s">
        <v>91</v>
      </c>
      <c r="B37" s="24">
        <v>4.0999999999999999E-4</v>
      </c>
      <c r="C37" s="15">
        <v>99086</v>
      </c>
      <c r="D37" s="15">
        <v>41</v>
      </c>
      <c r="E37" s="15">
        <v>99066</v>
      </c>
      <c r="F37" s="15">
        <v>5227351</v>
      </c>
      <c r="G37" s="25">
        <v>52.8</v>
      </c>
    </row>
    <row r="38" spans="1:7" x14ac:dyDescent="0.25">
      <c r="A38" s="26" t="s">
        <v>92</v>
      </c>
      <c r="B38" s="24">
        <v>4.2000000000000002E-4</v>
      </c>
      <c r="C38" s="15">
        <v>99045</v>
      </c>
      <c r="D38" s="15">
        <v>42</v>
      </c>
      <c r="E38" s="15">
        <v>99024</v>
      </c>
      <c r="F38" s="15">
        <v>5128286</v>
      </c>
      <c r="G38" s="25">
        <v>51.8</v>
      </c>
    </row>
    <row r="39" spans="1:7" x14ac:dyDescent="0.25">
      <c r="A39" s="26" t="s">
        <v>93</v>
      </c>
      <c r="B39" s="24">
        <v>4.4999999999999999E-4</v>
      </c>
      <c r="C39" s="15">
        <v>99004</v>
      </c>
      <c r="D39" s="15">
        <v>44</v>
      </c>
      <c r="E39" s="15">
        <v>98982</v>
      </c>
      <c r="F39" s="15">
        <v>5029261</v>
      </c>
      <c r="G39" s="25">
        <v>50.8</v>
      </c>
    </row>
    <row r="40" spans="1:7" x14ac:dyDescent="0.25">
      <c r="A40" s="26" t="s">
        <v>94</v>
      </c>
      <c r="B40" s="24">
        <v>4.6999999999999999E-4</v>
      </c>
      <c r="C40" s="15">
        <v>98959</v>
      </c>
      <c r="D40" s="15">
        <v>47</v>
      </c>
      <c r="E40" s="15">
        <v>98936</v>
      </c>
      <c r="F40" s="15">
        <v>4930280</v>
      </c>
      <c r="G40" s="25">
        <v>49.8</v>
      </c>
    </row>
    <row r="41" spans="1:7" x14ac:dyDescent="0.25">
      <c r="A41" s="26" t="s">
        <v>95</v>
      </c>
      <c r="B41" s="24">
        <v>5.0000000000000001E-4</v>
      </c>
      <c r="C41" s="15">
        <v>98913</v>
      </c>
      <c r="D41" s="15">
        <v>50</v>
      </c>
      <c r="E41" s="15">
        <v>98888</v>
      </c>
      <c r="F41" s="15">
        <v>4831344</v>
      </c>
      <c r="G41" s="25">
        <v>48.8</v>
      </c>
    </row>
    <row r="42" spans="1:7" x14ac:dyDescent="0.25">
      <c r="A42" s="26" t="s">
        <v>96</v>
      </c>
      <c r="B42" s="24">
        <v>5.2999999999999998E-4</v>
      </c>
      <c r="C42" s="15">
        <v>98863</v>
      </c>
      <c r="D42" s="15">
        <v>53</v>
      </c>
      <c r="E42" s="15">
        <v>98837</v>
      </c>
      <c r="F42" s="15">
        <v>4732456</v>
      </c>
      <c r="G42" s="25">
        <v>47.9</v>
      </c>
    </row>
    <row r="43" spans="1:7" x14ac:dyDescent="0.25">
      <c r="A43" s="26" t="s">
        <v>97</v>
      </c>
      <c r="B43" s="24">
        <v>5.8E-4</v>
      </c>
      <c r="C43" s="15">
        <v>98810</v>
      </c>
      <c r="D43" s="15">
        <v>57</v>
      </c>
      <c r="E43" s="15">
        <v>98782</v>
      </c>
      <c r="F43" s="15">
        <v>4633619</v>
      </c>
      <c r="G43" s="25">
        <v>46.9</v>
      </c>
    </row>
    <row r="44" spans="1:7" x14ac:dyDescent="0.25">
      <c r="A44" s="26" t="s">
        <v>98</v>
      </c>
      <c r="B44" s="24">
        <v>6.2E-4</v>
      </c>
      <c r="C44" s="15">
        <v>98753</v>
      </c>
      <c r="D44" s="15">
        <v>62</v>
      </c>
      <c r="E44" s="15">
        <v>98723</v>
      </c>
      <c r="F44" s="15">
        <v>4534837</v>
      </c>
      <c r="G44" s="25">
        <v>45.9</v>
      </c>
    </row>
    <row r="45" spans="1:7" x14ac:dyDescent="0.25">
      <c r="A45" s="26" t="s">
        <v>99</v>
      </c>
      <c r="B45" s="24">
        <v>6.7000000000000002E-4</v>
      </c>
      <c r="C45" s="15">
        <v>98692</v>
      </c>
      <c r="D45" s="15">
        <v>66</v>
      </c>
      <c r="E45" s="15">
        <v>98659</v>
      </c>
      <c r="F45" s="15">
        <v>4436115</v>
      </c>
      <c r="G45" s="25">
        <v>44.9</v>
      </c>
    </row>
    <row r="46" spans="1:7" x14ac:dyDescent="0.25">
      <c r="A46" s="26" t="s">
        <v>100</v>
      </c>
      <c r="B46" s="24">
        <v>7.2000000000000005E-4</v>
      </c>
      <c r="C46" s="15">
        <v>98625</v>
      </c>
      <c r="D46" s="15">
        <v>71</v>
      </c>
      <c r="E46" s="15">
        <v>98590</v>
      </c>
      <c r="F46" s="15">
        <v>4337456</v>
      </c>
      <c r="G46" s="25">
        <v>44</v>
      </c>
    </row>
    <row r="47" spans="1:7" x14ac:dyDescent="0.25">
      <c r="A47" s="26" t="s">
        <v>101</v>
      </c>
      <c r="B47" s="24">
        <v>7.9000000000000001E-4</v>
      </c>
      <c r="C47" s="15">
        <v>98554</v>
      </c>
      <c r="D47" s="15">
        <v>78</v>
      </c>
      <c r="E47" s="15">
        <v>98515</v>
      </c>
      <c r="F47" s="15">
        <v>4238866</v>
      </c>
      <c r="G47" s="25">
        <v>43</v>
      </c>
    </row>
    <row r="48" spans="1:7" x14ac:dyDescent="0.25">
      <c r="A48" s="26" t="s">
        <v>102</v>
      </c>
      <c r="B48" s="24">
        <v>8.7000000000000001E-4</v>
      </c>
      <c r="C48" s="15">
        <v>98476</v>
      </c>
      <c r="D48" s="15">
        <v>85</v>
      </c>
      <c r="E48" s="15">
        <v>98434</v>
      </c>
      <c r="F48" s="15">
        <v>4140351</v>
      </c>
      <c r="G48" s="25">
        <v>42</v>
      </c>
    </row>
    <row r="49" spans="1:7" x14ac:dyDescent="0.25">
      <c r="A49" s="26" t="s">
        <v>103</v>
      </c>
      <c r="B49" s="24">
        <v>9.6000000000000002E-4</v>
      </c>
      <c r="C49" s="15">
        <v>98391</v>
      </c>
      <c r="D49" s="15">
        <v>94</v>
      </c>
      <c r="E49" s="15">
        <v>98344</v>
      </c>
      <c r="F49" s="15">
        <v>4041918</v>
      </c>
      <c r="G49" s="25">
        <v>41.1</v>
      </c>
    </row>
    <row r="50" spans="1:7" x14ac:dyDescent="0.25">
      <c r="A50" s="26" t="s">
        <v>104</v>
      </c>
      <c r="B50" s="24">
        <v>1.0499999999999999E-3</v>
      </c>
      <c r="C50" s="15">
        <v>98296</v>
      </c>
      <c r="D50" s="15">
        <v>103</v>
      </c>
      <c r="E50" s="15">
        <v>98245</v>
      </c>
      <c r="F50" s="15">
        <v>3943574</v>
      </c>
      <c r="G50" s="25">
        <v>40.1</v>
      </c>
    </row>
    <row r="51" spans="1:7" x14ac:dyDescent="0.25">
      <c r="A51" s="26" t="s">
        <v>105</v>
      </c>
      <c r="B51" s="24">
        <v>1.15E-3</v>
      </c>
      <c r="C51" s="15">
        <v>98193</v>
      </c>
      <c r="D51" s="15">
        <v>113</v>
      </c>
      <c r="E51" s="15">
        <v>98137</v>
      </c>
      <c r="F51" s="15">
        <v>3845329</v>
      </c>
      <c r="G51" s="25">
        <v>39.200000000000003</v>
      </c>
    </row>
    <row r="52" spans="1:7" x14ac:dyDescent="0.25">
      <c r="A52" s="26" t="s">
        <v>106</v>
      </c>
      <c r="B52" s="24">
        <v>1.2600000000000001E-3</v>
      </c>
      <c r="C52" s="15">
        <v>98081</v>
      </c>
      <c r="D52" s="15">
        <v>124</v>
      </c>
      <c r="E52" s="15">
        <v>98019</v>
      </c>
      <c r="F52" s="15">
        <v>3747192</v>
      </c>
      <c r="G52" s="25">
        <v>38.200000000000003</v>
      </c>
    </row>
    <row r="53" spans="1:7" x14ac:dyDescent="0.25">
      <c r="A53" s="26" t="s">
        <v>107</v>
      </c>
      <c r="B53" s="24">
        <v>1.41E-3</v>
      </c>
      <c r="C53" s="15">
        <v>97957</v>
      </c>
      <c r="D53" s="15">
        <v>138</v>
      </c>
      <c r="E53" s="15">
        <v>97888</v>
      </c>
      <c r="F53" s="15">
        <v>3649174</v>
      </c>
      <c r="G53" s="25">
        <v>37.299999999999997</v>
      </c>
    </row>
    <row r="54" spans="1:7" x14ac:dyDescent="0.25">
      <c r="A54" s="26" t="s">
        <v>108</v>
      </c>
      <c r="B54" s="24">
        <v>1.56E-3</v>
      </c>
      <c r="C54" s="15">
        <v>97819</v>
      </c>
      <c r="D54" s="15">
        <v>153</v>
      </c>
      <c r="E54" s="15">
        <v>97742</v>
      </c>
      <c r="F54" s="15">
        <v>3551286</v>
      </c>
      <c r="G54" s="25">
        <v>36.299999999999997</v>
      </c>
    </row>
    <row r="55" spans="1:7" x14ac:dyDescent="0.25">
      <c r="A55" s="26" t="s">
        <v>109</v>
      </c>
      <c r="B55" s="24">
        <v>1.73E-3</v>
      </c>
      <c r="C55" s="15">
        <v>97666</v>
      </c>
      <c r="D55" s="15">
        <v>169</v>
      </c>
      <c r="E55" s="15">
        <v>97582</v>
      </c>
      <c r="F55" s="15">
        <v>3453544</v>
      </c>
      <c r="G55" s="25">
        <v>35.4</v>
      </c>
    </row>
    <row r="56" spans="1:7" x14ac:dyDescent="0.25">
      <c r="A56" s="26" t="s">
        <v>110</v>
      </c>
      <c r="B56" s="24">
        <v>1.9E-3</v>
      </c>
      <c r="C56" s="15">
        <v>97497</v>
      </c>
      <c r="D56" s="15">
        <v>185</v>
      </c>
      <c r="E56" s="15">
        <v>97405</v>
      </c>
      <c r="F56" s="15">
        <v>3355962</v>
      </c>
      <c r="G56" s="25">
        <v>34.4</v>
      </c>
    </row>
    <row r="57" spans="1:7" x14ac:dyDescent="0.25">
      <c r="A57" s="26" t="s">
        <v>111</v>
      </c>
      <c r="B57" s="24">
        <v>2.0999999999999999E-3</v>
      </c>
      <c r="C57" s="15">
        <v>97312</v>
      </c>
      <c r="D57" s="15">
        <v>204</v>
      </c>
      <c r="E57" s="15">
        <v>97210</v>
      </c>
      <c r="F57" s="15">
        <v>3258557</v>
      </c>
      <c r="G57" s="25">
        <v>33.5</v>
      </c>
    </row>
    <row r="58" spans="1:7" x14ac:dyDescent="0.25">
      <c r="A58" s="26" t="s">
        <v>112</v>
      </c>
      <c r="B58" s="24">
        <v>2.3400000000000001E-3</v>
      </c>
      <c r="C58" s="15">
        <v>97108</v>
      </c>
      <c r="D58" s="15">
        <v>228</v>
      </c>
      <c r="E58" s="15">
        <v>96995</v>
      </c>
      <c r="F58" s="15">
        <v>3161347</v>
      </c>
      <c r="G58" s="25">
        <v>32.6</v>
      </c>
    </row>
    <row r="59" spans="1:7" x14ac:dyDescent="0.25">
      <c r="A59" s="26" t="s">
        <v>113</v>
      </c>
      <c r="B59" s="24">
        <v>2.6099999999999999E-3</v>
      </c>
      <c r="C59" s="15">
        <v>96881</v>
      </c>
      <c r="D59" s="15">
        <v>253</v>
      </c>
      <c r="E59" s="15">
        <v>96754</v>
      </c>
      <c r="F59" s="15">
        <v>3064352</v>
      </c>
      <c r="G59" s="25">
        <v>31.6</v>
      </c>
    </row>
    <row r="60" spans="1:7" x14ac:dyDescent="0.25">
      <c r="A60" s="27" t="s">
        <v>114</v>
      </c>
      <c r="B60" s="24">
        <v>2.8900000000000002E-3</v>
      </c>
      <c r="C60" s="15">
        <v>96628</v>
      </c>
      <c r="D60" s="15">
        <v>279</v>
      </c>
      <c r="E60" s="15">
        <v>96488</v>
      </c>
      <c r="F60" s="15">
        <v>2967598</v>
      </c>
      <c r="G60" s="25">
        <v>30.7</v>
      </c>
    </row>
    <row r="61" spans="1:7" x14ac:dyDescent="0.25">
      <c r="A61" s="27" t="s">
        <v>115</v>
      </c>
      <c r="B61" s="24">
        <v>3.1800000000000001E-3</v>
      </c>
      <c r="C61" s="15">
        <v>96348</v>
      </c>
      <c r="D61" s="15">
        <v>307</v>
      </c>
      <c r="E61" s="15">
        <v>96195</v>
      </c>
      <c r="F61" s="15">
        <v>2871110</v>
      </c>
      <c r="G61" s="25">
        <v>29.8</v>
      </c>
    </row>
    <row r="62" spans="1:7" x14ac:dyDescent="0.25">
      <c r="A62" s="26" t="s">
        <v>116</v>
      </c>
      <c r="B62" s="24">
        <v>3.5300000000000002E-3</v>
      </c>
      <c r="C62" s="15">
        <v>96042</v>
      </c>
      <c r="D62" s="15">
        <v>339</v>
      </c>
      <c r="E62" s="15">
        <v>95872</v>
      </c>
      <c r="F62" s="15">
        <v>2774915</v>
      </c>
      <c r="G62" s="25">
        <v>28.9</v>
      </c>
    </row>
    <row r="63" spans="1:7" x14ac:dyDescent="0.25">
      <c r="A63" s="26" t="s">
        <v>117</v>
      </c>
      <c r="B63" s="24">
        <v>3.96E-3</v>
      </c>
      <c r="C63" s="15">
        <v>95703</v>
      </c>
      <c r="D63" s="15">
        <v>379</v>
      </c>
      <c r="E63" s="15">
        <v>95513</v>
      </c>
      <c r="F63" s="15">
        <v>2679042</v>
      </c>
      <c r="G63" s="25">
        <v>28</v>
      </c>
    </row>
    <row r="64" spans="1:7" x14ac:dyDescent="0.25">
      <c r="A64" s="26" t="s">
        <v>118</v>
      </c>
      <c r="B64" s="24">
        <v>4.4400000000000004E-3</v>
      </c>
      <c r="C64" s="15">
        <v>95324</v>
      </c>
      <c r="D64" s="15">
        <v>424</v>
      </c>
      <c r="E64" s="15">
        <v>95112</v>
      </c>
      <c r="F64" s="15">
        <v>2583529</v>
      </c>
      <c r="G64" s="25">
        <v>27.1</v>
      </c>
    </row>
    <row r="65" spans="1:7" x14ac:dyDescent="0.25">
      <c r="A65" s="26" t="s">
        <v>119</v>
      </c>
      <c r="B65" s="24">
        <v>4.9399999999999999E-3</v>
      </c>
      <c r="C65" s="15">
        <v>94900</v>
      </c>
      <c r="D65" s="15">
        <v>469</v>
      </c>
      <c r="E65" s="15">
        <v>94666</v>
      </c>
      <c r="F65" s="15">
        <v>2488417</v>
      </c>
      <c r="G65" s="25">
        <v>26.2</v>
      </c>
    </row>
    <row r="66" spans="1:7" x14ac:dyDescent="0.25">
      <c r="A66" s="26" t="s">
        <v>120</v>
      </c>
      <c r="B66" s="24">
        <v>5.45E-3</v>
      </c>
      <c r="C66" s="15">
        <v>94432</v>
      </c>
      <c r="D66" s="15">
        <v>515</v>
      </c>
      <c r="E66" s="15">
        <v>94174</v>
      </c>
      <c r="F66" s="15">
        <v>2393752</v>
      </c>
      <c r="G66" s="25">
        <v>25.3</v>
      </c>
    </row>
    <row r="67" spans="1:7" x14ac:dyDescent="0.25">
      <c r="A67" s="26" t="s">
        <v>121</v>
      </c>
      <c r="B67" s="24">
        <v>6.0499999999999998E-3</v>
      </c>
      <c r="C67" s="15">
        <v>93916</v>
      </c>
      <c r="D67" s="15">
        <v>568</v>
      </c>
      <c r="E67" s="15">
        <v>93633</v>
      </c>
      <c r="F67" s="15">
        <v>2299577</v>
      </c>
      <c r="G67" s="25">
        <v>24.5</v>
      </c>
    </row>
    <row r="68" spans="1:7" x14ac:dyDescent="0.25">
      <c r="A68" s="26" t="s">
        <v>122</v>
      </c>
      <c r="B68" s="24">
        <v>6.7499999999999999E-3</v>
      </c>
      <c r="C68" s="15">
        <v>93349</v>
      </c>
      <c r="D68" s="15">
        <v>630</v>
      </c>
      <c r="E68" s="15">
        <v>93033</v>
      </c>
      <c r="F68" s="15">
        <v>2205945</v>
      </c>
      <c r="G68" s="25">
        <v>23.6</v>
      </c>
    </row>
    <row r="69" spans="1:7" x14ac:dyDescent="0.25">
      <c r="A69" s="26" t="s">
        <v>123</v>
      </c>
      <c r="B69" s="24">
        <v>7.5199999999999998E-3</v>
      </c>
      <c r="C69" s="15">
        <v>92718</v>
      </c>
      <c r="D69" s="15">
        <v>697</v>
      </c>
      <c r="E69" s="15">
        <v>92370</v>
      </c>
      <c r="F69" s="15">
        <v>2112911</v>
      </c>
      <c r="G69" s="25">
        <v>22.8</v>
      </c>
    </row>
    <row r="70" spans="1:7" x14ac:dyDescent="0.25">
      <c r="A70" s="26" t="s">
        <v>124</v>
      </c>
      <c r="B70" s="24">
        <v>8.3000000000000001E-3</v>
      </c>
      <c r="C70" s="15">
        <v>92021</v>
      </c>
      <c r="D70" s="15">
        <v>764</v>
      </c>
      <c r="E70" s="15">
        <v>91639</v>
      </c>
      <c r="F70" s="15">
        <v>2020542</v>
      </c>
      <c r="G70" s="25">
        <v>22</v>
      </c>
    </row>
    <row r="71" spans="1:7" x14ac:dyDescent="0.25">
      <c r="A71" s="26" t="s">
        <v>125</v>
      </c>
      <c r="B71" s="24">
        <v>9.1299999999999992E-3</v>
      </c>
      <c r="C71" s="15">
        <v>91258</v>
      </c>
      <c r="D71" s="15">
        <v>833</v>
      </c>
      <c r="E71" s="15">
        <v>90841</v>
      </c>
      <c r="F71" s="15">
        <v>1928902</v>
      </c>
      <c r="G71" s="25">
        <v>21.1</v>
      </c>
    </row>
    <row r="72" spans="1:7" x14ac:dyDescent="0.25">
      <c r="A72" s="26" t="s">
        <v>126</v>
      </c>
      <c r="B72" s="24">
        <v>1.013E-2</v>
      </c>
      <c r="C72" s="15">
        <v>90425</v>
      </c>
      <c r="D72" s="15">
        <v>916</v>
      </c>
      <c r="E72" s="15">
        <v>89967</v>
      </c>
      <c r="F72" s="15">
        <v>1838061</v>
      </c>
      <c r="G72" s="25">
        <v>20.3</v>
      </c>
    </row>
    <row r="73" spans="1:7" x14ac:dyDescent="0.25">
      <c r="A73" s="26" t="s">
        <v>127</v>
      </c>
      <c r="B73" s="24">
        <v>1.14E-2</v>
      </c>
      <c r="C73" s="15">
        <v>89509</v>
      </c>
      <c r="D73" s="15">
        <v>1021</v>
      </c>
      <c r="E73" s="15">
        <v>88999</v>
      </c>
      <c r="F73" s="15">
        <v>1748094</v>
      </c>
      <c r="G73" s="25">
        <v>19.5</v>
      </c>
    </row>
    <row r="74" spans="1:7" x14ac:dyDescent="0.25">
      <c r="A74" s="26" t="s">
        <v>128</v>
      </c>
      <c r="B74" s="24">
        <v>1.285E-2</v>
      </c>
      <c r="C74" s="15">
        <v>88488</v>
      </c>
      <c r="D74" s="15">
        <v>1137</v>
      </c>
      <c r="E74" s="15">
        <v>87920</v>
      </c>
      <c r="F74" s="15">
        <v>1659095</v>
      </c>
      <c r="G74" s="25">
        <v>18.7</v>
      </c>
    </row>
    <row r="75" spans="1:7" x14ac:dyDescent="0.25">
      <c r="A75" s="26" t="s">
        <v>129</v>
      </c>
      <c r="B75" s="24">
        <v>1.4330000000000001E-2</v>
      </c>
      <c r="C75" s="15">
        <v>87351</v>
      </c>
      <c r="D75" s="15">
        <v>1252</v>
      </c>
      <c r="E75" s="15">
        <v>86725</v>
      </c>
      <c r="F75" s="15">
        <v>1571176</v>
      </c>
      <c r="G75" s="25">
        <v>18</v>
      </c>
    </row>
    <row r="76" spans="1:7" x14ac:dyDescent="0.25">
      <c r="A76" s="26" t="s">
        <v>130</v>
      </c>
      <c r="B76" s="24">
        <v>1.5859999999999999E-2</v>
      </c>
      <c r="C76" s="15">
        <v>86099</v>
      </c>
      <c r="D76" s="15">
        <v>1366</v>
      </c>
      <c r="E76" s="15">
        <v>85416</v>
      </c>
      <c r="F76" s="15">
        <v>1484450</v>
      </c>
      <c r="G76" s="25">
        <v>17.2</v>
      </c>
    </row>
    <row r="77" spans="1:7" x14ac:dyDescent="0.25">
      <c r="A77" s="26" t="s">
        <v>131</v>
      </c>
      <c r="B77" s="24">
        <v>1.7520000000000001E-2</v>
      </c>
      <c r="C77" s="15">
        <v>84734</v>
      </c>
      <c r="D77" s="15">
        <v>1484</v>
      </c>
      <c r="E77" s="15">
        <v>83991</v>
      </c>
      <c r="F77" s="15">
        <v>1399034</v>
      </c>
      <c r="G77" s="25">
        <v>16.5</v>
      </c>
    </row>
    <row r="78" spans="1:7" x14ac:dyDescent="0.25">
      <c r="A78" s="26" t="s">
        <v>132</v>
      </c>
      <c r="B78" s="24">
        <v>1.9369999999999998E-2</v>
      </c>
      <c r="C78" s="15">
        <v>83249</v>
      </c>
      <c r="D78" s="15">
        <v>1612</v>
      </c>
      <c r="E78" s="15">
        <v>82443</v>
      </c>
      <c r="F78" s="15">
        <v>1315043</v>
      </c>
      <c r="G78" s="25">
        <v>15.8</v>
      </c>
    </row>
    <row r="79" spans="1:7" x14ac:dyDescent="0.25">
      <c r="A79" s="26" t="s">
        <v>133</v>
      </c>
      <c r="B79" s="24">
        <v>2.1299999999999999E-2</v>
      </c>
      <c r="C79" s="15">
        <v>81637</v>
      </c>
      <c r="D79" s="15">
        <v>1739</v>
      </c>
      <c r="E79" s="15">
        <v>80767</v>
      </c>
      <c r="F79" s="15">
        <v>1232600</v>
      </c>
      <c r="G79" s="25">
        <v>15.1</v>
      </c>
    </row>
    <row r="80" spans="1:7" x14ac:dyDescent="0.25">
      <c r="A80" s="26" t="s">
        <v>134</v>
      </c>
      <c r="B80" s="24">
        <v>2.3230000000000001E-2</v>
      </c>
      <c r="C80" s="15">
        <v>79898</v>
      </c>
      <c r="D80" s="15">
        <v>1856</v>
      </c>
      <c r="E80" s="15">
        <v>78970</v>
      </c>
      <c r="F80" s="15">
        <v>1151832</v>
      </c>
      <c r="G80" s="25">
        <v>14.4</v>
      </c>
    </row>
    <row r="81" spans="1:7" x14ac:dyDescent="0.25">
      <c r="A81" s="26" t="s">
        <v>135</v>
      </c>
      <c r="B81" s="24">
        <v>2.5319999999999999E-2</v>
      </c>
      <c r="C81" s="15">
        <v>78042</v>
      </c>
      <c r="D81" s="15">
        <v>1976</v>
      </c>
      <c r="E81" s="15">
        <v>77054</v>
      </c>
      <c r="F81" s="15">
        <v>1072862</v>
      </c>
      <c r="G81" s="25">
        <v>13.7</v>
      </c>
    </row>
    <row r="82" spans="1:7" x14ac:dyDescent="0.25">
      <c r="A82" s="26" t="s">
        <v>136</v>
      </c>
      <c r="B82" s="24">
        <v>2.7969999999999998E-2</v>
      </c>
      <c r="C82" s="15">
        <v>76066</v>
      </c>
      <c r="D82" s="15">
        <v>2128</v>
      </c>
      <c r="E82" s="15">
        <v>75003</v>
      </c>
      <c r="F82" s="15">
        <v>995808</v>
      </c>
      <c r="G82" s="25">
        <v>13.1</v>
      </c>
    </row>
    <row r="83" spans="1:7" x14ac:dyDescent="0.25">
      <c r="A83" s="26" t="s">
        <v>137</v>
      </c>
      <c r="B83" s="24">
        <v>3.1489999999999997E-2</v>
      </c>
      <c r="C83" s="15">
        <v>73939</v>
      </c>
      <c r="D83" s="15">
        <v>2328</v>
      </c>
      <c r="E83" s="15">
        <v>72775</v>
      </c>
      <c r="F83" s="15">
        <v>920805</v>
      </c>
      <c r="G83" s="25">
        <v>12.5</v>
      </c>
    </row>
    <row r="84" spans="1:7" x14ac:dyDescent="0.25">
      <c r="A84" s="26" t="s">
        <v>138</v>
      </c>
      <c r="B84" s="24">
        <v>3.5549999999999998E-2</v>
      </c>
      <c r="C84" s="15">
        <v>71610</v>
      </c>
      <c r="D84" s="15">
        <v>2546</v>
      </c>
      <c r="E84" s="15">
        <v>70338</v>
      </c>
      <c r="F84" s="15">
        <v>848030</v>
      </c>
      <c r="G84" s="25">
        <v>11.8</v>
      </c>
    </row>
    <row r="85" spans="1:7" x14ac:dyDescent="0.25">
      <c r="A85" s="26" t="s">
        <v>139</v>
      </c>
      <c r="B85" s="24">
        <v>3.9759999999999997E-2</v>
      </c>
      <c r="C85" s="15">
        <v>69065</v>
      </c>
      <c r="D85" s="15">
        <v>2746</v>
      </c>
      <c r="E85" s="15">
        <v>67692</v>
      </c>
      <c r="F85" s="15">
        <v>777693</v>
      </c>
      <c r="G85" s="25">
        <v>11.3</v>
      </c>
    </row>
    <row r="86" spans="1:7" x14ac:dyDescent="0.25">
      <c r="A86" s="26" t="s">
        <v>140</v>
      </c>
      <c r="B86" s="24">
        <v>4.3970000000000002E-2</v>
      </c>
      <c r="C86" s="15">
        <v>66319</v>
      </c>
      <c r="D86" s="15">
        <v>2916</v>
      </c>
      <c r="E86" s="15">
        <v>64861</v>
      </c>
      <c r="F86" s="15">
        <v>710001</v>
      </c>
      <c r="G86" s="25">
        <v>10.7</v>
      </c>
    </row>
    <row r="87" spans="1:7" x14ac:dyDescent="0.25">
      <c r="A87" s="26" t="s">
        <v>141</v>
      </c>
      <c r="B87" s="24">
        <v>4.829E-2</v>
      </c>
      <c r="C87" s="15">
        <v>63403</v>
      </c>
      <c r="D87" s="15">
        <v>3062</v>
      </c>
      <c r="E87" s="15">
        <v>61872</v>
      </c>
      <c r="F87" s="15">
        <v>645141</v>
      </c>
      <c r="G87" s="25">
        <v>10.199999999999999</v>
      </c>
    </row>
    <row r="88" spans="1:7" x14ac:dyDescent="0.25">
      <c r="A88" s="26" t="s">
        <v>142</v>
      </c>
      <c r="B88" s="24">
        <v>5.2830000000000002E-2</v>
      </c>
      <c r="C88" s="15">
        <v>60341</v>
      </c>
      <c r="D88" s="15">
        <v>3188</v>
      </c>
      <c r="E88" s="15">
        <v>58747</v>
      </c>
      <c r="F88" s="15">
        <v>583269</v>
      </c>
      <c r="G88" s="25">
        <v>9.6999999999999993</v>
      </c>
    </row>
    <row r="89" spans="1:7" x14ac:dyDescent="0.25">
      <c r="A89" s="26" t="s">
        <v>143</v>
      </c>
      <c r="B89" s="24">
        <v>5.7480000000000003E-2</v>
      </c>
      <c r="C89" s="15">
        <v>57153</v>
      </c>
      <c r="D89" s="15">
        <v>3285</v>
      </c>
      <c r="E89" s="15">
        <v>55510</v>
      </c>
      <c r="F89" s="15">
        <v>524522</v>
      </c>
      <c r="G89" s="25">
        <v>9.1999999999999993</v>
      </c>
    </row>
    <row r="90" spans="1:7" x14ac:dyDescent="0.25">
      <c r="A90" s="26" t="s">
        <v>144</v>
      </c>
      <c r="B90" s="24">
        <v>6.2100000000000002E-2</v>
      </c>
      <c r="C90" s="15">
        <v>53868</v>
      </c>
      <c r="D90" s="15">
        <v>3345</v>
      </c>
      <c r="E90" s="15">
        <v>52195</v>
      </c>
      <c r="F90" s="15">
        <v>469012</v>
      </c>
      <c r="G90" s="25">
        <v>8.6999999999999993</v>
      </c>
    </row>
    <row r="91" spans="1:7" x14ac:dyDescent="0.25">
      <c r="A91" s="26" t="s">
        <v>145</v>
      </c>
      <c r="B91" s="24">
        <v>6.6809999999999994E-2</v>
      </c>
      <c r="C91" s="15">
        <v>50523</v>
      </c>
      <c r="D91" s="15">
        <v>3376</v>
      </c>
      <c r="E91" s="15">
        <v>48835</v>
      </c>
      <c r="F91" s="15">
        <v>416816</v>
      </c>
      <c r="G91" s="25">
        <v>8.3000000000000007</v>
      </c>
    </row>
    <row r="92" spans="1:7" x14ac:dyDescent="0.25">
      <c r="A92" s="26" t="s">
        <v>146</v>
      </c>
      <c r="B92" s="24">
        <v>7.2020000000000001E-2</v>
      </c>
      <c r="C92" s="15">
        <v>47147</v>
      </c>
      <c r="D92" s="15">
        <v>3395</v>
      </c>
      <c r="E92" s="15">
        <v>45449</v>
      </c>
      <c r="F92" s="15">
        <v>367981</v>
      </c>
      <c r="G92" s="25">
        <v>7.8</v>
      </c>
    </row>
    <row r="93" spans="1:7" x14ac:dyDescent="0.25">
      <c r="A93" s="26" t="s">
        <v>147</v>
      </c>
      <c r="B93" s="24">
        <v>7.8140000000000001E-2</v>
      </c>
      <c r="C93" s="15">
        <v>43752</v>
      </c>
      <c r="D93" s="15">
        <v>3419</v>
      </c>
      <c r="E93" s="15">
        <v>42042</v>
      </c>
      <c r="F93" s="15">
        <v>322532</v>
      </c>
      <c r="G93" s="25">
        <v>7.4</v>
      </c>
    </row>
    <row r="94" spans="1:7" x14ac:dyDescent="0.25">
      <c r="A94" s="26" t="s">
        <v>148</v>
      </c>
      <c r="B94" s="24">
        <v>8.5220000000000004E-2</v>
      </c>
      <c r="C94" s="15">
        <v>40333</v>
      </c>
      <c r="D94" s="15">
        <v>3437</v>
      </c>
      <c r="E94" s="15">
        <v>38614</v>
      </c>
      <c r="F94" s="15">
        <v>280490</v>
      </c>
      <c r="G94" s="25">
        <v>7</v>
      </c>
    </row>
    <row r="95" spans="1:7" x14ac:dyDescent="0.25">
      <c r="A95" s="26" t="s">
        <v>149</v>
      </c>
      <c r="B95" s="24">
        <v>9.2590000000000006E-2</v>
      </c>
      <c r="C95" s="15">
        <v>36895</v>
      </c>
      <c r="D95" s="15">
        <v>3416</v>
      </c>
      <c r="E95" s="15">
        <v>35187</v>
      </c>
      <c r="F95" s="15">
        <v>241876</v>
      </c>
      <c r="G95" s="25">
        <v>6.6</v>
      </c>
    </row>
    <row r="96" spans="1:7" x14ac:dyDescent="0.25">
      <c r="A96" s="26" t="s">
        <v>150</v>
      </c>
      <c r="B96" s="24">
        <v>0.10056</v>
      </c>
      <c r="C96" s="15">
        <v>33479</v>
      </c>
      <c r="D96" s="15">
        <v>3367</v>
      </c>
      <c r="E96" s="15">
        <v>31796</v>
      </c>
      <c r="F96" s="15">
        <v>206689</v>
      </c>
      <c r="G96" s="25">
        <v>6.2</v>
      </c>
    </row>
    <row r="97" spans="1:7" x14ac:dyDescent="0.25">
      <c r="A97" s="26" t="s">
        <v>151</v>
      </c>
      <c r="B97" s="24">
        <v>0.10918</v>
      </c>
      <c r="C97" s="15">
        <v>30113</v>
      </c>
      <c r="D97" s="15">
        <v>3288</v>
      </c>
      <c r="E97" s="15">
        <v>28469</v>
      </c>
      <c r="F97" s="15">
        <v>174893</v>
      </c>
      <c r="G97" s="25">
        <v>5.8</v>
      </c>
    </row>
    <row r="98" spans="1:7" x14ac:dyDescent="0.25">
      <c r="A98" s="26" t="s">
        <v>152</v>
      </c>
      <c r="B98" s="24">
        <v>0.11848</v>
      </c>
      <c r="C98" s="15">
        <v>26825</v>
      </c>
      <c r="D98" s="15">
        <v>3178</v>
      </c>
      <c r="E98" s="15">
        <v>25236</v>
      </c>
      <c r="F98" s="15">
        <v>146424</v>
      </c>
      <c r="G98" s="25">
        <v>5.5</v>
      </c>
    </row>
    <row r="99" spans="1:7" x14ac:dyDescent="0.25">
      <c r="A99" s="26" t="s">
        <v>153</v>
      </c>
      <c r="B99" s="24">
        <v>0.12853000000000001</v>
      </c>
      <c r="C99" s="15">
        <v>23647</v>
      </c>
      <c r="D99" s="15">
        <v>3039</v>
      </c>
      <c r="E99" s="15">
        <v>22127</v>
      </c>
      <c r="F99" s="15">
        <v>121188</v>
      </c>
      <c r="G99" s="25">
        <v>5.0999999999999996</v>
      </c>
    </row>
    <row r="100" spans="1:7" x14ac:dyDescent="0.25">
      <c r="A100" s="26" t="s">
        <v>154</v>
      </c>
      <c r="B100" s="24">
        <v>0.13936999999999999</v>
      </c>
      <c r="C100" s="15">
        <v>20607</v>
      </c>
      <c r="D100" s="15">
        <v>2872</v>
      </c>
      <c r="E100" s="15">
        <v>19171</v>
      </c>
      <c r="F100" s="15">
        <v>99061</v>
      </c>
      <c r="G100" s="25">
        <v>4.8</v>
      </c>
    </row>
    <row r="101" spans="1:7" x14ac:dyDescent="0.25">
      <c r="A101" s="26" t="s">
        <v>155</v>
      </c>
      <c r="B101" s="24">
        <v>0.15104999999999999</v>
      </c>
      <c r="C101" s="15">
        <v>17735</v>
      </c>
      <c r="D101" s="15">
        <v>2679</v>
      </c>
      <c r="E101" s="15">
        <v>16396</v>
      </c>
      <c r="F101" s="15">
        <v>79890</v>
      </c>
      <c r="G101" s="25">
        <v>4.5</v>
      </c>
    </row>
    <row r="102" spans="1:7" x14ac:dyDescent="0.25">
      <c r="A102" s="26" t="s">
        <v>156</v>
      </c>
      <c r="B102" s="24">
        <v>0.16361999999999999</v>
      </c>
      <c r="C102" s="15">
        <v>15056</v>
      </c>
      <c r="D102" s="15">
        <v>2463</v>
      </c>
      <c r="E102" s="15">
        <v>13825</v>
      </c>
      <c r="F102" s="15">
        <v>63494</v>
      </c>
      <c r="G102" s="25">
        <v>4.2</v>
      </c>
    </row>
    <row r="103" spans="1:7" x14ac:dyDescent="0.25">
      <c r="A103" s="26" t="s">
        <v>157</v>
      </c>
      <c r="B103" s="24">
        <v>0.17713000000000001</v>
      </c>
      <c r="C103" s="15">
        <v>12593</v>
      </c>
      <c r="D103" s="15">
        <v>2231</v>
      </c>
      <c r="E103" s="15">
        <v>11478</v>
      </c>
      <c r="F103" s="15">
        <v>49669</v>
      </c>
      <c r="G103" s="25">
        <v>3.9</v>
      </c>
    </row>
    <row r="104" spans="1:7" x14ac:dyDescent="0.25">
      <c r="A104" s="26" t="s">
        <v>158</v>
      </c>
      <c r="B104" s="24">
        <v>0.19164999999999999</v>
      </c>
      <c r="C104" s="15">
        <v>10362</v>
      </c>
      <c r="D104" s="15">
        <v>1986</v>
      </c>
      <c r="E104" s="15">
        <v>9369</v>
      </c>
      <c r="F104" s="15">
        <v>38191</v>
      </c>
      <c r="G104" s="25">
        <v>3.7</v>
      </c>
    </row>
    <row r="105" spans="1:7" x14ac:dyDescent="0.25">
      <c r="A105" s="26" t="s">
        <v>159</v>
      </c>
      <c r="B105" s="24">
        <v>0.20721999999999999</v>
      </c>
      <c r="C105" s="15">
        <v>8376</v>
      </c>
      <c r="D105" s="15">
        <v>1736</v>
      </c>
      <c r="E105" s="15">
        <v>7509</v>
      </c>
      <c r="F105" s="15">
        <v>28822</v>
      </c>
      <c r="G105" s="25">
        <v>3.4</v>
      </c>
    </row>
    <row r="106" spans="1:7" x14ac:dyDescent="0.25">
      <c r="A106" s="26" t="s">
        <v>160</v>
      </c>
      <c r="B106" s="24">
        <v>0.22389000000000001</v>
      </c>
      <c r="C106" s="15">
        <v>6641</v>
      </c>
      <c r="D106" s="15">
        <v>1487</v>
      </c>
      <c r="E106" s="15">
        <v>5897</v>
      </c>
      <c r="F106" s="15">
        <v>21314</v>
      </c>
      <c r="G106" s="25">
        <v>3.2</v>
      </c>
    </row>
    <row r="107" spans="1:7" x14ac:dyDescent="0.25">
      <c r="A107" s="26" t="s">
        <v>161</v>
      </c>
      <c r="B107" s="24">
        <v>0.24173</v>
      </c>
      <c r="C107" s="15">
        <v>5154</v>
      </c>
      <c r="D107" s="15">
        <v>1246</v>
      </c>
      <c r="E107" s="15">
        <v>4531</v>
      </c>
      <c r="F107" s="15">
        <v>15416</v>
      </c>
      <c r="G107" s="25">
        <v>3</v>
      </c>
    </row>
    <row r="108" spans="1:7" x14ac:dyDescent="0.25">
      <c r="A108" s="26" t="s">
        <v>162</v>
      </c>
      <c r="B108" s="24">
        <v>0.26078000000000001</v>
      </c>
      <c r="C108" s="15">
        <v>3908</v>
      </c>
      <c r="D108" s="15">
        <v>1019</v>
      </c>
      <c r="E108" s="15">
        <v>3398</v>
      </c>
      <c r="F108" s="15">
        <v>10885</v>
      </c>
      <c r="G108" s="25">
        <v>2.8</v>
      </c>
    </row>
    <row r="109" spans="1:7" x14ac:dyDescent="0.25">
      <c r="A109" s="26" t="s">
        <v>163</v>
      </c>
      <c r="B109" s="24">
        <v>0.28110000000000002</v>
      </c>
      <c r="C109" s="15">
        <v>2889</v>
      </c>
      <c r="D109" s="15">
        <v>812</v>
      </c>
      <c r="E109" s="15">
        <v>2483</v>
      </c>
      <c r="F109" s="15">
        <v>7487</v>
      </c>
      <c r="G109" s="25">
        <v>2.6</v>
      </c>
    </row>
    <row r="110" spans="1:7" x14ac:dyDescent="0.25">
      <c r="A110" s="28" t="s">
        <v>164</v>
      </c>
      <c r="B110" s="29">
        <v>1</v>
      </c>
      <c r="C110" s="30">
        <v>2077</v>
      </c>
      <c r="D110" s="30">
        <v>2077</v>
      </c>
      <c r="E110" s="30">
        <v>5004</v>
      </c>
      <c r="F110" s="30">
        <v>5004</v>
      </c>
      <c r="G110" s="31">
        <v>2.4</v>
      </c>
    </row>
    <row r="111" spans="1:7" x14ac:dyDescent="0.25">
      <c r="A111" s="15"/>
      <c r="B111" s="24"/>
      <c r="C111" s="15"/>
      <c r="D111" s="15"/>
      <c r="E111" s="15"/>
      <c r="F111" s="15"/>
      <c r="G111" s="67"/>
    </row>
    <row r="113" spans="1:1" x14ac:dyDescent="0.25">
      <c r="A113" s="32" t="s">
        <v>284</v>
      </c>
    </row>
    <row r="114" spans="1:1" x14ac:dyDescent="0.25">
      <c r="A114" s="33" t="s">
        <v>165</v>
      </c>
    </row>
  </sheetData>
  <pageMargins left="0.75" right="0.75" top="1" bottom="1" header="0.5" footer="0.5"/>
  <pageSetup paperSize="9" scale="73" orientation="portrait"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41"/>
  <dimension ref="A1:O114"/>
  <sheetViews>
    <sheetView zoomScaleNormal="100" workbookViewId="0"/>
  </sheetViews>
  <sheetFormatPr defaultRowHeight="12.5" x14ac:dyDescent="0.25"/>
  <cols>
    <col min="1" max="1" width="12.59765625" style="4" customWidth="1"/>
    <col min="2" max="2" width="17.3984375" style="4" customWidth="1"/>
    <col min="3" max="3" width="10.59765625" style="4" customWidth="1"/>
    <col min="4" max="5" width="17.3984375" style="4" customWidth="1"/>
    <col min="6" max="7" width="15.09765625" style="4" customWidth="1"/>
    <col min="8" max="256" width="9.09765625" style="4"/>
    <col min="257" max="257" width="12.59765625" style="4" customWidth="1"/>
    <col min="258" max="258" width="17.3984375" style="4" customWidth="1"/>
    <col min="259" max="259" width="10.59765625" style="4" customWidth="1"/>
    <col min="260" max="261" width="17.3984375" style="4" customWidth="1"/>
    <col min="262" max="263" width="15.09765625" style="4" customWidth="1"/>
    <col min="264" max="512" width="9.09765625" style="4"/>
    <col min="513" max="513" width="12.59765625" style="4" customWidth="1"/>
    <col min="514" max="514" width="17.3984375" style="4" customWidth="1"/>
    <col min="515" max="515" width="10.59765625" style="4" customWidth="1"/>
    <col min="516" max="517" width="17.3984375" style="4" customWidth="1"/>
    <col min="518" max="519" width="15.09765625" style="4" customWidth="1"/>
    <col min="520" max="768" width="9.09765625" style="4"/>
    <col min="769" max="769" width="12.59765625" style="4" customWidth="1"/>
    <col min="770" max="770" width="17.3984375" style="4" customWidth="1"/>
    <col min="771" max="771" width="10.59765625" style="4" customWidth="1"/>
    <col min="772" max="773" width="17.3984375" style="4" customWidth="1"/>
    <col min="774" max="775" width="15.09765625" style="4" customWidth="1"/>
    <col min="776" max="1024" width="9.09765625" style="4"/>
    <col min="1025" max="1025" width="12.59765625" style="4" customWidth="1"/>
    <col min="1026" max="1026" width="17.3984375" style="4" customWidth="1"/>
    <col min="1027" max="1027" width="10.59765625" style="4" customWidth="1"/>
    <col min="1028" max="1029" width="17.3984375" style="4" customWidth="1"/>
    <col min="1030" max="1031" width="15.09765625" style="4" customWidth="1"/>
    <col min="1032" max="1280" width="9.09765625" style="4"/>
    <col min="1281" max="1281" width="12.59765625" style="4" customWidth="1"/>
    <col min="1282" max="1282" width="17.3984375" style="4" customWidth="1"/>
    <col min="1283" max="1283" width="10.59765625" style="4" customWidth="1"/>
    <col min="1284" max="1285" width="17.3984375" style="4" customWidth="1"/>
    <col min="1286" max="1287" width="15.09765625" style="4" customWidth="1"/>
    <col min="1288" max="1536" width="9.09765625" style="4"/>
    <col min="1537" max="1537" width="12.59765625" style="4" customWidth="1"/>
    <col min="1538" max="1538" width="17.3984375" style="4" customWidth="1"/>
    <col min="1539" max="1539" width="10.59765625" style="4" customWidth="1"/>
    <col min="1540" max="1541" width="17.3984375" style="4" customWidth="1"/>
    <col min="1542" max="1543" width="15.09765625" style="4" customWidth="1"/>
    <col min="1544" max="1792" width="9.09765625" style="4"/>
    <col min="1793" max="1793" width="12.59765625" style="4" customWidth="1"/>
    <col min="1794" max="1794" width="17.3984375" style="4" customWidth="1"/>
    <col min="1795" max="1795" width="10.59765625" style="4" customWidth="1"/>
    <col min="1796" max="1797" width="17.3984375" style="4" customWidth="1"/>
    <col min="1798" max="1799" width="15.09765625" style="4" customWidth="1"/>
    <col min="1800" max="2048" width="9.09765625" style="4"/>
    <col min="2049" max="2049" width="12.59765625" style="4" customWidth="1"/>
    <col min="2050" max="2050" width="17.3984375" style="4" customWidth="1"/>
    <col min="2051" max="2051" width="10.59765625" style="4" customWidth="1"/>
    <col min="2052" max="2053" width="17.3984375" style="4" customWidth="1"/>
    <col min="2054" max="2055" width="15.09765625" style="4" customWidth="1"/>
    <col min="2056" max="2304" width="9.09765625" style="4"/>
    <col min="2305" max="2305" width="12.59765625" style="4" customWidth="1"/>
    <col min="2306" max="2306" width="17.3984375" style="4" customWidth="1"/>
    <col min="2307" max="2307" width="10.59765625" style="4" customWidth="1"/>
    <col min="2308" max="2309" width="17.3984375" style="4" customWidth="1"/>
    <col min="2310" max="2311" width="15.09765625" style="4" customWidth="1"/>
    <col min="2312" max="2560" width="9.09765625" style="4"/>
    <col min="2561" max="2561" width="12.59765625" style="4" customWidth="1"/>
    <col min="2562" max="2562" width="17.3984375" style="4" customWidth="1"/>
    <col min="2563" max="2563" width="10.59765625" style="4" customWidth="1"/>
    <col min="2564" max="2565" width="17.3984375" style="4" customWidth="1"/>
    <col min="2566" max="2567" width="15.09765625" style="4" customWidth="1"/>
    <col min="2568" max="2816" width="9.09765625" style="4"/>
    <col min="2817" max="2817" width="12.59765625" style="4" customWidth="1"/>
    <col min="2818" max="2818" width="17.3984375" style="4" customWidth="1"/>
    <col min="2819" max="2819" width="10.59765625" style="4" customWidth="1"/>
    <col min="2820" max="2821" width="17.3984375" style="4" customWidth="1"/>
    <col min="2822" max="2823" width="15.09765625" style="4" customWidth="1"/>
    <col min="2824" max="3072" width="9.09765625" style="4"/>
    <col min="3073" max="3073" width="12.59765625" style="4" customWidth="1"/>
    <col min="3074" max="3074" width="17.3984375" style="4" customWidth="1"/>
    <col min="3075" max="3075" width="10.59765625" style="4" customWidth="1"/>
    <col min="3076" max="3077" width="17.3984375" style="4" customWidth="1"/>
    <col min="3078" max="3079" width="15.09765625" style="4" customWidth="1"/>
    <col min="3080" max="3328" width="9.09765625" style="4"/>
    <col min="3329" max="3329" width="12.59765625" style="4" customWidth="1"/>
    <col min="3330" max="3330" width="17.3984375" style="4" customWidth="1"/>
    <col min="3331" max="3331" width="10.59765625" style="4" customWidth="1"/>
    <col min="3332" max="3333" width="17.3984375" style="4" customWidth="1"/>
    <col min="3334" max="3335" width="15.09765625" style="4" customWidth="1"/>
    <col min="3336" max="3584" width="9.09765625" style="4"/>
    <col min="3585" max="3585" width="12.59765625" style="4" customWidth="1"/>
    <col min="3586" max="3586" width="17.3984375" style="4" customWidth="1"/>
    <col min="3587" max="3587" width="10.59765625" style="4" customWidth="1"/>
    <col min="3588" max="3589" width="17.3984375" style="4" customWidth="1"/>
    <col min="3590" max="3591" width="15.09765625" style="4" customWidth="1"/>
    <col min="3592" max="3840" width="9.09765625" style="4"/>
    <col min="3841" max="3841" width="12.59765625" style="4" customWidth="1"/>
    <col min="3842" max="3842" width="17.3984375" style="4" customWidth="1"/>
    <col min="3843" max="3843" width="10.59765625" style="4" customWidth="1"/>
    <col min="3844" max="3845" width="17.3984375" style="4" customWidth="1"/>
    <col min="3846" max="3847" width="15.09765625" style="4" customWidth="1"/>
    <col min="3848" max="4096" width="9.09765625" style="4"/>
    <col min="4097" max="4097" width="12.59765625" style="4" customWidth="1"/>
    <col min="4098" max="4098" width="17.3984375" style="4" customWidth="1"/>
    <col min="4099" max="4099" width="10.59765625" style="4" customWidth="1"/>
    <col min="4100" max="4101" width="17.3984375" style="4" customWidth="1"/>
    <col min="4102" max="4103" width="15.09765625" style="4" customWidth="1"/>
    <col min="4104" max="4352" width="9.09765625" style="4"/>
    <col min="4353" max="4353" width="12.59765625" style="4" customWidth="1"/>
    <col min="4354" max="4354" width="17.3984375" style="4" customWidth="1"/>
    <col min="4355" max="4355" width="10.59765625" style="4" customWidth="1"/>
    <col min="4356" max="4357" width="17.3984375" style="4" customWidth="1"/>
    <col min="4358" max="4359" width="15.09765625" style="4" customWidth="1"/>
    <col min="4360" max="4608" width="9.09765625" style="4"/>
    <col min="4609" max="4609" width="12.59765625" style="4" customWidth="1"/>
    <col min="4610" max="4610" width="17.3984375" style="4" customWidth="1"/>
    <col min="4611" max="4611" width="10.59765625" style="4" customWidth="1"/>
    <col min="4612" max="4613" width="17.3984375" style="4" customWidth="1"/>
    <col min="4614" max="4615" width="15.09765625" style="4" customWidth="1"/>
    <col min="4616" max="4864" width="9.09765625" style="4"/>
    <col min="4865" max="4865" width="12.59765625" style="4" customWidth="1"/>
    <col min="4866" max="4866" width="17.3984375" style="4" customWidth="1"/>
    <col min="4867" max="4867" width="10.59765625" style="4" customWidth="1"/>
    <col min="4868" max="4869" width="17.3984375" style="4" customWidth="1"/>
    <col min="4870" max="4871" width="15.09765625" style="4" customWidth="1"/>
    <col min="4872" max="5120" width="9.09765625" style="4"/>
    <col min="5121" max="5121" width="12.59765625" style="4" customWidth="1"/>
    <col min="5122" max="5122" width="17.3984375" style="4" customWidth="1"/>
    <col min="5123" max="5123" width="10.59765625" style="4" customWidth="1"/>
    <col min="5124" max="5125" width="17.3984375" style="4" customWidth="1"/>
    <col min="5126" max="5127" width="15.09765625" style="4" customWidth="1"/>
    <col min="5128" max="5376" width="9.09765625" style="4"/>
    <col min="5377" max="5377" width="12.59765625" style="4" customWidth="1"/>
    <col min="5378" max="5378" width="17.3984375" style="4" customWidth="1"/>
    <col min="5379" max="5379" width="10.59765625" style="4" customWidth="1"/>
    <col min="5380" max="5381" width="17.3984375" style="4" customWidth="1"/>
    <col min="5382" max="5383" width="15.09765625" style="4" customWidth="1"/>
    <col min="5384" max="5632" width="9.09765625" style="4"/>
    <col min="5633" max="5633" width="12.59765625" style="4" customWidth="1"/>
    <col min="5634" max="5634" width="17.3984375" style="4" customWidth="1"/>
    <col min="5635" max="5635" width="10.59765625" style="4" customWidth="1"/>
    <col min="5636" max="5637" width="17.3984375" style="4" customWidth="1"/>
    <col min="5638" max="5639" width="15.09765625" style="4" customWidth="1"/>
    <col min="5640" max="5888" width="9.09765625" style="4"/>
    <col min="5889" max="5889" width="12.59765625" style="4" customWidth="1"/>
    <col min="5890" max="5890" width="17.3984375" style="4" customWidth="1"/>
    <col min="5891" max="5891" width="10.59765625" style="4" customWidth="1"/>
    <col min="5892" max="5893" width="17.3984375" style="4" customWidth="1"/>
    <col min="5894" max="5895" width="15.09765625" style="4" customWidth="1"/>
    <col min="5896" max="6144" width="9.09765625" style="4"/>
    <col min="6145" max="6145" width="12.59765625" style="4" customWidth="1"/>
    <col min="6146" max="6146" width="17.3984375" style="4" customWidth="1"/>
    <col min="6147" max="6147" width="10.59765625" style="4" customWidth="1"/>
    <col min="6148" max="6149" width="17.3984375" style="4" customWidth="1"/>
    <col min="6150" max="6151" width="15.09765625" style="4" customWidth="1"/>
    <col min="6152" max="6400" width="9.09765625" style="4"/>
    <col min="6401" max="6401" width="12.59765625" style="4" customWidth="1"/>
    <col min="6402" max="6402" width="17.3984375" style="4" customWidth="1"/>
    <col min="6403" max="6403" width="10.59765625" style="4" customWidth="1"/>
    <col min="6404" max="6405" width="17.3984375" style="4" customWidth="1"/>
    <col min="6406" max="6407" width="15.09765625" style="4" customWidth="1"/>
    <col min="6408" max="6656" width="9.09765625" style="4"/>
    <col min="6657" max="6657" width="12.59765625" style="4" customWidth="1"/>
    <col min="6658" max="6658" width="17.3984375" style="4" customWidth="1"/>
    <col min="6659" max="6659" width="10.59765625" style="4" customWidth="1"/>
    <col min="6660" max="6661" width="17.3984375" style="4" customWidth="1"/>
    <col min="6662" max="6663" width="15.09765625" style="4" customWidth="1"/>
    <col min="6664" max="6912" width="9.09765625" style="4"/>
    <col min="6913" max="6913" width="12.59765625" style="4" customWidth="1"/>
    <col min="6914" max="6914" width="17.3984375" style="4" customWidth="1"/>
    <col min="6915" max="6915" width="10.59765625" style="4" customWidth="1"/>
    <col min="6916" max="6917" width="17.3984375" style="4" customWidth="1"/>
    <col min="6918" max="6919" width="15.09765625" style="4" customWidth="1"/>
    <col min="6920" max="7168" width="9.09765625" style="4"/>
    <col min="7169" max="7169" width="12.59765625" style="4" customWidth="1"/>
    <col min="7170" max="7170" width="17.3984375" style="4" customWidth="1"/>
    <col min="7171" max="7171" width="10.59765625" style="4" customWidth="1"/>
    <col min="7172" max="7173" width="17.3984375" style="4" customWidth="1"/>
    <col min="7174" max="7175" width="15.09765625" style="4" customWidth="1"/>
    <col min="7176" max="7424" width="9.09765625" style="4"/>
    <col min="7425" max="7425" width="12.59765625" style="4" customWidth="1"/>
    <col min="7426" max="7426" width="17.3984375" style="4" customWidth="1"/>
    <col min="7427" max="7427" width="10.59765625" style="4" customWidth="1"/>
    <col min="7428" max="7429" width="17.3984375" style="4" customWidth="1"/>
    <col min="7430" max="7431" width="15.09765625" style="4" customWidth="1"/>
    <col min="7432" max="7680" width="9.09765625" style="4"/>
    <col min="7681" max="7681" width="12.59765625" style="4" customWidth="1"/>
    <col min="7682" max="7682" width="17.3984375" style="4" customWidth="1"/>
    <col min="7683" max="7683" width="10.59765625" style="4" customWidth="1"/>
    <col min="7684" max="7685" width="17.3984375" style="4" customWidth="1"/>
    <col min="7686" max="7687" width="15.09765625" style="4" customWidth="1"/>
    <col min="7688" max="7936" width="9.09765625" style="4"/>
    <col min="7937" max="7937" width="12.59765625" style="4" customWidth="1"/>
    <col min="7938" max="7938" width="17.3984375" style="4" customWidth="1"/>
    <col min="7939" max="7939" width="10.59765625" style="4" customWidth="1"/>
    <col min="7940" max="7941" width="17.3984375" style="4" customWidth="1"/>
    <col min="7942" max="7943" width="15.09765625" style="4" customWidth="1"/>
    <col min="7944" max="8192" width="9.09765625" style="4"/>
    <col min="8193" max="8193" width="12.59765625" style="4" customWidth="1"/>
    <col min="8194" max="8194" width="17.3984375" style="4" customWidth="1"/>
    <col min="8195" max="8195" width="10.59765625" style="4" customWidth="1"/>
    <col min="8196" max="8197" width="17.3984375" style="4" customWidth="1"/>
    <col min="8198" max="8199" width="15.09765625" style="4" customWidth="1"/>
    <col min="8200" max="8448" width="9.09765625" style="4"/>
    <col min="8449" max="8449" width="12.59765625" style="4" customWidth="1"/>
    <col min="8450" max="8450" width="17.3984375" style="4" customWidth="1"/>
    <col min="8451" max="8451" width="10.59765625" style="4" customWidth="1"/>
    <col min="8452" max="8453" width="17.3984375" style="4" customWidth="1"/>
    <col min="8454" max="8455" width="15.09765625" style="4" customWidth="1"/>
    <col min="8456" max="8704" width="9.09765625" style="4"/>
    <col min="8705" max="8705" width="12.59765625" style="4" customWidth="1"/>
    <col min="8706" max="8706" width="17.3984375" style="4" customWidth="1"/>
    <col min="8707" max="8707" width="10.59765625" style="4" customWidth="1"/>
    <col min="8708" max="8709" width="17.3984375" style="4" customWidth="1"/>
    <col min="8710" max="8711" width="15.09765625" style="4" customWidth="1"/>
    <col min="8712" max="8960" width="9.09765625" style="4"/>
    <col min="8961" max="8961" width="12.59765625" style="4" customWidth="1"/>
    <col min="8962" max="8962" width="17.3984375" style="4" customWidth="1"/>
    <col min="8963" max="8963" width="10.59765625" style="4" customWidth="1"/>
    <col min="8964" max="8965" width="17.3984375" style="4" customWidth="1"/>
    <col min="8966" max="8967" width="15.09765625" style="4" customWidth="1"/>
    <col min="8968" max="9216" width="9.09765625" style="4"/>
    <col min="9217" max="9217" width="12.59765625" style="4" customWidth="1"/>
    <col min="9218" max="9218" width="17.3984375" style="4" customWidth="1"/>
    <col min="9219" max="9219" width="10.59765625" style="4" customWidth="1"/>
    <col min="9220" max="9221" width="17.3984375" style="4" customWidth="1"/>
    <col min="9222" max="9223" width="15.09765625" style="4" customWidth="1"/>
    <col min="9224" max="9472" width="9.09765625" style="4"/>
    <col min="9473" max="9473" width="12.59765625" style="4" customWidth="1"/>
    <col min="9474" max="9474" width="17.3984375" style="4" customWidth="1"/>
    <col min="9475" max="9475" width="10.59765625" style="4" customWidth="1"/>
    <col min="9476" max="9477" width="17.3984375" style="4" customWidth="1"/>
    <col min="9478" max="9479" width="15.09765625" style="4" customWidth="1"/>
    <col min="9480" max="9728" width="9.09765625" style="4"/>
    <col min="9729" max="9729" width="12.59765625" style="4" customWidth="1"/>
    <col min="9730" max="9730" width="17.3984375" style="4" customWidth="1"/>
    <col min="9731" max="9731" width="10.59765625" style="4" customWidth="1"/>
    <col min="9732" max="9733" width="17.3984375" style="4" customWidth="1"/>
    <col min="9734" max="9735" width="15.09765625" style="4" customWidth="1"/>
    <col min="9736" max="9984" width="9.09765625" style="4"/>
    <col min="9985" max="9985" width="12.59765625" style="4" customWidth="1"/>
    <col min="9986" max="9986" width="17.3984375" style="4" customWidth="1"/>
    <col min="9987" max="9987" width="10.59765625" style="4" customWidth="1"/>
    <col min="9988" max="9989" width="17.3984375" style="4" customWidth="1"/>
    <col min="9990" max="9991" width="15.09765625" style="4" customWidth="1"/>
    <col min="9992" max="10240" width="9.09765625" style="4"/>
    <col min="10241" max="10241" width="12.59765625" style="4" customWidth="1"/>
    <col min="10242" max="10242" width="17.3984375" style="4" customWidth="1"/>
    <col min="10243" max="10243" width="10.59765625" style="4" customWidth="1"/>
    <col min="10244" max="10245" width="17.3984375" style="4" customWidth="1"/>
    <col min="10246" max="10247" width="15.09765625" style="4" customWidth="1"/>
    <col min="10248" max="10496" width="9.09765625" style="4"/>
    <col min="10497" max="10497" width="12.59765625" style="4" customWidth="1"/>
    <col min="10498" max="10498" width="17.3984375" style="4" customWidth="1"/>
    <col min="10499" max="10499" width="10.59765625" style="4" customWidth="1"/>
    <col min="10500" max="10501" width="17.3984375" style="4" customWidth="1"/>
    <col min="10502" max="10503" width="15.09765625" style="4" customWidth="1"/>
    <col min="10504" max="10752" width="9.09765625" style="4"/>
    <col min="10753" max="10753" width="12.59765625" style="4" customWidth="1"/>
    <col min="10754" max="10754" width="17.3984375" style="4" customWidth="1"/>
    <col min="10755" max="10755" width="10.59765625" style="4" customWidth="1"/>
    <col min="10756" max="10757" width="17.3984375" style="4" customWidth="1"/>
    <col min="10758" max="10759" width="15.09765625" style="4" customWidth="1"/>
    <col min="10760" max="11008" width="9.09765625" style="4"/>
    <col min="11009" max="11009" width="12.59765625" style="4" customWidth="1"/>
    <col min="11010" max="11010" width="17.3984375" style="4" customWidth="1"/>
    <col min="11011" max="11011" width="10.59765625" style="4" customWidth="1"/>
    <col min="11012" max="11013" width="17.3984375" style="4" customWidth="1"/>
    <col min="11014" max="11015" width="15.09765625" style="4" customWidth="1"/>
    <col min="11016" max="11264" width="9.09765625" style="4"/>
    <col min="11265" max="11265" width="12.59765625" style="4" customWidth="1"/>
    <col min="11266" max="11266" width="17.3984375" style="4" customWidth="1"/>
    <col min="11267" max="11267" width="10.59765625" style="4" customWidth="1"/>
    <col min="11268" max="11269" width="17.3984375" style="4" customWidth="1"/>
    <col min="11270" max="11271" width="15.09765625" style="4" customWidth="1"/>
    <col min="11272" max="11520" width="9.09765625" style="4"/>
    <col min="11521" max="11521" width="12.59765625" style="4" customWidth="1"/>
    <col min="11522" max="11522" width="17.3984375" style="4" customWidth="1"/>
    <col min="11523" max="11523" width="10.59765625" style="4" customWidth="1"/>
    <col min="11524" max="11525" width="17.3984375" style="4" customWidth="1"/>
    <col min="11526" max="11527" width="15.09765625" style="4" customWidth="1"/>
    <col min="11528" max="11776" width="9.09765625" style="4"/>
    <col min="11777" max="11777" width="12.59765625" style="4" customWidth="1"/>
    <col min="11778" max="11778" width="17.3984375" style="4" customWidth="1"/>
    <col min="11779" max="11779" width="10.59765625" style="4" customWidth="1"/>
    <col min="11780" max="11781" width="17.3984375" style="4" customWidth="1"/>
    <col min="11782" max="11783" width="15.09765625" style="4" customWidth="1"/>
    <col min="11784" max="12032" width="9.09765625" style="4"/>
    <col min="12033" max="12033" width="12.59765625" style="4" customWidth="1"/>
    <col min="12034" max="12034" width="17.3984375" style="4" customWidth="1"/>
    <col min="12035" max="12035" width="10.59765625" style="4" customWidth="1"/>
    <col min="12036" max="12037" width="17.3984375" style="4" customWidth="1"/>
    <col min="12038" max="12039" width="15.09765625" style="4" customWidth="1"/>
    <col min="12040" max="12288" width="9.09765625" style="4"/>
    <col min="12289" max="12289" width="12.59765625" style="4" customWidth="1"/>
    <col min="12290" max="12290" width="17.3984375" style="4" customWidth="1"/>
    <col min="12291" max="12291" width="10.59765625" style="4" customWidth="1"/>
    <col min="12292" max="12293" width="17.3984375" style="4" customWidth="1"/>
    <col min="12294" max="12295" width="15.09765625" style="4" customWidth="1"/>
    <col min="12296" max="12544" width="9.09765625" style="4"/>
    <col min="12545" max="12545" width="12.59765625" style="4" customWidth="1"/>
    <col min="12546" max="12546" width="17.3984375" style="4" customWidth="1"/>
    <col min="12547" max="12547" width="10.59765625" style="4" customWidth="1"/>
    <col min="12548" max="12549" width="17.3984375" style="4" customWidth="1"/>
    <col min="12550" max="12551" width="15.09765625" style="4" customWidth="1"/>
    <col min="12552" max="12800" width="9.09765625" style="4"/>
    <col min="12801" max="12801" width="12.59765625" style="4" customWidth="1"/>
    <col min="12802" max="12802" width="17.3984375" style="4" customWidth="1"/>
    <col min="12803" max="12803" width="10.59765625" style="4" customWidth="1"/>
    <col min="12804" max="12805" width="17.3984375" style="4" customWidth="1"/>
    <col min="12806" max="12807" width="15.09765625" style="4" customWidth="1"/>
    <col min="12808" max="13056" width="9.09765625" style="4"/>
    <col min="13057" max="13057" width="12.59765625" style="4" customWidth="1"/>
    <col min="13058" max="13058" width="17.3984375" style="4" customWidth="1"/>
    <col min="13059" max="13059" width="10.59765625" style="4" customWidth="1"/>
    <col min="13060" max="13061" width="17.3984375" style="4" customWidth="1"/>
    <col min="13062" max="13063" width="15.09765625" style="4" customWidth="1"/>
    <col min="13064" max="13312" width="9.09765625" style="4"/>
    <col min="13313" max="13313" width="12.59765625" style="4" customWidth="1"/>
    <col min="13314" max="13314" width="17.3984375" style="4" customWidth="1"/>
    <col min="13315" max="13315" width="10.59765625" style="4" customWidth="1"/>
    <col min="13316" max="13317" width="17.3984375" style="4" customWidth="1"/>
    <col min="13318" max="13319" width="15.09765625" style="4" customWidth="1"/>
    <col min="13320" max="13568" width="9.09765625" style="4"/>
    <col min="13569" max="13569" width="12.59765625" style="4" customWidth="1"/>
    <col min="13570" max="13570" width="17.3984375" style="4" customWidth="1"/>
    <col min="13571" max="13571" width="10.59765625" style="4" customWidth="1"/>
    <col min="13572" max="13573" width="17.3984375" style="4" customWidth="1"/>
    <col min="13574" max="13575" width="15.09765625" style="4" customWidth="1"/>
    <col min="13576" max="13824" width="9.09765625" style="4"/>
    <col min="13825" max="13825" width="12.59765625" style="4" customWidth="1"/>
    <col min="13826" max="13826" width="17.3984375" style="4" customWidth="1"/>
    <col min="13827" max="13827" width="10.59765625" style="4" customWidth="1"/>
    <col min="13828" max="13829" width="17.3984375" style="4" customWidth="1"/>
    <col min="13830" max="13831" width="15.09765625" style="4" customWidth="1"/>
    <col min="13832" max="14080" width="9.09765625" style="4"/>
    <col min="14081" max="14081" width="12.59765625" style="4" customWidth="1"/>
    <col min="14082" max="14082" width="17.3984375" style="4" customWidth="1"/>
    <col min="14083" max="14083" width="10.59765625" style="4" customWidth="1"/>
    <col min="14084" max="14085" width="17.3984375" style="4" customWidth="1"/>
    <col min="14086" max="14087" width="15.09765625" style="4" customWidth="1"/>
    <col min="14088" max="14336" width="9.09765625" style="4"/>
    <col min="14337" max="14337" width="12.59765625" style="4" customWidth="1"/>
    <col min="14338" max="14338" width="17.3984375" style="4" customWidth="1"/>
    <col min="14339" max="14339" width="10.59765625" style="4" customWidth="1"/>
    <col min="14340" max="14341" width="17.3984375" style="4" customWidth="1"/>
    <col min="14342" max="14343" width="15.09765625" style="4" customWidth="1"/>
    <col min="14344" max="14592" width="9.09765625" style="4"/>
    <col min="14593" max="14593" width="12.59765625" style="4" customWidth="1"/>
    <col min="14594" max="14594" width="17.3984375" style="4" customWidth="1"/>
    <col min="14595" max="14595" width="10.59765625" style="4" customWidth="1"/>
    <col min="14596" max="14597" width="17.3984375" style="4" customWidth="1"/>
    <col min="14598" max="14599" width="15.09765625" style="4" customWidth="1"/>
    <col min="14600" max="14848" width="9.09765625" style="4"/>
    <col min="14849" max="14849" width="12.59765625" style="4" customWidth="1"/>
    <col min="14850" max="14850" width="17.3984375" style="4" customWidth="1"/>
    <col min="14851" max="14851" width="10.59765625" style="4" customWidth="1"/>
    <col min="14852" max="14853" width="17.3984375" style="4" customWidth="1"/>
    <col min="14854" max="14855" width="15.09765625" style="4" customWidth="1"/>
    <col min="14856" max="15104" width="9.09765625" style="4"/>
    <col min="15105" max="15105" width="12.59765625" style="4" customWidth="1"/>
    <col min="15106" max="15106" width="17.3984375" style="4" customWidth="1"/>
    <col min="15107" max="15107" width="10.59765625" style="4" customWidth="1"/>
    <col min="15108" max="15109" width="17.3984375" style="4" customWidth="1"/>
    <col min="15110" max="15111" width="15.09765625" style="4" customWidth="1"/>
    <col min="15112" max="15360" width="9.09765625" style="4"/>
    <col min="15361" max="15361" width="12.59765625" style="4" customWidth="1"/>
    <col min="15362" max="15362" width="17.3984375" style="4" customWidth="1"/>
    <col min="15363" max="15363" width="10.59765625" style="4" customWidth="1"/>
    <col min="15364" max="15365" width="17.3984375" style="4" customWidth="1"/>
    <col min="15366" max="15367" width="15.09765625" style="4" customWidth="1"/>
    <col min="15368" max="15616" width="9.09765625" style="4"/>
    <col min="15617" max="15617" width="12.59765625" style="4" customWidth="1"/>
    <col min="15618" max="15618" width="17.3984375" style="4" customWidth="1"/>
    <col min="15619" max="15619" width="10.59765625" style="4" customWidth="1"/>
    <col min="15620" max="15621" width="17.3984375" style="4" customWidth="1"/>
    <col min="15622" max="15623" width="15.09765625" style="4" customWidth="1"/>
    <col min="15624" max="15872" width="9.09765625" style="4"/>
    <col min="15873" max="15873" width="12.59765625" style="4" customWidth="1"/>
    <col min="15874" max="15874" width="17.3984375" style="4" customWidth="1"/>
    <col min="15875" max="15875" width="10.59765625" style="4" customWidth="1"/>
    <col min="15876" max="15877" width="17.3984375" style="4" customWidth="1"/>
    <col min="15878" max="15879" width="15.09765625" style="4" customWidth="1"/>
    <col min="15880" max="16128" width="9.09765625" style="4"/>
    <col min="16129" max="16129" width="12.59765625" style="4" customWidth="1"/>
    <col min="16130" max="16130" width="17.3984375" style="4" customWidth="1"/>
    <col min="16131" max="16131" width="10.59765625" style="4" customWidth="1"/>
    <col min="16132" max="16133" width="17.3984375" style="4" customWidth="1"/>
    <col min="16134" max="16135" width="15.09765625" style="4" customWidth="1"/>
    <col min="16136" max="16384" width="9.09765625" style="4"/>
  </cols>
  <sheetData>
    <row r="1" spans="1:15" x14ac:dyDescent="0.25">
      <c r="A1" s="6"/>
      <c r="B1" s="6"/>
      <c r="C1" s="6"/>
      <c r="D1" s="6"/>
      <c r="E1" s="6"/>
      <c r="F1" s="6"/>
      <c r="G1" s="7"/>
    </row>
    <row r="2" spans="1:15" ht="13" x14ac:dyDescent="0.3">
      <c r="A2" s="8" t="s">
        <v>201</v>
      </c>
      <c r="B2" s="6"/>
      <c r="C2" s="6"/>
      <c r="D2" s="6"/>
      <c r="E2" s="6"/>
      <c r="F2" s="6"/>
      <c r="G2" s="7"/>
    </row>
    <row r="3" spans="1:15" x14ac:dyDescent="0.25">
      <c r="A3" s="9"/>
      <c r="B3" s="9"/>
      <c r="C3" s="9"/>
      <c r="D3" s="9"/>
      <c r="E3" s="9"/>
      <c r="F3" s="9"/>
      <c r="G3" s="10"/>
    </row>
    <row r="4" spans="1:15" x14ac:dyDescent="0.25">
      <c r="A4" s="11" t="s">
        <v>42</v>
      </c>
      <c r="B4" s="12" t="s">
        <v>43</v>
      </c>
      <c r="C4" s="12" t="s">
        <v>44</v>
      </c>
      <c r="D4" s="12" t="s">
        <v>44</v>
      </c>
      <c r="E4" s="12" t="s">
        <v>45</v>
      </c>
      <c r="F4" s="12" t="s">
        <v>46</v>
      </c>
      <c r="G4" s="13" t="s">
        <v>47</v>
      </c>
    </row>
    <row r="5" spans="1:15" x14ac:dyDescent="0.25">
      <c r="A5" s="14" t="s">
        <v>48</v>
      </c>
      <c r="B5" s="15" t="s">
        <v>49</v>
      </c>
      <c r="C5" s="15" t="s">
        <v>50</v>
      </c>
      <c r="D5" s="15" t="s">
        <v>51</v>
      </c>
      <c r="E5" s="15" t="s">
        <v>52</v>
      </c>
      <c r="F5" s="15" t="s">
        <v>53</v>
      </c>
      <c r="G5" s="16" t="s">
        <v>54</v>
      </c>
    </row>
    <row r="6" spans="1:15" x14ac:dyDescent="0.25">
      <c r="A6" s="17"/>
      <c r="B6" s="15" t="s">
        <v>55</v>
      </c>
      <c r="C6" s="15" t="s">
        <v>56</v>
      </c>
      <c r="D6" s="15" t="s">
        <v>55</v>
      </c>
      <c r="E6" s="15" t="s">
        <v>55</v>
      </c>
      <c r="F6" s="15" t="s">
        <v>57</v>
      </c>
      <c r="G6" s="16" t="s">
        <v>56</v>
      </c>
    </row>
    <row r="7" spans="1:15" x14ac:dyDescent="0.25">
      <c r="A7" s="18"/>
      <c r="B7" s="6"/>
      <c r="C7" s="15"/>
      <c r="D7" s="6"/>
      <c r="E7" s="6"/>
      <c r="F7" s="15"/>
      <c r="G7" s="16"/>
    </row>
    <row r="8" spans="1:15" ht="13.5" x14ac:dyDescent="0.35">
      <c r="A8" s="19"/>
      <c r="B8" s="20" t="s">
        <v>58</v>
      </c>
      <c r="C8" s="12" t="s">
        <v>59</v>
      </c>
      <c r="D8" s="12" t="s">
        <v>60</v>
      </c>
      <c r="E8" s="12" t="s">
        <v>61</v>
      </c>
      <c r="F8" s="20" t="s">
        <v>62</v>
      </c>
      <c r="G8" s="21" t="s">
        <v>63</v>
      </c>
    </row>
    <row r="9" spans="1:15" x14ac:dyDescent="0.25">
      <c r="A9" s="18"/>
      <c r="B9" s="22"/>
      <c r="C9" s="22"/>
      <c r="D9" s="22"/>
      <c r="E9" s="22"/>
      <c r="F9" s="22"/>
      <c r="G9" s="23"/>
    </row>
    <row r="10" spans="1:15" x14ac:dyDescent="0.25">
      <c r="A10" s="14" t="s">
        <v>64</v>
      </c>
      <c r="B10" s="24">
        <v>2.14E-3</v>
      </c>
      <c r="C10" s="15">
        <v>100000</v>
      </c>
      <c r="D10" s="15">
        <v>214</v>
      </c>
      <c r="E10" s="15">
        <v>99820</v>
      </c>
      <c r="F10" s="15">
        <v>8286561</v>
      </c>
      <c r="G10" s="25">
        <v>82.9</v>
      </c>
      <c r="H10" s="40"/>
      <c r="I10" s="44"/>
      <c r="J10" s="44"/>
      <c r="K10" s="39"/>
      <c r="L10" s="39"/>
      <c r="M10" s="44"/>
      <c r="N10" s="43"/>
      <c r="O10" s="43"/>
    </row>
    <row r="11" spans="1:15" x14ac:dyDescent="0.25">
      <c r="A11" s="14" t="s">
        <v>65</v>
      </c>
      <c r="B11" s="24">
        <v>1.2E-4</v>
      </c>
      <c r="C11" s="15">
        <v>99786</v>
      </c>
      <c r="D11" s="15">
        <v>12</v>
      </c>
      <c r="E11" s="15">
        <v>99780</v>
      </c>
      <c r="F11" s="15">
        <v>8186741</v>
      </c>
      <c r="G11" s="25">
        <v>82</v>
      </c>
      <c r="H11" s="40"/>
      <c r="I11" s="44"/>
      <c r="J11" s="44"/>
      <c r="K11" s="39"/>
      <c r="L11" s="39"/>
      <c r="M11" s="44"/>
      <c r="N11" s="43"/>
      <c r="O11" s="43"/>
    </row>
    <row r="12" spans="1:15" x14ac:dyDescent="0.25">
      <c r="A12" s="14" t="s">
        <v>66</v>
      </c>
      <c r="B12" s="24">
        <v>1.2E-4</v>
      </c>
      <c r="C12" s="15">
        <v>99774</v>
      </c>
      <c r="D12" s="15">
        <v>12</v>
      </c>
      <c r="E12" s="15">
        <v>99768</v>
      </c>
      <c r="F12" s="15">
        <v>8086961</v>
      </c>
      <c r="G12" s="25">
        <v>81.099999999999994</v>
      </c>
      <c r="H12" s="40"/>
      <c r="I12" s="44"/>
      <c r="J12" s="44"/>
      <c r="K12" s="39"/>
      <c r="L12" s="39"/>
      <c r="M12" s="44"/>
      <c r="N12" s="43"/>
      <c r="O12" s="43"/>
    </row>
    <row r="13" spans="1:15" x14ac:dyDescent="0.25">
      <c r="A13" s="14" t="s">
        <v>67</v>
      </c>
      <c r="B13" s="24">
        <v>1.1E-4</v>
      </c>
      <c r="C13" s="15">
        <v>99762</v>
      </c>
      <c r="D13" s="15">
        <v>11</v>
      </c>
      <c r="E13" s="15">
        <v>99757</v>
      </c>
      <c r="F13" s="15">
        <v>7987193</v>
      </c>
      <c r="G13" s="25">
        <v>80.099999999999994</v>
      </c>
      <c r="H13" s="40"/>
      <c r="I13" s="44"/>
      <c r="J13" s="44"/>
      <c r="K13" s="39"/>
      <c r="L13" s="39"/>
      <c r="M13" s="44"/>
      <c r="N13" s="43"/>
      <c r="O13" s="43"/>
    </row>
    <row r="14" spans="1:15" x14ac:dyDescent="0.25">
      <c r="A14" s="14" t="s">
        <v>68</v>
      </c>
      <c r="B14" s="24">
        <v>9.0000000000000006E-5</v>
      </c>
      <c r="C14" s="15">
        <v>99751</v>
      </c>
      <c r="D14" s="15">
        <v>9</v>
      </c>
      <c r="E14" s="15">
        <v>99747</v>
      </c>
      <c r="F14" s="15">
        <v>7887436</v>
      </c>
      <c r="G14" s="25">
        <v>79.099999999999994</v>
      </c>
      <c r="H14" s="40"/>
      <c r="I14" s="44"/>
      <c r="J14" s="44"/>
      <c r="K14" s="39"/>
      <c r="L14" s="39"/>
      <c r="M14" s="44"/>
      <c r="N14" s="43"/>
      <c r="O14" s="43"/>
    </row>
    <row r="15" spans="1:15" x14ac:dyDescent="0.25">
      <c r="A15" s="14" t="s">
        <v>69</v>
      </c>
      <c r="B15" s="24">
        <v>6.9999999999999994E-5</v>
      </c>
      <c r="C15" s="15">
        <v>99742</v>
      </c>
      <c r="D15" s="15">
        <v>7</v>
      </c>
      <c r="E15" s="15">
        <v>99739</v>
      </c>
      <c r="F15" s="15">
        <v>7787690</v>
      </c>
      <c r="G15" s="25">
        <v>78.099999999999994</v>
      </c>
      <c r="H15" s="40"/>
      <c r="I15" s="44"/>
      <c r="J15" s="44"/>
      <c r="K15" s="39"/>
      <c r="L15" s="39"/>
      <c r="M15" s="44"/>
      <c r="N15" s="43"/>
      <c r="O15" s="43"/>
    </row>
    <row r="16" spans="1:15" x14ac:dyDescent="0.25">
      <c r="A16" s="14" t="s">
        <v>70</v>
      </c>
      <c r="B16" s="24">
        <v>5.0000000000000002E-5</v>
      </c>
      <c r="C16" s="15">
        <v>99735</v>
      </c>
      <c r="D16" s="15">
        <v>5</v>
      </c>
      <c r="E16" s="15">
        <v>99733</v>
      </c>
      <c r="F16" s="15">
        <v>7687951</v>
      </c>
      <c r="G16" s="25">
        <v>77.099999999999994</v>
      </c>
      <c r="H16" s="40"/>
      <c r="I16" s="44"/>
      <c r="J16" s="44"/>
      <c r="K16" s="39"/>
      <c r="L16" s="39"/>
      <c r="M16" s="44"/>
      <c r="N16" s="43"/>
      <c r="O16" s="43"/>
    </row>
    <row r="17" spans="1:15" x14ac:dyDescent="0.25">
      <c r="A17" s="14" t="s">
        <v>71</v>
      </c>
      <c r="B17" s="24">
        <v>5.0000000000000002E-5</v>
      </c>
      <c r="C17" s="15">
        <v>99730</v>
      </c>
      <c r="D17" s="15">
        <v>5</v>
      </c>
      <c r="E17" s="15">
        <v>99728</v>
      </c>
      <c r="F17" s="15">
        <v>7588219</v>
      </c>
      <c r="G17" s="25">
        <v>76.099999999999994</v>
      </c>
      <c r="H17" s="40"/>
      <c r="I17" s="44"/>
      <c r="J17" s="44"/>
      <c r="K17" s="39"/>
      <c r="L17" s="39"/>
      <c r="M17" s="44"/>
      <c r="N17" s="43"/>
      <c r="O17" s="43"/>
    </row>
    <row r="18" spans="1:15" x14ac:dyDescent="0.25">
      <c r="A18" s="14" t="s">
        <v>72</v>
      </c>
      <c r="B18" s="24">
        <v>5.0000000000000002E-5</v>
      </c>
      <c r="C18" s="15">
        <v>99725</v>
      </c>
      <c r="D18" s="15">
        <v>5</v>
      </c>
      <c r="E18" s="15">
        <v>99723</v>
      </c>
      <c r="F18" s="15">
        <v>7488491</v>
      </c>
      <c r="G18" s="25">
        <v>75.099999999999994</v>
      </c>
      <c r="H18" s="40"/>
      <c r="I18" s="44"/>
      <c r="J18" s="44"/>
      <c r="K18" s="39"/>
      <c r="L18" s="39"/>
      <c r="M18" s="44"/>
      <c r="N18" s="43"/>
      <c r="O18" s="43"/>
    </row>
    <row r="19" spans="1:15" x14ac:dyDescent="0.25">
      <c r="A19" s="14" t="s">
        <v>73</v>
      </c>
      <c r="B19" s="24">
        <v>6.0000000000000002E-5</v>
      </c>
      <c r="C19" s="15">
        <v>99720</v>
      </c>
      <c r="D19" s="15">
        <v>6</v>
      </c>
      <c r="E19" s="15">
        <v>99717</v>
      </c>
      <c r="F19" s="15">
        <v>7388769</v>
      </c>
      <c r="G19" s="25">
        <v>74.099999999999994</v>
      </c>
      <c r="H19" s="40"/>
      <c r="I19" s="44"/>
      <c r="J19" s="44"/>
      <c r="K19" s="39"/>
      <c r="L19" s="39"/>
      <c r="M19" s="44"/>
      <c r="N19" s="43"/>
      <c r="O19" s="43"/>
    </row>
    <row r="20" spans="1:15" x14ac:dyDescent="0.25">
      <c r="A20" s="14" t="s">
        <v>74</v>
      </c>
      <c r="B20" s="24">
        <v>6.9999999999999994E-5</v>
      </c>
      <c r="C20" s="15">
        <v>99714</v>
      </c>
      <c r="D20" s="15">
        <v>7</v>
      </c>
      <c r="E20" s="15">
        <v>99711</v>
      </c>
      <c r="F20" s="15">
        <v>7289052</v>
      </c>
      <c r="G20" s="25">
        <v>73.099999999999994</v>
      </c>
      <c r="H20" s="40"/>
      <c r="I20" s="44"/>
      <c r="J20" s="44"/>
      <c r="K20" s="39"/>
      <c r="L20" s="39"/>
      <c r="M20" s="44"/>
      <c r="N20" s="43"/>
      <c r="O20" s="43"/>
    </row>
    <row r="21" spans="1:15" x14ac:dyDescent="0.25">
      <c r="A21" s="14" t="s">
        <v>75</v>
      </c>
      <c r="B21" s="24">
        <v>8.0000000000000007E-5</v>
      </c>
      <c r="C21" s="15">
        <v>99707</v>
      </c>
      <c r="D21" s="15">
        <v>8</v>
      </c>
      <c r="E21" s="15">
        <v>99703</v>
      </c>
      <c r="F21" s="15">
        <v>7189341</v>
      </c>
      <c r="G21" s="25">
        <v>72.099999999999994</v>
      </c>
      <c r="H21" s="40"/>
      <c r="I21" s="44"/>
      <c r="J21" s="44"/>
      <c r="K21" s="39"/>
      <c r="L21" s="39"/>
      <c r="M21" s="44"/>
      <c r="N21" s="43"/>
      <c r="O21" s="43"/>
    </row>
    <row r="22" spans="1:15" x14ac:dyDescent="0.25">
      <c r="A22" s="14" t="s">
        <v>76</v>
      </c>
      <c r="B22" s="24">
        <v>9.0000000000000006E-5</v>
      </c>
      <c r="C22" s="15">
        <v>99699</v>
      </c>
      <c r="D22" s="15">
        <v>9</v>
      </c>
      <c r="E22" s="15">
        <v>99695</v>
      </c>
      <c r="F22" s="15">
        <v>7089638</v>
      </c>
      <c r="G22" s="25">
        <v>71.099999999999994</v>
      </c>
      <c r="H22" s="40"/>
      <c r="I22" s="44"/>
      <c r="J22" s="44"/>
      <c r="K22" s="39"/>
      <c r="L22" s="39"/>
      <c r="M22" s="44"/>
      <c r="N22" s="43"/>
      <c r="O22" s="43"/>
    </row>
    <row r="23" spans="1:15" x14ac:dyDescent="0.25">
      <c r="A23" s="14" t="s">
        <v>77</v>
      </c>
      <c r="B23" s="24">
        <v>1.1E-4</v>
      </c>
      <c r="C23" s="15">
        <v>99690</v>
      </c>
      <c r="D23" s="15">
        <v>11</v>
      </c>
      <c r="E23" s="15">
        <v>99685</v>
      </c>
      <c r="F23" s="15">
        <v>6989944</v>
      </c>
      <c r="G23" s="25">
        <v>70.099999999999994</v>
      </c>
      <c r="H23" s="40"/>
      <c r="I23" s="44"/>
      <c r="J23" s="44"/>
      <c r="K23" s="39"/>
      <c r="L23" s="39"/>
      <c r="M23" s="44"/>
      <c r="N23" s="43"/>
      <c r="O23" s="43"/>
    </row>
    <row r="24" spans="1:15" x14ac:dyDescent="0.25">
      <c r="A24" s="14" t="s">
        <v>78</v>
      </c>
      <c r="B24" s="24">
        <v>1.2999999999999999E-4</v>
      </c>
      <c r="C24" s="15">
        <v>99679</v>
      </c>
      <c r="D24" s="15">
        <v>13</v>
      </c>
      <c r="E24" s="15">
        <v>99673</v>
      </c>
      <c r="F24" s="15">
        <v>6890259</v>
      </c>
      <c r="G24" s="25">
        <v>69.099999999999994</v>
      </c>
      <c r="H24" s="40"/>
      <c r="I24" s="44"/>
      <c r="J24" s="44"/>
      <c r="K24" s="39"/>
      <c r="L24" s="39"/>
      <c r="M24" s="44"/>
      <c r="N24" s="43"/>
      <c r="O24" s="43"/>
    </row>
    <row r="25" spans="1:15" x14ac:dyDescent="0.25">
      <c r="A25" s="14" t="s">
        <v>79</v>
      </c>
      <c r="B25" s="24">
        <v>1.6000000000000001E-4</v>
      </c>
      <c r="C25" s="15">
        <v>99666</v>
      </c>
      <c r="D25" s="15">
        <v>16</v>
      </c>
      <c r="E25" s="15">
        <v>99658</v>
      </c>
      <c r="F25" s="15">
        <v>6790587</v>
      </c>
      <c r="G25" s="25">
        <v>68.099999999999994</v>
      </c>
      <c r="H25" s="40"/>
      <c r="I25" s="44"/>
      <c r="J25" s="44"/>
      <c r="K25" s="39"/>
      <c r="L25" s="39"/>
      <c r="M25" s="44"/>
      <c r="N25" s="43"/>
      <c r="O25" s="43"/>
    </row>
    <row r="26" spans="1:15" x14ac:dyDescent="0.25">
      <c r="A26" s="26" t="s">
        <v>80</v>
      </c>
      <c r="B26" s="24">
        <v>1.8000000000000001E-4</v>
      </c>
      <c r="C26" s="15">
        <v>99650</v>
      </c>
      <c r="D26" s="15">
        <v>18</v>
      </c>
      <c r="E26" s="15">
        <v>99641</v>
      </c>
      <c r="F26" s="15">
        <v>6690929</v>
      </c>
      <c r="G26" s="25">
        <v>67.099999999999994</v>
      </c>
      <c r="H26" s="40"/>
      <c r="I26" s="44"/>
      <c r="J26" s="44"/>
      <c r="K26" s="39"/>
      <c r="L26" s="39"/>
      <c r="M26" s="44"/>
      <c r="N26" s="43"/>
      <c r="O26" s="43"/>
    </row>
    <row r="27" spans="1:15" x14ac:dyDescent="0.25">
      <c r="A27" s="26" t="s">
        <v>81</v>
      </c>
      <c r="B27" s="24">
        <v>2.0000000000000001E-4</v>
      </c>
      <c r="C27" s="15">
        <v>99632</v>
      </c>
      <c r="D27" s="15">
        <v>20</v>
      </c>
      <c r="E27" s="15">
        <v>99622</v>
      </c>
      <c r="F27" s="15">
        <v>6591288</v>
      </c>
      <c r="G27" s="25">
        <v>66.2</v>
      </c>
      <c r="H27" s="40"/>
      <c r="I27" s="44"/>
      <c r="J27" s="44"/>
      <c r="K27" s="39"/>
      <c r="L27" s="39"/>
      <c r="M27" s="44"/>
      <c r="N27" s="43"/>
      <c r="O27" s="43"/>
    </row>
    <row r="28" spans="1:15" x14ac:dyDescent="0.25">
      <c r="A28" s="26" t="s">
        <v>82</v>
      </c>
      <c r="B28" s="24">
        <v>2.1000000000000001E-4</v>
      </c>
      <c r="C28" s="15">
        <v>99612</v>
      </c>
      <c r="D28" s="15">
        <v>21</v>
      </c>
      <c r="E28" s="15">
        <v>99602</v>
      </c>
      <c r="F28" s="15">
        <v>6491666</v>
      </c>
      <c r="G28" s="25">
        <v>65.2</v>
      </c>
      <c r="H28" s="40"/>
      <c r="I28" s="44"/>
      <c r="J28" s="44"/>
      <c r="K28" s="39"/>
      <c r="L28" s="39"/>
      <c r="M28" s="44"/>
      <c r="N28" s="43"/>
      <c r="O28" s="43"/>
    </row>
    <row r="29" spans="1:15" x14ac:dyDescent="0.25">
      <c r="A29" s="26" t="s">
        <v>83</v>
      </c>
      <c r="B29" s="24">
        <v>2.2000000000000001E-4</v>
      </c>
      <c r="C29" s="15">
        <v>99591</v>
      </c>
      <c r="D29" s="15">
        <v>22</v>
      </c>
      <c r="E29" s="15">
        <v>99580</v>
      </c>
      <c r="F29" s="15">
        <v>6392064</v>
      </c>
      <c r="G29" s="25">
        <v>64.2</v>
      </c>
      <c r="H29" s="40"/>
      <c r="I29" s="44"/>
      <c r="J29" s="44"/>
      <c r="K29" s="39"/>
      <c r="L29" s="39"/>
      <c r="M29" s="44"/>
      <c r="N29" s="43"/>
      <c r="O29" s="43"/>
    </row>
    <row r="30" spans="1:15" x14ac:dyDescent="0.25">
      <c r="A30" s="26" t="s">
        <v>84</v>
      </c>
      <c r="B30" s="24">
        <v>2.3000000000000001E-4</v>
      </c>
      <c r="C30" s="15">
        <v>99569</v>
      </c>
      <c r="D30" s="15">
        <v>23</v>
      </c>
      <c r="E30" s="15">
        <v>99558</v>
      </c>
      <c r="F30" s="15">
        <v>6292484</v>
      </c>
      <c r="G30" s="25">
        <v>63.2</v>
      </c>
      <c r="H30" s="40"/>
      <c r="I30" s="44"/>
      <c r="J30" s="44"/>
      <c r="K30" s="39"/>
      <c r="L30" s="39"/>
      <c r="M30" s="44"/>
      <c r="N30" s="43"/>
      <c r="O30" s="43"/>
    </row>
    <row r="31" spans="1:15" x14ac:dyDescent="0.25">
      <c r="A31" s="26" t="s">
        <v>85</v>
      </c>
      <c r="B31" s="24">
        <v>2.4000000000000001E-4</v>
      </c>
      <c r="C31" s="15">
        <v>99546</v>
      </c>
      <c r="D31" s="15">
        <v>24</v>
      </c>
      <c r="E31" s="15">
        <v>99534</v>
      </c>
      <c r="F31" s="15">
        <v>6192927</v>
      </c>
      <c r="G31" s="25">
        <v>62.2</v>
      </c>
      <c r="H31" s="40"/>
      <c r="I31" s="44"/>
      <c r="J31" s="44"/>
      <c r="K31" s="39"/>
      <c r="L31" s="39"/>
      <c r="M31" s="44"/>
      <c r="N31" s="43"/>
      <c r="O31" s="43"/>
    </row>
    <row r="32" spans="1:15" x14ac:dyDescent="0.25">
      <c r="A32" s="26" t="s">
        <v>86</v>
      </c>
      <c r="B32" s="24">
        <v>2.4000000000000001E-4</v>
      </c>
      <c r="C32" s="15">
        <v>99522</v>
      </c>
      <c r="D32" s="15">
        <v>24</v>
      </c>
      <c r="E32" s="15">
        <v>99510</v>
      </c>
      <c r="F32" s="15">
        <v>6093393</v>
      </c>
      <c r="G32" s="25">
        <v>61.2</v>
      </c>
      <c r="H32" s="40"/>
      <c r="I32" s="44"/>
      <c r="J32" s="44"/>
      <c r="K32" s="39"/>
      <c r="L32" s="39"/>
      <c r="M32" s="44"/>
      <c r="N32" s="43"/>
      <c r="O32" s="43"/>
    </row>
    <row r="33" spans="1:15" x14ac:dyDescent="0.25">
      <c r="A33" s="26" t="s">
        <v>87</v>
      </c>
      <c r="B33" s="24">
        <v>2.5000000000000001E-4</v>
      </c>
      <c r="C33" s="15">
        <v>99498</v>
      </c>
      <c r="D33" s="15">
        <v>25</v>
      </c>
      <c r="E33" s="15">
        <v>99486</v>
      </c>
      <c r="F33" s="15">
        <v>5993883</v>
      </c>
      <c r="G33" s="25">
        <v>60.2</v>
      </c>
      <c r="H33" s="40"/>
      <c r="I33" s="44"/>
      <c r="J33" s="44"/>
      <c r="K33" s="39"/>
      <c r="L33" s="39"/>
      <c r="M33" s="44"/>
      <c r="N33" s="43"/>
      <c r="O33" s="43"/>
    </row>
    <row r="34" spans="1:15" x14ac:dyDescent="0.25">
      <c r="A34" s="26" t="s">
        <v>88</v>
      </c>
      <c r="B34" s="24">
        <v>2.5000000000000001E-4</v>
      </c>
      <c r="C34" s="15">
        <v>99473</v>
      </c>
      <c r="D34" s="15">
        <v>25</v>
      </c>
      <c r="E34" s="15">
        <v>99461</v>
      </c>
      <c r="F34" s="15">
        <v>5894397</v>
      </c>
      <c r="G34" s="25">
        <v>59.3</v>
      </c>
      <c r="H34" s="40"/>
      <c r="I34" s="44"/>
      <c r="J34" s="44"/>
      <c r="K34" s="39"/>
      <c r="L34" s="39"/>
      <c r="M34" s="44"/>
      <c r="N34" s="43"/>
      <c r="O34" s="43"/>
    </row>
    <row r="35" spans="1:15" x14ac:dyDescent="0.25">
      <c r="A35" s="26" t="s">
        <v>89</v>
      </c>
      <c r="B35" s="24">
        <v>2.5999999999999998E-4</v>
      </c>
      <c r="C35" s="15">
        <v>99448</v>
      </c>
      <c r="D35" s="15">
        <v>26</v>
      </c>
      <c r="E35" s="15">
        <v>99435</v>
      </c>
      <c r="F35" s="15">
        <v>5794937</v>
      </c>
      <c r="G35" s="25">
        <v>58.3</v>
      </c>
      <c r="H35" s="40"/>
      <c r="I35" s="44"/>
      <c r="J35" s="44"/>
      <c r="K35" s="39"/>
      <c r="L35" s="39"/>
      <c r="M35" s="44"/>
      <c r="N35" s="43"/>
      <c r="O35" s="43"/>
    </row>
    <row r="36" spans="1:15" x14ac:dyDescent="0.25">
      <c r="A36" s="26" t="s">
        <v>90</v>
      </c>
      <c r="B36" s="24">
        <v>2.5999999999999998E-4</v>
      </c>
      <c r="C36" s="15">
        <v>99422</v>
      </c>
      <c r="D36" s="15">
        <v>26</v>
      </c>
      <c r="E36" s="15">
        <v>99409</v>
      </c>
      <c r="F36" s="15">
        <v>5695502</v>
      </c>
      <c r="G36" s="25">
        <v>57.3</v>
      </c>
      <c r="H36" s="40"/>
      <c r="I36" s="44"/>
      <c r="J36" s="44"/>
      <c r="K36" s="39"/>
      <c r="L36" s="39"/>
      <c r="M36" s="44"/>
      <c r="N36" s="43"/>
      <c r="O36" s="43"/>
    </row>
    <row r="37" spans="1:15" x14ac:dyDescent="0.25">
      <c r="A37" s="26" t="s">
        <v>91</v>
      </c>
      <c r="B37" s="24">
        <v>2.7E-4</v>
      </c>
      <c r="C37" s="15">
        <v>99396</v>
      </c>
      <c r="D37" s="15">
        <v>27</v>
      </c>
      <c r="E37" s="15">
        <v>99383</v>
      </c>
      <c r="F37" s="15">
        <v>5596093</v>
      </c>
      <c r="G37" s="25">
        <v>56.3</v>
      </c>
      <c r="H37" s="40"/>
      <c r="I37" s="44"/>
      <c r="J37" s="44"/>
      <c r="K37" s="39"/>
      <c r="L37" s="39"/>
      <c r="M37" s="44"/>
      <c r="N37" s="43"/>
      <c r="O37" s="43"/>
    </row>
    <row r="38" spans="1:15" x14ac:dyDescent="0.25">
      <c r="A38" s="26" t="s">
        <v>92</v>
      </c>
      <c r="B38" s="24">
        <v>2.9E-4</v>
      </c>
      <c r="C38" s="15">
        <v>99369</v>
      </c>
      <c r="D38" s="15">
        <v>28</v>
      </c>
      <c r="E38" s="15">
        <v>99355</v>
      </c>
      <c r="F38" s="15">
        <v>5496710</v>
      </c>
      <c r="G38" s="25">
        <v>55.3</v>
      </c>
      <c r="H38" s="40"/>
      <c r="I38" s="44"/>
      <c r="J38" s="44"/>
      <c r="K38" s="39"/>
      <c r="L38" s="39"/>
      <c r="M38" s="44"/>
      <c r="N38" s="43"/>
      <c r="O38" s="43"/>
    </row>
    <row r="39" spans="1:15" x14ac:dyDescent="0.25">
      <c r="A39" s="26" t="s">
        <v>93</v>
      </c>
      <c r="B39" s="24">
        <v>2.9999999999999997E-4</v>
      </c>
      <c r="C39" s="15">
        <v>99341</v>
      </c>
      <c r="D39" s="15">
        <v>30</v>
      </c>
      <c r="E39" s="15">
        <v>99326</v>
      </c>
      <c r="F39" s="15">
        <v>5397355</v>
      </c>
      <c r="G39" s="25">
        <v>54.3</v>
      </c>
      <c r="H39" s="40"/>
      <c r="I39" s="44"/>
      <c r="J39" s="44"/>
      <c r="K39" s="39"/>
      <c r="L39" s="39"/>
      <c r="M39" s="44"/>
      <c r="N39" s="43"/>
      <c r="O39" s="43"/>
    </row>
    <row r="40" spans="1:15" x14ac:dyDescent="0.25">
      <c r="A40" s="26" t="s">
        <v>94</v>
      </c>
      <c r="B40" s="24">
        <v>3.2000000000000003E-4</v>
      </c>
      <c r="C40" s="15">
        <v>99311</v>
      </c>
      <c r="D40" s="15">
        <v>32</v>
      </c>
      <c r="E40" s="15">
        <v>99295</v>
      </c>
      <c r="F40" s="15">
        <v>5298029</v>
      </c>
      <c r="G40" s="25">
        <v>53.3</v>
      </c>
      <c r="H40" s="40"/>
      <c r="I40" s="44"/>
      <c r="J40" s="44"/>
      <c r="K40" s="39"/>
      <c r="L40" s="39"/>
      <c r="M40" s="44"/>
      <c r="N40" s="43"/>
      <c r="O40" s="43"/>
    </row>
    <row r="41" spans="1:15" x14ac:dyDescent="0.25">
      <c r="A41" s="26" t="s">
        <v>95</v>
      </c>
      <c r="B41" s="24">
        <v>3.4000000000000002E-4</v>
      </c>
      <c r="C41" s="15">
        <v>99279</v>
      </c>
      <c r="D41" s="15">
        <v>34</v>
      </c>
      <c r="E41" s="15">
        <v>99262</v>
      </c>
      <c r="F41" s="15">
        <v>5198734</v>
      </c>
      <c r="G41" s="25">
        <v>52.4</v>
      </c>
      <c r="H41" s="40"/>
      <c r="I41" s="44"/>
      <c r="J41" s="44"/>
      <c r="K41" s="39"/>
      <c r="L41" s="39"/>
      <c r="M41" s="44"/>
      <c r="N41" s="43"/>
      <c r="O41" s="43"/>
    </row>
    <row r="42" spans="1:15" x14ac:dyDescent="0.25">
      <c r="A42" s="26" t="s">
        <v>96</v>
      </c>
      <c r="B42" s="24">
        <v>3.6000000000000002E-4</v>
      </c>
      <c r="C42" s="15">
        <v>99245</v>
      </c>
      <c r="D42" s="15">
        <v>36</v>
      </c>
      <c r="E42" s="15">
        <v>99227</v>
      </c>
      <c r="F42" s="15">
        <v>5099472</v>
      </c>
      <c r="G42" s="25">
        <v>51.4</v>
      </c>
      <c r="H42" s="40"/>
      <c r="I42" s="44"/>
      <c r="J42" s="44"/>
      <c r="K42" s="39"/>
      <c r="L42" s="39"/>
      <c r="M42" s="44"/>
      <c r="N42" s="43"/>
      <c r="O42" s="43"/>
    </row>
    <row r="43" spans="1:15" x14ac:dyDescent="0.25">
      <c r="A43" s="26" t="s">
        <v>97</v>
      </c>
      <c r="B43" s="24">
        <v>3.8999999999999999E-4</v>
      </c>
      <c r="C43" s="15">
        <v>99209</v>
      </c>
      <c r="D43" s="15">
        <v>38</v>
      </c>
      <c r="E43" s="15">
        <v>99190</v>
      </c>
      <c r="F43" s="15">
        <v>5000245</v>
      </c>
      <c r="G43" s="25">
        <v>50.4</v>
      </c>
      <c r="H43" s="40"/>
      <c r="I43" s="44"/>
      <c r="J43" s="44"/>
      <c r="K43" s="39"/>
      <c r="L43" s="39"/>
      <c r="M43" s="44"/>
      <c r="N43" s="43"/>
      <c r="O43" s="43"/>
    </row>
    <row r="44" spans="1:15" x14ac:dyDescent="0.25">
      <c r="A44" s="26" t="s">
        <v>98</v>
      </c>
      <c r="B44" s="24">
        <v>4.0999999999999999E-4</v>
      </c>
      <c r="C44" s="15">
        <v>99171</v>
      </c>
      <c r="D44" s="15">
        <v>41</v>
      </c>
      <c r="E44" s="15">
        <v>99151</v>
      </c>
      <c r="F44" s="15">
        <v>4901055</v>
      </c>
      <c r="G44" s="25">
        <v>49.4</v>
      </c>
      <c r="H44" s="40"/>
      <c r="I44" s="44"/>
      <c r="J44" s="44"/>
      <c r="K44" s="39"/>
      <c r="L44" s="39"/>
      <c r="M44" s="44"/>
      <c r="N44" s="43"/>
      <c r="O44" s="43"/>
    </row>
    <row r="45" spans="1:15" x14ac:dyDescent="0.25">
      <c r="A45" s="26" t="s">
        <v>99</v>
      </c>
      <c r="B45" s="24">
        <v>4.2999999999999999E-4</v>
      </c>
      <c r="C45" s="15">
        <v>99130</v>
      </c>
      <c r="D45" s="15">
        <v>43</v>
      </c>
      <c r="E45" s="15">
        <v>99109</v>
      </c>
      <c r="F45" s="15">
        <v>4801905</v>
      </c>
      <c r="G45" s="25">
        <v>48.4</v>
      </c>
      <c r="H45" s="40"/>
      <c r="I45" s="44"/>
      <c r="J45" s="44"/>
      <c r="K45" s="39"/>
      <c r="L45" s="39"/>
      <c r="M45" s="44"/>
      <c r="N45" s="43"/>
      <c r="O45" s="43"/>
    </row>
    <row r="46" spans="1:15" x14ac:dyDescent="0.25">
      <c r="A46" s="26" t="s">
        <v>100</v>
      </c>
      <c r="B46" s="24">
        <v>4.6000000000000001E-4</v>
      </c>
      <c r="C46" s="15">
        <v>99087</v>
      </c>
      <c r="D46" s="15">
        <v>46</v>
      </c>
      <c r="E46" s="15">
        <v>99064</v>
      </c>
      <c r="F46" s="15">
        <v>4702796</v>
      </c>
      <c r="G46" s="25">
        <v>47.5</v>
      </c>
      <c r="H46" s="40"/>
      <c r="I46" s="44"/>
      <c r="J46" s="44"/>
      <c r="K46" s="39"/>
      <c r="L46" s="39"/>
      <c r="M46" s="44"/>
      <c r="N46" s="43"/>
      <c r="O46" s="43"/>
    </row>
    <row r="47" spans="1:15" x14ac:dyDescent="0.25">
      <c r="A47" s="26" t="s">
        <v>101</v>
      </c>
      <c r="B47" s="24">
        <v>5.1000000000000004E-4</v>
      </c>
      <c r="C47" s="15">
        <v>99041</v>
      </c>
      <c r="D47" s="15">
        <v>50</v>
      </c>
      <c r="E47" s="15">
        <v>99016</v>
      </c>
      <c r="F47" s="15">
        <v>4603732</v>
      </c>
      <c r="G47" s="25">
        <v>46.5</v>
      </c>
      <c r="H47" s="40"/>
      <c r="I47" s="44"/>
      <c r="J47" s="44"/>
      <c r="K47" s="39"/>
      <c r="L47" s="39"/>
      <c r="M47" s="44"/>
      <c r="N47" s="43"/>
      <c r="O47" s="43"/>
    </row>
    <row r="48" spans="1:15" x14ac:dyDescent="0.25">
      <c r="A48" s="26" t="s">
        <v>102</v>
      </c>
      <c r="B48" s="24">
        <v>5.6999999999999998E-4</v>
      </c>
      <c r="C48" s="15">
        <v>98991</v>
      </c>
      <c r="D48" s="15">
        <v>56</v>
      </c>
      <c r="E48" s="15">
        <v>98963</v>
      </c>
      <c r="F48" s="15">
        <v>4504716</v>
      </c>
      <c r="G48" s="25">
        <v>45.5</v>
      </c>
      <c r="H48" s="40"/>
      <c r="I48" s="44"/>
      <c r="J48" s="44"/>
      <c r="K48" s="39"/>
      <c r="L48" s="39"/>
      <c r="M48" s="44"/>
      <c r="N48" s="43"/>
      <c r="O48" s="43"/>
    </row>
    <row r="49" spans="1:15" x14ac:dyDescent="0.25">
      <c r="A49" s="26" t="s">
        <v>103</v>
      </c>
      <c r="B49" s="24">
        <v>6.4999999999999997E-4</v>
      </c>
      <c r="C49" s="15">
        <v>98935</v>
      </c>
      <c r="D49" s="15">
        <v>64</v>
      </c>
      <c r="E49" s="15">
        <v>98903</v>
      </c>
      <c r="F49" s="15">
        <v>4405753</v>
      </c>
      <c r="G49" s="25">
        <v>44.5</v>
      </c>
      <c r="H49" s="40"/>
      <c r="I49" s="44"/>
      <c r="J49" s="44"/>
      <c r="K49" s="39"/>
      <c r="L49" s="39"/>
      <c r="M49" s="44"/>
      <c r="N49" s="43"/>
      <c r="O49" s="43"/>
    </row>
    <row r="50" spans="1:15" x14ac:dyDescent="0.25">
      <c r="A50" s="26" t="s">
        <v>104</v>
      </c>
      <c r="B50" s="24">
        <v>7.2999999999999996E-4</v>
      </c>
      <c r="C50" s="15">
        <v>98871</v>
      </c>
      <c r="D50" s="15">
        <v>72</v>
      </c>
      <c r="E50" s="15">
        <v>98835</v>
      </c>
      <c r="F50" s="15">
        <v>4306850</v>
      </c>
      <c r="G50" s="25">
        <v>43.6</v>
      </c>
      <c r="H50" s="40"/>
      <c r="I50" s="44"/>
      <c r="J50" s="44"/>
      <c r="K50" s="39"/>
      <c r="L50" s="39"/>
      <c r="M50" s="44"/>
      <c r="N50" s="43"/>
      <c r="O50" s="43"/>
    </row>
    <row r="51" spans="1:15" x14ac:dyDescent="0.25">
      <c r="A51" s="26" t="s">
        <v>105</v>
      </c>
      <c r="B51" s="24">
        <v>8.1999999999999998E-4</v>
      </c>
      <c r="C51" s="15">
        <v>98799</v>
      </c>
      <c r="D51" s="15">
        <v>81</v>
      </c>
      <c r="E51" s="15">
        <v>98759</v>
      </c>
      <c r="F51" s="15">
        <v>4208015</v>
      </c>
      <c r="G51" s="25">
        <v>42.6</v>
      </c>
      <c r="H51" s="40"/>
      <c r="I51" s="44"/>
      <c r="J51" s="44"/>
      <c r="K51" s="39"/>
      <c r="L51" s="39"/>
      <c r="M51" s="44"/>
      <c r="N51" s="43"/>
      <c r="O51" s="43"/>
    </row>
    <row r="52" spans="1:15" x14ac:dyDescent="0.25">
      <c r="A52" s="26" t="s">
        <v>106</v>
      </c>
      <c r="B52" s="24">
        <v>9.1E-4</v>
      </c>
      <c r="C52" s="15">
        <v>98718</v>
      </c>
      <c r="D52" s="15">
        <v>90</v>
      </c>
      <c r="E52" s="15">
        <v>98673</v>
      </c>
      <c r="F52" s="15">
        <v>4109257</v>
      </c>
      <c r="G52" s="25">
        <v>41.6</v>
      </c>
      <c r="H52" s="40"/>
      <c r="I52" s="44"/>
      <c r="J52" s="44"/>
      <c r="K52" s="39"/>
      <c r="L52" s="39"/>
      <c r="M52" s="44"/>
      <c r="N52" s="43"/>
      <c r="O52" s="43"/>
    </row>
    <row r="53" spans="1:15" x14ac:dyDescent="0.25">
      <c r="A53" s="26" t="s">
        <v>107</v>
      </c>
      <c r="B53" s="24">
        <v>1.01E-3</v>
      </c>
      <c r="C53" s="15">
        <v>98628</v>
      </c>
      <c r="D53" s="15">
        <v>99</v>
      </c>
      <c r="E53" s="15">
        <v>98579</v>
      </c>
      <c r="F53" s="15">
        <v>4010584</v>
      </c>
      <c r="G53" s="25">
        <v>40.700000000000003</v>
      </c>
      <c r="H53" s="40"/>
      <c r="I53" s="44"/>
      <c r="J53" s="44"/>
      <c r="K53" s="39"/>
      <c r="L53" s="39"/>
      <c r="M53" s="44"/>
      <c r="N53" s="43"/>
      <c r="O53" s="43"/>
    </row>
    <row r="54" spans="1:15" x14ac:dyDescent="0.25">
      <c r="A54" s="26" t="s">
        <v>108</v>
      </c>
      <c r="B54" s="24">
        <v>1.1199999999999999E-3</v>
      </c>
      <c r="C54" s="15">
        <v>98529</v>
      </c>
      <c r="D54" s="15">
        <v>110</v>
      </c>
      <c r="E54" s="15">
        <v>98474</v>
      </c>
      <c r="F54" s="15">
        <v>3912005</v>
      </c>
      <c r="G54" s="25">
        <v>39.700000000000003</v>
      </c>
      <c r="H54" s="40"/>
      <c r="I54" s="44"/>
      <c r="J54" s="44"/>
      <c r="K54" s="39"/>
      <c r="L54" s="39"/>
      <c r="M54" s="44"/>
      <c r="N54" s="43"/>
      <c r="O54" s="43"/>
    </row>
    <row r="55" spans="1:15" x14ac:dyDescent="0.25">
      <c r="A55" s="26" t="s">
        <v>109</v>
      </c>
      <c r="B55" s="24">
        <v>1.2199999999999999E-3</v>
      </c>
      <c r="C55" s="15">
        <v>98419</v>
      </c>
      <c r="D55" s="15">
        <v>120</v>
      </c>
      <c r="E55" s="15">
        <v>98359</v>
      </c>
      <c r="F55" s="15">
        <v>3813531</v>
      </c>
      <c r="G55" s="25">
        <v>38.700000000000003</v>
      </c>
      <c r="H55" s="40"/>
      <c r="I55" s="44"/>
      <c r="J55" s="44"/>
      <c r="K55" s="39"/>
      <c r="L55" s="39"/>
      <c r="M55" s="44"/>
      <c r="N55" s="43"/>
      <c r="O55" s="43"/>
    </row>
    <row r="56" spans="1:15" x14ac:dyDescent="0.25">
      <c r="A56" s="26" t="s">
        <v>110</v>
      </c>
      <c r="B56" s="24">
        <v>1.34E-3</v>
      </c>
      <c r="C56" s="15">
        <v>98299</v>
      </c>
      <c r="D56" s="15">
        <v>132</v>
      </c>
      <c r="E56" s="15">
        <v>98233</v>
      </c>
      <c r="F56" s="15">
        <v>3715172</v>
      </c>
      <c r="G56" s="25">
        <v>37.799999999999997</v>
      </c>
      <c r="H56" s="40"/>
      <c r="I56" s="44"/>
      <c r="J56" s="44"/>
      <c r="K56" s="39"/>
      <c r="L56" s="39"/>
      <c r="M56" s="44"/>
      <c r="N56" s="43"/>
      <c r="O56" s="43"/>
    </row>
    <row r="57" spans="1:15" x14ac:dyDescent="0.25">
      <c r="A57" s="26" t="s">
        <v>111</v>
      </c>
      <c r="B57" s="24">
        <v>1.48E-3</v>
      </c>
      <c r="C57" s="15">
        <v>98167</v>
      </c>
      <c r="D57" s="15">
        <v>145</v>
      </c>
      <c r="E57" s="15">
        <v>98095</v>
      </c>
      <c r="F57" s="15">
        <v>3616939</v>
      </c>
      <c r="G57" s="25">
        <v>36.799999999999997</v>
      </c>
      <c r="H57" s="40"/>
      <c r="I57" s="44"/>
      <c r="J57" s="44"/>
      <c r="K57" s="39"/>
      <c r="L57" s="39"/>
      <c r="M57" s="44"/>
      <c r="N57" s="43"/>
      <c r="O57" s="43"/>
    </row>
    <row r="58" spans="1:15" x14ac:dyDescent="0.25">
      <c r="A58" s="26" t="s">
        <v>112</v>
      </c>
      <c r="B58" s="24">
        <v>1.65E-3</v>
      </c>
      <c r="C58" s="15">
        <v>98022</v>
      </c>
      <c r="D58" s="15">
        <v>162</v>
      </c>
      <c r="E58" s="15">
        <v>97941</v>
      </c>
      <c r="F58" s="15">
        <v>3518845</v>
      </c>
      <c r="G58" s="25">
        <v>35.9</v>
      </c>
      <c r="H58" s="40"/>
      <c r="I58" s="44"/>
      <c r="J58" s="44"/>
      <c r="K58" s="39"/>
      <c r="L58" s="39"/>
      <c r="M58" s="44"/>
      <c r="N58" s="43"/>
      <c r="O58" s="43"/>
    </row>
    <row r="59" spans="1:15" x14ac:dyDescent="0.25">
      <c r="A59" s="26" t="s">
        <v>113</v>
      </c>
      <c r="B59" s="24">
        <v>1.8400000000000001E-3</v>
      </c>
      <c r="C59" s="15">
        <v>97860</v>
      </c>
      <c r="D59" s="15">
        <v>180</v>
      </c>
      <c r="E59" s="15">
        <v>97770</v>
      </c>
      <c r="F59" s="15">
        <v>3420904</v>
      </c>
      <c r="G59" s="25">
        <v>35</v>
      </c>
      <c r="H59" s="40"/>
      <c r="I59" s="44"/>
      <c r="J59" s="44"/>
      <c r="K59" s="39"/>
      <c r="L59" s="39"/>
      <c r="M59" s="44"/>
      <c r="N59" s="43"/>
      <c r="O59" s="43"/>
    </row>
    <row r="60" spans="1:15" x14ac:dyDescent="0.25">
      <c r="A60" s="27" t="s">
        <v>114</v>
      </c>
      <c r="B60" s="24">
        <v>2.0400000000000001E-3</v>
      </c>
      <c r="C60" s="15">
        <v>97680</v>
      </c>
      <c r="D60" s="15">
        <v>199</v>
      </c>
      <c r="E60" s="15">
        <v>97581</v>
      </c>
      <c r="F60" s="15">
        <v>3323134</v>
      </c>
      <c r="G60" s="25">
        <v>34</v>
      </c>
      <c r="H60" s="40"/>
      <c r="I60" s="44"/>
      <c r="J60" s="44"/>
      <c r="K60" s="39"/>
      <c r="L60" s="39"/>
      <c r="M60" s="44"/>
      <c r="N60" s="43"/>
      <c r="O60" s="43"/>
    </row>
    <row r="61" spans="1:15" x14ac:dyDescent="0.25">
      <c r="A61" s="27" t="s">
        <v>115</v>
      </c>
      <c r="B61" s="24">
        <v>2.2499999999999998E-3</v>
      </c>
      <c r="C61" s="15">
        <v>97481</v>
      </c>
      <c r="D61" s="15">
        <v>219</v>
      </c>
      <c r="E61" s="15">
        <v>97372</v>
      </c>
      <c r="F61" s="15">
        <v>3225553</v>
      </c>
      <c r="G61" s="25">
        <v>33.1</v>
      </c>
      <c r="H61" s="40"/>
      <c r="I61" s="44"/>
      <c r="J61" s="44"/>
      <c r="K61" s="39"/>
      <c r="L61" s="39"/>
      <c r="M61" s="44"/>
      <c r="N61" s="43"/>
      <c r="O61" s="43"/>
    </row>
    <row r="62" spans="1:15" x14ac:dyDescent="0.25">
      <c r="A62" s="27" t="s">
        <v>116</v>
      </c>
      <c r="B62" s="24">
        <v>2.49E-3</v>
      </c>
      <c r="C62" s="15">
        <v>97262</v>
      </c>
      <c r="D62" s="15">
        <v>243</v>
      </c>
      <c r="E62" s="15">
        <v>97141</v>
      </c>
      <c r="F62" s="15">
        <v>3128182</v>
      </c>
      <c r="G62" s="25">
        <v>32.200000000000003</v>
      </c>
      <c r="H62" s="40"/>
      <c r="I62" s="44"/>
      <c r="J62" s="44"/>
      <c r="K62" s="39"/>
      <c r="L62" s="39"/>
      <c r="M62" s="44"/>
      <c r="N62" s="43"/>
      <c r="O62" s="43"/>
    </row>
    <row r="63" spans="1:15" x14ac:dyDescent="0.25">
      <c r="A63" s="26" t="s">
        <v>117</v>
      </c>
      <c r="B63" s="24">
        <v>2.81E-3</v>
      </c>
      <c r="C63" s="15">
        <v>97019</v>
      </c>
      <c r="D63" s="15">
        <v>272</v>
      </c>
      <c r="E63" s="15">
        <v>96883</v>
      </c>
      <c r="F63" s="15">
        <v>3031041</v>
      </c>
      <c r="G63" s="25">
        <v>31.2</v>
      </c>
      <c r="H63" s="40"/>
      <c r="I63" s="44"/>
      <c r="J63" s="44"/>
      <c r="K63" s="39"/>
      <c r="L63" s="39"/>
      <c r="M63" s="44"/>
      <c r="N63" s="43"/>
      <c r="O63" s="43"/>
    </row>
    <row r="64" spans="1:15" x14ac:dyDescent="0.25">
      <c r="A64" s="26" t="s">
        <v>118</v>
      </c>
      <c r="B64" s="24">
        <v>3.16E-3</v>
      </c>
      <c r="C64" s="15">
        <v>96747</v>
      </c>
      <c r="D64" s="15">
        <v>306</v>
      </c>
      <c r="E64" s="15">
        <v>96594</v>
      </c>
      <c r="F64" s="15">
        <v>2934158</v>
      </c>
      <c r="G64" s="25">
        <v>30.3</v>
      </c>
      <c r="H64" s="40"/>
      <c r="I64" s="44"/>
      <c r="J64" s="44"/>
      <c r="K64" s="39"/>
      <c r="L64" s="39"/>
      <c r="M64" s="44"/>
      <c r="N64" s="43"/>
      <c r="O64" s="43"/>
    </row>
    <row r="65" spans="1:15" x14ac:dyDescent="0.25">
      <c r="A65" s="26" t="s">
        <v>119</v>
      </c>
      <c r="B65" s="24">
        <v>3.5300000000000002E-3</v>
      </c>
      <c r="C65" s="15">
        <v>96441</v>
      </c>
      <c r="D65" s="15">
        <v>340</v>
      </c>
      <c r="E65" s="15">
        <v>96271</v>
      </c>
      <c r="F65" s="15">
        <v>2837564</v>
      </c>
      <c r="G65" s="25">
        <v>29.4</v>
      </c>
      <c r="H65" s="40"/>
      <c r="I65" s="44"/>
      <c r="J65" s="44"/>
      <c r="K65" s="39"/>
      <c r="L65" s="39"/>
      <c r="M65" s="44"/>
      <c r="N65" s="43"/>
      <c r="O65" s="43"/>
    </row>
    <row r="66" spans="1:15" x14ac:dyDescent="0.25">
      <c r="A66" s="26" t="s">
        <v>120</v>
      </c>
      <c r="B66" s="24">
        <v>3.8999999999999998E-3</v>
      </c>
      <c r="C66" s="15">
        <v>96101</v>
      </c>
      <c r="D66" s="15">
        <v>374</v>
      </c>
      <c r="E66" s="15">
        <v>95914</v>
      </c>
      <c r="F66" s="15">
        <v>2741293</v>
      </c>
      <c r="G66" s="25">
        <v>28.5</v>
      </c>
      <c r="H66" s="40"/>
      <c r="I66" s="44"/>
      <c r="J66" s="44"/>
      <c r="K66" s="39"/>
      <c r="L66" s="39"/>
      <c r="M66" s="44"/>
      <c r="N66" s="43"/>
      <c r="O66" s="43"/>
    </row>
    <row r="67" spans="1:15" x14ac:dyDescent="0.25">
      <c r="A67" s="26" t="s">
        <v>121</v>
      </c>
      <c r="B67" s="24">
        <v>4.28E-3</v>
      </c>
      <c r="C67" s="15">
        <v>95727</v>
      </c>
      <c r="D67" s="15">
        <v>409</v>
      </c>
      <c r="E67" s="15">
        <v>95523</v>
      </c>
      <c r="F67" s="15">
        <v>2645379</v>
      </c>
      <c r="G67" s="25">
        <v>27.6</v>
      </c>
      <c r="H67" s="40"/>
      <c r="I67" s="44"/>
      <c r="J67" s="44"/>
      <c r="K67" s="39"/>
      <c r="L67" s="39"/>
      <c r="M67" s="44"/>
      <c r="N67" s="43"/>
      <c r="O67" s="43"/>
    </row>
    <row r="68" spans="1:15" x14ac:dyDescent="0.25">
      <c r="A68" s="26" t="s">
        <v>122</v>
      </c>
      <c r="B68" s="24">
        <v>4.6800000000000001E-3</v>
      </c>
      <c r="C68" s="15">
        <v>95318</v>
      </c>
      <c r="D68" s="15">
        <v>446</v>
      </c>
      <c r="E68" s="15">
        <v>95095</v>
      </c>
      <c r="F68" s="15">
        <v>2549857</v>
      </c>
      <c r="G68" s="25">
        <v>26.8</v>
      </c>
      <c r="H68" s="40"/>
      <c r="I68" s="44"/>
      <c r="J68" s="44"/>
      <c r="K68" s="39"/>
      <c r="L68" s="39"/>
      <c r="M68" s="44"/>
      <c r="N68" s="43"/>
      <c r="O68" s="43"/>
    </row>
    <row r="69" spans="1:15" x14ac:dyDescent="0.25">
      <c r="A69" s="26" t="s">
        <v>123</v>
      </c>
      <c r="B69" s="24">
        <v>5.0800000000000003E-3</v>
      </c>
      <c r="C69" s="15">
        <v>94872</v>
      </c>
      <c r="D69" s="15">
        <v>482</v>
      </c>
      <c r="E69" s="15">
        <v>94631</v>
      </c>
      <c r="F69" s="15">
        <v>2454762</v>
      </c>
      <c r="G69" s="25">
        <v>25.9</v>
      </c>
      <c r="H69" s="40"/>
      <c r="I69" s="44"/>
      <c r="J69" s="44"/>
      <c r="K69" s="39"/>
      <c r="L69" s="39"/>
      <c r="M69" s="44"/>
      <c r="N69" s="43"/>
      <c r="O69" s="43"/>
    </row>
    <row r="70" spans="1:15" x14ac:dyDescent="0.25">
      <c r="A70" s="26" t="s">
        <v>124</v>
      </c>
      <c r="B70" s="24">
        <v>5.4900000000000001E-3</v>
      </c>
      <c r="C70" s="15">
        <v>94390</v>
      </c>
      <c r="D70" s="15">
        <v>518</v>
      </c>
      <c r="E70" s="15">
        <v>94131</v>
      </c>
      <c r="F70" s="15">
        <v>2360131</v>
      </c>
      <c r="G70" s="25">
        <v>25</v>
      </c>
      <c r="H70" s="40"/>
      <c r="I70" s="44"/>
      <c r="J70" s="44"/>
      <c r="K70" s="39"/>
      <c r="L70" s="39"/>
      <c r="M70" s="44"/>
      <c r="N70" s="43"/>
      <c r="O70" s="43"/>
    </row>
    <row r="71" spans="1:15" x14ac:dyDescent="0.25">
      <c r="A71" s="26" t="s">
        <v>125</v>
      </c>
      <c r="B71" s="24">
        <v>5.9300000000000004E-3</v>
      </c>
      <c r="C71" s="15">
        <v>93872</v>
      </c>
      <c r="D71" s="15">
        <v>556</v>
      </c>
      <c r="E71" s="15">
        <v>93594</v>
      </c>
      <c r="F71" s="15">
        <v>2266000</v>
      </c>
      <c r="G71" s="25">
        <v>24.1</v>
      </c>
      <c r="H71" s="40"/>
      <c r="I71" s="44"/>
      <c r="J71" s="44"/>
      <c r="K71" s="39"/>
      <c r="L71" s="39"/>
      <c r="M71" s="44"/>
      <c r="N71" s="43"/>
      <c r="O71" s="43"/>
    </row>
    <row r="72" spans="1:15" x14ac:dyDescent="0.25">
      <c r="A72" s="26" t="s">
        <v>126</v>
      </c>
      <c r="B72" s="24">
        <v>6.4599999999999996E-3</v>
      </c>
      <c r="C72" s="15">
        <v>93316</v>
      </c>
      <c r="D72" s="15">
        <v>602</v>
      </c>
      <c r="E72" s="15">
        <v>93015</v>
      </c>
      <c r="F72" s="15">
        <v>2172406</v>
      </c>
      <c r="G72" s="25">
        <v>23.3</v>
      </c>
      <c r="H72" s="40"/>
      <c r="I72" s="44"/>
      <c r="J72" s="44"/>
      <c r="K72" s="39"/>
      <c r="L72" s="39"/>
      <c r="M72" s="44"/>
      <c r="N72" s="43"/>
      <c r="O72" s="43"/>
    </row>
    <row r="73" spans="1:15" x14ac:dyDescent="0.25">
      <c r="A73" s="26" t="s">
        <v>127</v>
      </c>
      <c r="B73" s="24">
        <v>7.11E-3</v>
      </c>
      <c r="C73" s="15">
        <v>92714</v>
      </c>
      <c r="D73" s="15">
        <v>659</v>
      </c>
      <c r="E73" s="15">
        <v>92385</v>
      </c>
      <c r="F73" s="15">
        <v>2079391</v>
      </c>
      <c r="G73" s="25">
        <v>22.4</v>
      </c>
      <c r="H73" s="40"/>
      <c r="I73" s="44"/>
      <c r="J73" s="44"/>
      <c r="K73" s="39"/>
      <c r="L73" s="39"/>
      <c r="M73" s="44"/>
      <c r="N73" s="43"/>
      <c r="O73" s="43"/>
    </row>
    <row r="74" spans="1:15" x14ac:dyDescent="0.25">
      <c r="A74" s="26" t="s">
        <v>128</v>
      </c>
      <c r="B74" s="24">
        <v>7.8300000000000002E-3</v>
      </c>
      <c r="C74" s="15">
        <v>92055</v>
      </c>
      <c r="D74" s="15">
        <v>721</v>
      </c>
      <c r="E74" s="15">
        <v>91695</v>
      </c>
      <c r="F74" s="15">
        <v>1987006</v>
      </c>
      <c r="G74" s="25">
        <v>21.6</v>
      </c>
      <c r="H74" s="40"/>
      <c r="I74" s="44"/>
      <c r="J74" s="44"/>
      <c r="K74" s="39"/>
      <c r="L74" s="39"/>
      <c r="M74" s="44"/>
      <c r="N74" s="43"/>
      <c r="O74" s="43"/>
    </row>
    <row r="75" spans="1:15" x14ac:dyDescent="0.25">
      <c r="A75" s="26" t="s">
        <v>129</v>
      </c>
      <c r="B75" s="24">
        <v>8.5699999999999995E-3</v>
      </c>
      <c r="C75" s="15">
        <v>91334</v>
      </c>
      <c r="D75" s="15">
        <v>783</v>
      </c>
      <c r="E75" s="15">
        <v>90943</v>
      </c>
      <c r="F75" s="15">
        <v>1895312</v>
      </c>
      <c r="G75" s="25">
        <v>20.8</v>
      </c>
      <c r="H75" s="40"/>
      <c r="I75" s="44"/>
      <c r="J75" s="44"/>
      <c r="K75" s="39"/>
      <c r="L75" s="39"/>
      <c r="M75" s="44"/>
      <c r="N75" s="43"/>
      <c r="O75" s="43"/>
    </row>
    <row r="76" spans="1:15" x14ac:dyDescent="0.25">
      <c r="A76" s="26" t="s">
        <v>130</v>
      </c>
      <c r="B76" s="24">
        <v>9.3699999999999999E-3</v>
      </c>
      <c r="C76" s="15">
        <v>90551</v>
      </c>
      <c r="D76" s="15">
        <v>848</v>
      </c>
      <c r="E76" s="15">
        <v>90127</v>
      </c>
      <c r="F76" s="15">
        <v>1804369</v>
      </c>
      <c r="G76" s="25">
        <v>19.899999999999999</v>
      </c>
      <c r="H76" s="40"/>
      <c r="I76" s="44"/>
      <c r="J76" s="44"/>
      <c r="K76" s="39"/>
      <c r="L76" s="39"/>
      <c r="M76" s="44"/>
      <c r="N76" s="43"/>
      <c r="O76" s="43"/>
    </row>
    <row r="77" spans="1:15" x14ac:dyDescent="0.25">
      <c r="A77" s="26" t="s">
        <v>131</v>
      </c>
      <c r="B77" s="24">
        <v>1.0370000000000001E-2</v>
      </c>
      <c r="C77" s="15">
        <v>89703</v>
      </c>
      <c r="D77" s="15">
        <v>931</v>
      </c>
      <c r="E77" s="15">
        <v>89238</v>
      </c>
      <c r="F77" s="15">
        <v>1714242</v>
      </c>
      <c r="G77" s="25">
        <v>19.100000000000001</v>
      </c>
      <c r="H77" s="40"/>
      <c r="I77" s="44"/>
      <c r="J77" s="44"/>
      <c r="K77" s="39"/>
      <c r="L77" s="39"/>
      <c r="M77" s="44"/>
      <c r="N77" s="43"/>
      <c r="O77" s="43"/>
    </row>
    <row r="78" spans="1:15" x14ac:dyDescent="0.25">
      <c r="A78" s="26" t="s">
        <v>132</v>
      </c>
      <c r="B78" s="24">
        <v>1.1690000000000001E-2</v>
      </c>
      <c r="C78" s="15">
        <v>88772</v>
      </c>
      <c r="D78" s="15">
        <v>1038</v>
      </c>
      <c r="E78" s="15">
        <v>88253</v>
      </c>
      <c r="F78" s="15">
        <v>1625005</v>
      </c>
      <c r="G78" s="25">
        <v>18.3</v>
      </c>
      <c r="H78" s="40"/>
      <c r="I78" s="44"/>
      <c r="J78" s="44"/>
      <c r="K78" s="39"/>
      <c r="L78" s="39"/>
      <c r="M78" s="44"/>
      <c r="N78" s="43"/>
      <c r="O78" s="43"/>
    </row>
    <row r="79" spans="1:15" x14ac:dyDescent="0.25">
      <c r="A79" s="26" t="s">
        <v>133</v>
      </c>
      <c r="B79" s="24">
        <v>1.319E-2</v>
      </c>
      <c r="C79" s="15">
        <v>87734</v>
      </c>
      <c r="D79" s="15">
        <v>1158</v>
      </c>
      <c r="E79" s="15">
        <v>87155</v>
      </c>
      <c r="F79" s="15">
        <v>1536752</v>
      </c>
      <c r="G79" s="25">
        <v>17.5</v>
      </c>
      <c r="H79" s="40"/>
      <c r="I79" s="44"/>
      <c r="J79" s="44"/>
      <c r="K79" s="39"/>
      <c r="L79" s="39"/>
      <c r="M79" s="44"/>
      <c r="N79" s="43"/>
      <c r="O79" s="43"/>
    </row>
    <row r="80" spans="1:15" x14ac:dyDescent="0.25">
      <c r="A80" s="26" t="s">
        <v>134</v>
      </c>
      <c r="B80" s="24">
        <v>1.474E-2</v>
      </c>
      <c r="C80" s="15">
        <v>86576</v>
      </c>
      <c r="D80" s="15">
        <v>1276</v>
      </c>
      <c r="E80" s="15">
        <v>85938</v>
      </c>
      <c r="F80" s="15">
        <v>1449597</v>
      </c>
      <c r="G80" s="25">
        <v>16.7</v>
      </c>
      <c r="H80" s="40"/>
      <c r="I80" s="44"/>
      <c r="J80" s="44"/>
      <c r="K80" s="39"/>
      <c r="L80" s="39"/>
      <c r="M80" s="44"/>
      <c r="N80" s="43"/>
      <c r="O80" s="43"/>
    </row>
    <row r="81" spans="1:15" x14ac:dyDescent="0.25">
      <c r="A81" s="26" t="s">
        <v>135</v>
      </c>
      <c r="B81" s="24">
        <v>1.636E-2</v>
      </c>
      <c r="C81" s="15">
        <v>85300</v>
      </c>
      <c r="D81" s="15">
        <v>1396</v>
      </c>
      <c r="E81" s="15">
        <v>84602</v>
      </c>
      <c r="F81" s="15">
        <v>1363659</v>
      </c>
      <c r="G81" s="25">
        <v>16</v>
      </c>
      <c r="H81" s="40"/>
      <c r="I81" s="44"/>
      <c r="J81" s="44"/>
      <c r="K81" s="39"/>
      <c r="L81" s="39"/>
      <c r="M81" s="44"/>
      <c r="N81" s="43"/>
      <c r="O81" s="43"/>
    </row>
    <row r="82" spans="1:15" x14ac:dyDescent="0.25">
      <c r="A82" s="26" t="s">
        <v>136</v>
      </c>
      <c r="B82" s="24">
        <v>1.8259999999999998E-2</v>
      </c>
      <c r="C82" s="15">
        <v>83904</v>
      </c>
      <c r="D82" s="15">
        <v>1532</v>
      </c>
      <c r="E82" s="15">
        <v>83138</v>
      </c>
      <c r="F82" s="15">
        <v>1279057</v>
      </c>
      <c r="G82" s="25">
        <v>15.2</v>
      </c>
      <c r="H82" s="40"/>
      <c r="I82" s="44"/>
      <c r="J82" s="44"/>
      <c r="K82" s="39"/>
      <c r="L82" s="39"/>
      <c r="M82" s="44"/>
      <c r="N82" s="43"/>
      <c r="O82" s="43"/>
    </row>
    <row r="83" spans="1:15" x14ac:dyDescent="0.25">
      <c r="A83" s="26" t="s">
        <v>137</v>
      </c>
      <c r="B83" s="24">
        <v>2.0570000000000001E-2</v>
      </c>
      <c r="C83" s="15">
        <v>82372</v>
      </c>
      <c r="D83" s="15">
        <v>1695</v>
      </c>
      <c r="E83" s="15">
        <v>81525</v>
      </c>
      <c r="F83" s="15">
        <v>1195919</v>
      </c>
      <c r="G83" s="25">
        <v>14.5</v>
      </c>
      <c r="H83" s="40"/>
      <c r="I83" s="44"/>
      <c r="J83" s="44"/>
      <c r="K83" s="39"/>
      <c r="L83" s="39"/>
      <c r="M83" s="44"/>
      <c r="N83" s="43"/>
      <c r="O83" s="43"/>
    </row>
    <row r="84" spans="1:15" x14ac:dyDescent="0.25">
      <c r="A84" s="26" t="s">
        <v>138</v>
      </c>
      <c r="B84" s="24">
        <v>2.3130000000000001E-2</v>
      </c>
      <c r="C84" s="15">
        <v>80677</v>
      </c>
      <c r="D84" s="15">
        <v>1866</v>
      </c>
      <c r="E84" s="15">
        <v>79744</v>
      </c>
      <c r="F84" s="15">
        <v>1114394</v>
      </c>
      <c r="G84" s="25">
        <v>13.8</v>
      </c>
      <c r="H84" s="40"/>
      <c r="I84" s="44"/>
      <c r="J84" s="44"/>
      <c r="K84" s="39"/>
      <c r="L84" s="39"/>
      <c r="M84" s="44"/>
      <c r="N84" s="43"/>
      <c r="O84" s="43"/>
    </row>
    <row r="85" spans="1:15" x14ac:dyDescent="0.25">
      <c r="A85" s="26" t="s">
        <v>139</v>
      </c>
      <c r="B85" s="24">
        <v>2.5749999999999999E-2</v>
      </c>
      <c r="C85" s="15">
        <v>78811</v>
      </c>
      <c r="D85" s="15">
        <v>2029</v>
      </c>
      <c r="E85" s="15">
        <v>77797</v>
      </c>
      <c r="F85" s="15">
        <v>1034650</v>
      </c>
      <c r="G85" s="25">
        <v>13.1</v>
      </c>
      <c r="H85" s="40"/>
      <c r="I85" s="44"/>
      <c r="J85" s="44"/>
      <c r="K85" s="39"/>
      <c r="L85" s="39"/>
      <c r="M85" s="44"/>
      <c r="N85" s="43"/>
      <c r="O85" s="43"/>
    </row>
    <row r="86" spans="1:15" x14ac:dyDescent="0.25">
      <c r="A86" s="26" t="s">
        <v>140</v>
      </c>
      <c r="B86" s="24">
        <v>2.8469999999999999E-2</v>
      </c>
      <c r="C86" s="15">
        <v>76782</v>
      </c>
      <c r="D86" s="15">
        <v>2186</v>
      </c>
      <c r="E86" s="15">
        <v>75689</v>
      </c>
      <c r="F86" s="15">
        <v>956854</v>
      </c>
      <c r="G86" s="25">
        <v>12.5</v>
      </c>
      <c r="H86" s="40"/>
      <c r="I86" s="44"/>
      <c r="J86" s="44"/>
      <c r="K86" s="39"/>
      <c r="L86" s="39"/>
      <c r="M86" s="44"/>
      <c r="N86" s="43"/>
      <c r="O86" s="43"/>
    </row>
    <row r="87" spans="1:15" x14ac:dyDescent="0.25">
      <c r="A87" s="26" t="s">
        <v>141</v>
      </c>
      <c r="B87" s="24">
        <v>3.1579999999999997E-2</v>
      </c>
      <c r="C87" s="15">
        <v>74596</v>
      </c>
      <c r="D87" s="15">
        <v>2355</v>
      </c>
      <c r="E87" s="15">
        <v>73419</v>
      </c>
      <c r="F87" s="15">
        <v>881165</v>
      </c>
      <c r="G87" s="25">
        <v>11.8</v>
      </c>
      <c r="H87" s="40"/>
      <c r="I87" s="44"/>
      <c r="J87" s="44"/>
      <c r="K87" s="39"/>
      <c r="L87" s="39"/>
      <c r="M87" s="44"/>
      <c r="N87" s="43"/>
      <c r="O87" s="43"/>
    </row>
    <row r="88" spans="1:15" x14ac:dyDescent="0.25">
      <c r="A88" s="26" t="s">
        <v>142</v>
      </c>
      <c r="B88" s="24">
        <v>3.526E-2</v>
      </c>
      <c r="C88" s="15">
        <v>72241</v>
      </c>
      <c r="D88" s="15">
        <v>2547</v>
      </c>
      <c r="E88" s="15">
        <v>70968</v>
      </c>
      <c r="F88" s="15">
        <v>807746</v>
      </c>
      <c r="G88" s="25">
        <v>11.2</v>
      </c>
      <c r="H88" s="40"/>
      <c r="I88" s="44"/>
      <c r="J88" s="44"/>
      <c r="K88" s="39"/>
      <c r="L88" s="39"/>
      <c r="M88" s="44"/>
      <c r="N88" s="43"/>
      <c r="O88" s="43"/>
    </row>
    <row r="89" spans="1:15" x14ac:dyDescent="0.25">
      <c r="A89" s="26" t="s">
        <v>143</v>
      </c>
      <c r="B89" s="24">
        <v>3.9260000000000003E-2</v>
      </c>
      <c r="C89" s="15">
        <v>69694</v>
      </c>
      <c r="D89" s="15">
        <v>2736</v>
      </c>
      <c r="E89" s="15">
        <v>68326</v>
      </c>
      <c r="F89" s="15">
        <v>736779</v>
      </c>
      <c r="G89" s="25">
        <v>10.6</v>
      </c>
      <c r="H89" s="40"/>
      <c r="I89" s="44"/>
      <c r="J89" s="44"/>
      <c r="K89" s="39"/>
      <c r="L89" s="39"/>
      <c r="M89" s="44"/>
      <c r="N89" s="43"/>
      <c r="O89" s="43"/>
    </row>
    <row r="90" spans="1:15" x14ac:dyDescent="0.25">
      <c r="A90" s="26" t="s">
        <v>144</v>
      </c>
      <c r="B90" s="24">
        <v>4.3299999999999998E-2</v>
      </c>
      <c r="C90" s="15">
        <v>66958</v>
      </c>
      <c r="D90" s="15">
        <v>2899</v>
      </c>
      <c r="E90" s="15">
        <v>65509</v>
      </c>
      <c r="F90" s="15">
        <v>668453</v>
      </c>
      <c r="G90" s="25">
        <v>10</v>
      </c>
      <c r="H90" s="40"/>
      <c r="I90" s="44"/>
      <c r="J90" s="44"/>
      <c r="K90" s="39"/>
      <c r="L90" s="39"/>
      <c r="M90" s="44"/>
      <c r="N90" s="43"/>
      <c r="O90" s="43"/>
    </row>
    <row r="91" spans="1:15" x14ac:dyDescent="0.25">
      <c r="A91" s="26" t="s">
        <v>145</v>
      </c>
      <c r="B91" s="24">
        <v>4.7460000000000002E-2</v>
      </c>
      <c r="C91" s="15">
        <v>64059</v>
      </c>
      <c r="D91" s="15">
        <v>3040</v>
      </c>
      <c r="E91" s="15">
        <v>62539</v>
      </c>
      <c r="F91" s="15">
        <v>602944</v>
      </c>
      <c r="G91" s="25">
        <v>9.4</v>
      </c>
      <c r="H91" s="40"/>
      <c r="I91" s="44"/>
      <c r="J91" s="44"/>
      <c r="K91" s="39"/>
      <c r="L91" s="39"/>
      <c r="M91" s="44"/>
      <c r="N91" s="43"/>
      <c r="O91" s="43"/>
    </row>
    <row r="92" spans="1:15" x14ac:dyDescent="0.25">
      <c r="A92" s="26" t="s">
        <v>146</v>
      </c>
      <c r="B92" s="24">
        <v>5.2220000000000003E-2</v>
      </c>
      <c r="C92" s="15">
        <v>61019</v>
      </c>
      <c r="D92" s="15">
        <v>3186</v>
      </c>
      <c r="E92" s="15">
        <v>59426</v>
      </c>
      <c r="F92" s="15">
        <v>540405</v>
      </c>
      <c r="G92" s="25">
        <v>8.9</v>
      </c>
      <c r="H92" s="40"/>
      <c r="I92" s="44"/>
      <c r="J92" s="44"/>
      <c r="K92" s="39"/>
      <c r="L92" s="39"/>
      <c r="M92" s="44"/>
      <c r="N92" s="43"/>
      <c r="O92" s="43"/>
    </row>
    <row r="93" spans="1:15" x14ac:dyDescent="0.25">
      <c r="A93" s="26" t="s">
        <v>147</v>
      </c>
      <c r="B93" s="24">
        <v>5.8090000000000003E-2</v>
      </c>
      <c r="C93" s="15">
        <v>57833</v>
      </c>
      <c r="D93" s="15">
        <v>3359</v>
      </c>
      <c r="E93" s="15">
        <v>56154</v>
      </c>
      <c r="F93" s="15">
        <v>480979</v>
      </c>
      <c r="G93" s="25">
        <v>8.3000000000000007</v>
      </c>
      <c r="H93" s="40"/>
      <c r="I93" s="44"/>
      <c r="J93" s="44"/>
      <c r="K93" s="39"/>
      <c r="L93" s="39"/>
      <c r="M93" s="44"/>
      <c r="N93" s="43"/>
      <c r="O93" s="43"/>
    </row>
    <row r="94" spans="1:15" x14ac:dyDescent="0.25">
      <c r="A94" s="26" t="s">
        <v>148</v>
      </c>
      <c r="B94" s="24">
        <v>6.5040000000000001E-2</v>
      </c>
      <c r="C94" s="15">
        <v>54474</v>
      </c>
      <c r="D94" s="15">
        <v>3543</v>
      </c>
      <c r="E94" s="15">
        <v>52703</v>
      </c>
      <c r="F94" s="15">
        <v>424826</v>
      </c>
      <c r="G94" s="25">
        <v>7.8</v>
      </c>
      <c r="H94" s="40"/>
      <c r="I94" s="44"/>
      <c r="J94" s="44"/>
      <c r="K94" s="39"/>
      <c r="L94" s="39"/>
      <c r="M94" s="44"/>
      <c r="N94" s="43"/>
      <c r="O94" s="43"/>
    </row>
    <row r="95" spans="1:15" x14ac:dyDescent="0.25">
      <c r="A95" s="26" t="s">
        <v>149</v>
      </c>
      <c r="B95" s="24">
        <v>7.2330000000000005E-2</v>
      </c>
      <c r="C95" s="15">
        <v>50931</v>
      </c>
      <c r="D95" s="15">
        <v>3684</v>
      </c>
      <c r="E95" s="15">
        <v>49089</v>
      </c>
      <c r="F95" s="15">
        <v>372123</v>
      </c>
      <c r="G95" s="25">
        <v>7.3</v>
      </c>
      <c r="H95" s="40"/>
      <c r="I95" s="44"/>
      <c r="J95" s="44"/>
      <c r="K95" s="39"/>
      <c r="L95" s="39"/>
      <c r="M95" s="44"/>
      <c r="N95" s="43"/>
      <c r="O95" s="43"/>
    </row>
    <row r="96" spans="1:15" x14ac:dyDescent="0.25">
      <c r="A96" s="26" t="s">
        <v>150</v>
      </c>
      <c r="B96" s="24">
        <v>8.0320000000000003E-2</v>
      </c>
      <c r="C96" s="15">
        <v>47247</v>
      </c>
      <c r="D96" s="15">
        <v>3795</v>
      </c>
      <c r="E96" s="15">
        <v>45350</v>
      </c>
      <c r="F96" s="15">
        <v>323034</v>
      </c>
      <c r="G96" s="25">
        <v>6.8</v>
      </c>
      <c r="H96" s="40"/>
      <c r="I96" s="44"/>
      <c r="J96" s="44"/>
      <c r="K96" s="39"/>
      <c r="L96" s="39"/>
      <c r="M96" s="44"/>
      <c r="N96" s="43"/>
      <c r="O96" s="43"/>
    </row>
    <row r="97" spans="1:15" x14ac:dyDescent="0.25">
      <c r="A97" s="26" t="s">
        <v>151</v>
      </c>
      <c r="B97" s="24">
        <v>8.9069999999999996E-2</v>
      </c>
      <c r="C97" s="15">
        <v>43452</v>
      </c>
      <c r="D97" s="15">
        <v>3870</v>
      </c>
      <c r="E97" s="15">
        <v>41517</v>
      </c>
      <c r="F97" s="15">
        <v>277685</v>
      </c>
      <c r="G97" s="25">
        <v>6.4</v>
      </c>
      <c r="H97" s="40"/>
      <c r="I97" s="44"/>
      <c r="J97" s="44"/>
      <c r="K97" s="39"/>
      <c r="L97" s="39"/>
      <c r="M97" s="44"/>
      <c r="N97" s="43"/>
      <c r="O97" s="43"/>
    </row>
    <row r="98" spans="1:15" x14ac:dyDescent="0.25">
      <c r="A98" s="26" t="s">
        <v>152</v>
      </c>
      <c r="B98" s="24">
        <v>9.8629999999999995E-2</v>
      </c>
      <c r="C98" s="15">
        <v>39582</v>
      </c>
      <c r="D98" s="15">
        <v>3904</v>
      </c>
      <c r="E98" s="15">
        <v>37630</v>
      </c>
      <c r="F98" s="15">
        <v>236168</v>
      </c>
      <c r="G98" s="25">
        <v>6</v>
      </c>
      <c r="H98" s="40"/>
      <c r="I98" s="44"/>
      <c r="J98" s="44"/>
      <c r="K98" s="39"/>
      <c r="L98" s="39"/>
      <c r="M98" s="44"/>
      <c r="N98" s="43"/>
      <c r="O98" s="43"/>
    </row>
    <row r="99" spans="1:15" x14ac:dyDescent="0.25">
      <c r="A99" s="26" t="s">
        <v>153</v>
      </c>
      <c r="B99" s="24">
        <v>0.10904999999999999</v>
      </c>
      <c r="C99" s="15">
        <v>35678</v>
      </c>
      <c r="D99" s="15">
        <v>3891</v>
      </c>
      <c r="E99" s="15">
        <v>33733</v>
      </c>
      <c r="F99" s="15">
        <v>198538</v>
      </c>
      <c r="G99" s="25">
        <v>5.6</v>
      </c>
      <c r="H99" s="40"/>
      <c r="I99" s="44"/>
      <c r="J99" s="44"/>
      <c r="K99" s="39"/>
      <c r="L99" s="39"/>
      <c r="M99" s="44"/>
      <c r="N99" s="43"/>
      <c r="O99" s="43"/>
    </row>
    <row r="100" spans="1:15" x14ac:dyDescent="0.25">
      <c r="A100" s="26" t="s">
        <v>154</v>
      </c>
      <c r="B100" s="24">
        <v>0.12039</v>
      </c>
      <c r="C100" s="15">
        <v>31787</v>
      </c>
      <c r="D100" s="15">
        <v>3827</v>
      </c>
      <c r="E100" s="15">
        <v>29874</v>
      </c>
      <c r="F100" s="15">
        <v>164805</v>
      </c>
      <c r="G100" s="25">
        <v>5.2</v>
      </c>
      <c r="H100" s="40"/>
      <c r="I100" s="44"/>
      <c r="J100" s="44"/>
      <c r="K100" s="39"/>
      <c r="L100" s="39"/>
      <c r="M100" s="44"/>
      <c r="N100" s="43"/>
      <c r="O100" s="43"/>
    </row>
    <row r="101" spans="1:15" x14ac:dyDescent="0.25">
      <c r="A101" s="26" t="s">
        <v>155</v>
      </c>
      <c r="B101" s="24">
        <v>0.13270999999999999</v>
      </c>
      <c r="C101" s="15">
        <v>27960</v>
      </c>
      <c r="D101" s="15">
        <v>3711</v>
      </c>
      <c r="E101" s="15">
        <v>26105</v>
      </c>
      <c r="F101" s="15">
        <v>134932</v>
      </c>
      <c r="G101" s="25">
        <v>4.8</v>
      </c>
      <c r="H101" s="40"/>
      <c r="I101" s="44"/>
      <c r="J101" s="44"/>
      <c r="K101" s="39"/>
      <c r="L101" s="39"/>
      <c r="M101" s="44"/>
      <c r="N101" s="43"/>
      <c r="O101" s="43"/>
    </row>
    <row r="102" spans="1:15" x14ac:dyDescent="0.25">
      <c r="A102" s="26" t="s">
        <v>156</v>
      </c>
      <c r="B102" s="24">
        <v>0.14606</v>
      </c>
      <c r="C102" s="15">
        <v>24249</v>
      </c>
      <c r="D102" s="15">
        <v>3542</v>
      </c>
      <c r="E102" s="15">
        <v>22478</v>
      </c>
      <c r="F102" s="15">
        <v>108827</v>
      </c>
      <c r="G102" s="25">
        <v>4.5</v>
      </c>
      <c r="H102" s="40"/>
      <c r="I102" s="44"/>
      <c r="J102" s="44"/>
      <c r="K102" s="39"/>
      <c r="L102" s="39"/>
      <c r="M102" s="44"/>
      <c r="N102" s="43"/>
      <c r="O102" s="43"/>
    </row>
    <row r="103" spans="1:15" x14ac:dyDescent="0.25">
      <c r="A103" s="26" t="s">
        <v>157</v>
      </c>
      <c r="B103" s="24">
        <v>0.16048000000000001</v>
      </c>
      <c r="C103" s="15">
        <v>20707</v>
      </c>
      <c r="D103" s="15">
        <v>3323</v>
      </c>
      <c r="E103" s="15">
        <v>19046</v>
      </c>
      <c r="F103" s="15">
        <v>86349</v>
      </c>
      <c r="G103" s="25">
        <v>4.2</v>
      </c>
      <c r="H103" s="40"/>
      <c r="I103" s="44"/>
      <c r="J103" s="44"/>
      <c r="K103" s="39"/>
      <c r="L103" s="39"/>
      <c r="M103" s="44"/>
      <c r="N103" s="43"/>
      <c r="O103" s="43"/>
    </row>
    <row r="104" spans="1:15" x14ac:dyDescent="0.25">
      <c r="A104" s="26" t="s">
        <v>158</v>
      </c>
      <c r="B104" s="24">
        <v>0.17604</v>
      </c>
      <c r="C104" s="15">
        <v>17384</v>
      </c>
      <c r="D104" s="15">
        <v>3060</v>
      </c>
      <c r="E104" s="15">
        <v>15854</v>
      </c>
      <c r="F104" s="15">
        <v>67304</v>
      </c>
      <c r="G104" s="25">
        <v>3.9</v>
      </c>
      <c r="H104" s="40"/>
      <c r="I104" s="44"/>
      <c r="J104" s="44"/>
      <c r="K104" s="39"/>
      <c r="L104" s="39"/>
      <c r="M104" s="44"/>
      <c r="N104" s="43"/>
      <c r="O104" s="43"/>
    </row>
    <row r="105" spans="1:15" x14ac:dyDescent="0.25">
      <c r="A105" s="26" t="s">
        <v>159</v>
      </c>
      <c r="B105" s="24">
        <v>0.19278000000000001</v>
      </c>
      <c r="C105" s="15">
        <v>14324</v>
      </c>
      <c r="D105" s="15">
        <v>2761</v>
      </c>
      <c r="E105" s="15">
        <v>12944</v>
      </c>
      <c r="F105" s="15">
        <v>51450</v>
      </c>
      <c r="G105" s="25">
        <v>3.6</v>
      </c>
      <c r="H105" s="40"/>
      <c r="I105" s="44"/>
      <c r="J105" s="44"/>
      <c r="K105" s="39"/>
      <c r="L105" s="39"/>
      <c r="M105" s="44"/>
      <c r="N105" s="43"/>
      <c r="O105" s="43"/>
    </row>
    <row r="106" spans="1:15" x14ac:dyDescent="0.25">
      <c r="A106" s="26" t="s">
        <v>160</v>
      </c>
      <c r="B106" s="24">
        <v>0.21073</v>
      </c>
      <c r="C106" s="15">
        <v>11563</v>
      </c>
      <c r="D106" s="15">
        <v>2437</v>
      </c>
      <c r="E106" s="15">
        <v>10345</v>
      </c>
      <c r="F106" s="15">
        <v>38506</v>
      </c>
      <c r="G106" s="25">
        <v>3.3</v>
      </c>
      <c r="H106" s="40"/>
      <c r="I106" s="44"/>
      <c r="J106" s="44"/>
      <c r="K106" s="39"/>
      <c r="L106" s="39"/>
      <c r="M106" s="44"/>
      <c r="N106" s="43"/>
      <c r="O106" s="43"/>
    </row>
    <row r="107" spans="1:15" x14ac:dyDescent="0.25">
      <c r="A107" s="26" t="s">
        <v>161</v>
      </c>
      <c r="B107" s="24">
        <v>0.22994000000000001</v>
      </c>
      <c r="C107" s="15">
        <v>9126</v>
      </c>
      <c r="D107" s="15">
        <v>2098</v>
      </c>
      <c r="E107" s="15">
        <v>8077</v>
      </c>
      <c r="F107" s="15">
        <v>28162</v>
      </c>
      <c r="G107" s="25">
        <v>3.1</v>
      </c>
      <c r="H107" s="40"/>
      <c r="I107" s="44"/>
      <c r="J107" s="44"/>
      <c r="K107" s="39"/>
      <c r="L107" s="39"/>
      <c r="M107" s="44"/>
      <c r="N107" s="43"/>
      <c r="O107" s="43"/>
    </row>
    <row r="108" spans="1:15" x14ac:dyDescent="0.25">
      <c r="A108" s="26" t="s">
        <v>162</v>
      </c>
      <c r="B108" s="24">
        <v>0.25044</v>
      </c>
      <c r="C108" s="15">
        <v>7028</v>
      </c>
      <c r="D108" s="15">
        <v>1760</v>
      </c>
      <c r="E108" s="15">
        <v>6148</v>
      </c>
      <c r="F108" s="15">
        <v>20085</v>
      </c>
      <c r="G108" s="25">
        <v>2.9</v>
      </c>
      <c r="H108" s="40"/>
      <c r="I108" s="44"/>
      <c r="J108" s="44"/>
      <c r="K108" s="39"/>
      <c r="L108" s="39"/>
      <c r="M108" s="44"/>
      <c r="N108" s="43"/>
      <c r="O108" s="43"/>
    </row>
    <row r="109" spans="1:15" x14ac:dyDescent="0.25">
      <c r="A109" s="26" t="s">
        <v>163</v>
      </c>
      <c r="B109" s="24">
        <v>0.27226</v>
      </c>
      <c r="C109" s="15">
        <v>5268</v>
      </c>
      <c r="D109" s="15">
        <v>1434</v>
      </c>
      <c r="E109" s="15">
        <v>4551</v>
      </c>
      <c r="F109" s="15">
        <v>13937</v>
      </c>
      <c r="G109" s="25">
        <v>2.6</v>
      </c>
      <c r="H109" s="40"/>
      <c r="I109" s="44"/>
      <c r="J109" s="44"/>
      <c r="K109" s="39"/>
      <c r="L109" s="39"/>
      <c r="M109" s="44"/>
      <c r="N109" s="43"/>
      <c r="O109" s="43"/>
    </row>
    <row r="110" spans="1:15" x14ac:dyDescent="0.25">
      <c r="A110" s="28" t="s">
        <v>164</v>
      </c>
      <c r="B110" s="29">
        <v>1</v>
      </c>
      <c r="C110" s="30">
        <v>3834</v>
      </c>
      <c r="D110" s="30">
        <v>3834</v>
      </c>
      <c r="E110" s="30">
        <v>9386</v>
      </c>
      <c r="F110" s="30">
        <v>9386</v>
      </c>
      <c r="G110" s="31">
        <v>2.4</v>
      </c>
      <c r="H110" s="40"/>
      <c r="I110" s="44"/>
      <c r="J110" s="44"/>
      <c r="K110" s="39"/>
      <c r="L110" s="39"/>
      <c r="M110" s="44"/>
      <c r="N110" s="43"/>
      <c r="O110" s="43"/>
    </row>
    <row r="111" spans="1:15" x14ac:dyDescent="0.25">
      <c r="A111" s="15"/>
      <c r="B111" s="24"/>
      <c r="C111" s="15"/>
      <c r="D111" s="15"/>
      <c r="E111" s="15"/>
      <c r="F111" s="15"/>
      <c r="G111" s="67"/>
      <c r="H111" s="40"/>
      <c r="I111" s="44"/>
      <c r="J111" s="44"/>
      <c r="K111" s="39"/>
      <c r="L111" s="39"/>
      <c r="M111" s="44"/>
      <c r="N111" s="43"/>
      <c r="O111" s="43"/>
    </row>
    <row r="113" spans="1:1" x14ac:dyDescent="0.25">
      <c r="A113" s="32" t="s">
        <v>284</v>
      </c>
    </row>
    <row r="114" spans="1:1" x14ac:dyDescent="0.25">
      <c r="A114" s="33" t="s">
        <v>165</v>
      </c>
    </row>
  </sheetData>
  <conditionalFormatting sqref="H10:H111">
    <cfRule type="cellIs" dxfId="59" priority="2" operator="lessThan">
      <formula>0</formula>
    </cfRule>
  </conditionalFormatting>
  <conditionalFormatting sqref="J10:J111">
    <cfRule type="cellIs" dxfId="58" priority="1" operator="lessThan">
      <formula>0</formula>
    </cfRule>
  </conditionalFormatting>
  <pageMargins left="0.75" right="0.75" top="1" bottom="1" header="0.5" footer="0.5"/>
  <pageSetup paperSize="9" orientation="portrait" r:id="rId1"/>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42"/>
  <dimension ref="A1:O114"/>
  <sheetViews>
    <sheetView zoomScaleNormal="100" workbookViewId="0"/>
  </sheetViews>
  <sheetFormatPr defaultRowHeight="12.5" x14ac:dyDescent="0.25"/>
  <cols>
    <col min="1" max="1" width="12.59765625" style="4" customWidth="1"/>
    <col min="2" max="2" width="17.3984375" style="4" customWidth="1"/>
    <col min="3" max="3" width="10.59765625" style="4" customWidth="1"/>
    <col min="4" max="5" width="17.3984375" style="4" customWidth="1"/>
    <col min="6" max="7" width="15.09765625" style="4" customWidth="1"/>
    <col min="8" max="256" width="9.09765625" style="4"/>
    <col min="257" max="257" width="12.59765625" style="4" customWidth="1"/>
    <col min="258" max="258" width="17.3984375" style="4" customWidth="1"/>
    <col min="259" max="259" width="10.59765625" style="4" customWidth="1"/>
    <col min="260" max="261" width="17.3984375" style="4" customWidth="1"/>
    <col min="262" max="263" width="15.09765625" style="4" customWidth="1"/>
    <col min="264" max="512" width="9.09765625" style="4"/>
    <col min="513" max="513" width="12.59765625" style="4" customWidth="1"/>
    <col min="514" max="514" width="17.3984375" style="4" customWidth="1"/>
    <col min="515" max="515" width="10.59765625" style="4" customWidth="1"/>
    <col min="516" max="517" width="17.3984375" style="4" customWidth="1"/>
    <col min="518" max="519" width="15.09765625" style="4" customWidth="1"/>
    <col min="520" max="768" width="9.09765625" style="4"/>
    <col min="769" max="769" width="12.59765625" style="4" customWidth="1"/>
    <col min="770" max="770" width="17.3984375" style="4" customWidth="1"/>
    <col min="771" max="771" width="10.59765625" style="4" customWidth="1"/>
    <col min="772" max="773" width="17.3984375" style="4" customWidth="1"/>
    <col min="774" max="775" width="15.09765625" style="4" customWidth="1"/>
    <col min="776" max="1024" width="9.09765625" style="4"/>
    <col min="1025" max="1025" width="12.59765625" style="4" customWidth="1"/>
    <col min="1026" max="1026" width="17.3984375" style="4" customWidth="1"/>
    <col min="1027" max="1027" width="10.59765625" style="4" customWidth="1"/>
    <col min="1028" max="1029" width="17.3984375" style="4" customWidth="1"/>
    <col min="1030" max="1031" width="15.09765625" style="4" customWidth="1"/>
    <col min="1032" max="1280" width="9.09765625" style="4"/>
    <col min="1281" max="1281" width="12.59765625" style="4" customWidth="1"/>
    <col min="1282" max="1282" width="17.3984375" style="4" customWidth="1"/>
    <col min="1283" max="1283" width="10.59765625" style="4" customWidth="1"/>
    <col min="1284" max="1285" width="17.3984375" style="4" customWidth="1"/>
    <col min="1286" max="1287" width="15.09765625" style="4" customWidth="1"/>
    <col min="1288" max="1536" width="9.09765625" style="4"/>
    <col min="1537" max="1537" width="12.59765625" style="4" customWidth="1"/>
    <col min="1538" max="1538" width="17.3984375" style="4" customWidth="1"/>
    <col min="1539" max="1539" width="10.59765625" style="4" customWidth="1"/>
    <col min="1540" max="1541" width="17.3984375" style="4" customWidth="1"/>
    <col min="1542" max="1543" width="15.09765625" style="4" customWidth="1"/>
    <col min="1544" max="1792" width="9.09765625" style="4"/>
    <col min="1793" max="1793" width="12.59765625" style="4" customWidth="1"/>
    <col min="1794" max="1794" width="17.3984375" style="4" customWidth="1"/>
    <col min="1795" max="1795" width="10.59765625" style="4" customWidth="1"/>
    <col min="1796" max="1797" width="17.3984375" style="4" customWidth="1"/>
    <col min="1798" max="1799" width="15.09765625" style="4" customWidth="1"/>
    <col min="1800" max="2048" width="9.09765625" style="4"/>
    <col min="2049" max="2049" width="12.59765625" style="4" customWidth="1"/>
    <col min="2050" max="2050" width="17.3984375" style="4" customWidth="1"/>
    <col min="2051" max="2051" width="10.59765625" style="4" customWidth="1"/>
    <col min="2052" max="2053" width="17.3984375" style="4" customWidth="1"/>
    <col min="2054" max="2055" width="15.09765625" style="4" customWidth="1"/>
    <col min="2056" max="2304" width="9.09765625" style="4"/>
    <col min="2305" max="2305" width="12.59765625" style="4" customWidth="1"/>
    <col min="2306" max="2306" width="17.3984375" style="4" customWidth="1"/>
    <col min="2307" max="2307" width="10.59765625" style="4" customWidth="1"/>
    <col min="2308" max="2309" width="17.3984375" style="4" customWidth="1"/>
    <col min="2310" max="2311" width="15.09765625" style="4" customWidth="1"/>
    <col min="2312" max="2560" width="9.09765625" style="4"/>
    <col min="2561" max="2561" width="12.59765625" style="4" customWidth="1"/>
    <col min="2562" max="2562" width="17.3984375" style="4" customWidth="1"/>
    <col min="2563" max="2563" width="10.59765625" style="4" customWidth="1"/>
    <col min="2564" max="2565" width="17.3984375" style="4" customWidth="1"/>
    <col min="2566" max="2567" width="15.09765625" style="4" customWidth="1"/>
    <col min="2568" max="2816" width="9.09765625" style="4"/>
    <col min="2817" max="2817" width="12.59765625" style="4" customWidth="1"/>
    <col min="2818" max="2818" width="17.3984375" style="4" customWidth="1"/>
    <col min="2819" max="2819" width="10.59765625" style="4" customWidth="1"/>
    <col min="2820" max="2821" width="17.3984375" style="4" customWidth="1"/>
    <col min="2822" max="2823" width="15.09765625" style="4" customWidth="1"/>
    <col min="2824" max="3072" width="9.09765625" style="4"/>
    <col min="3073" max="3073" width="12.59765625" style="4" customWidth="1"/>
    <col min="3074" max="3074" width="17.3984375" style="4" customWidth="1"/>
    <col min="3075" max="3075" width="10.59765625" style="4" customWidth="1"/>
    <col min="3076" max="3077" width="17.3984375" style="4" customWidth="1"/>
    <col min="3078" max="3079" width="15.09765625" style="4" customWidth="1"/>
    <col min="3080" max="3328" width="9.09765625" style="4"/>
    <col min="3329" max="3329" width="12.59765625" style="4" customWidth="1"/>
    <col min="3330" max="3330" width="17.3984375" style="4" customWidth="1"/>
    <col min="3331" max="3331" width="10.59765625" style="4" customWidth="1"/>
    <col min="3332" max="3333" width="17.3984375" style="4" customWidth="1"/>
    <col min="3334" max="3335" width="15.09765625" style="4" customWidth="1"/>
    <col min="3336" max="3584" width="9.09765625" style="4"/>
    <col min="3585" max="3585" width="12.59765625" style="4" customWidth="1"/>
    <col min="3586" max="3586" width="17.3984375" style="4" customWidth="1"/>
    <col min="3587" max="3587" width="10.59765625" style="4" customWidth="1"/>
    <col min="3588" max="3589" width="17.3984375" style="4" customWidth="1"/>
    <col min="3590" max="3591" width="15.09765625" style="4" customWidth="1"/>
    <col min="3592" max="3840" width="9.09765625" style="4"/>
    <col min="3841" max="3841" width="12.59765625" style="4" customWidth="1"/>
    <col min="3842" max="3842" width="17.3984375" style="4" customWidth="1"/>
    <col min="3843" max="3843" width="10.59765625" style="4" customWidth="1"/>
    <col min="3844" max="3845" width="17.3984375" style="4" customWidth="1"/>
    <col min="3846" max="3847" width="15.09765625" style="4" customWidth="1"/>
    <col min="3848" max="4096" width="9.09765625" style="4"/>
    <col min="4097" max="4097" width="12.59765625" style="4" customWidth="1"/>
    <col min="4098" max="4098" width="17.3984375" style="4" customWidth="1"/>
    <col min="4099" max="4099" width="10.59765625" style="4" customWidth="1"/>
    <col min="4100" max="4101" width="17.3984375" style="4" customWidth="1"/>
    <col min="4102" max="4103" width="15.09765625" style="4" customWidth="1"/>
    <col min="4104" max="4352" width="9.09765625" style="4"/>
    <col min="4353" max="4353" width="12.59765625" style="4" customWidth="1"/>
    <col min="4354" max="4354" width="17.3984375" style="4" customWidth="1"/>
    <col min="4355" max="4355" width="10.59765625" style="4" customWidth="1"/>
    <col min="4356" max="4357" width="17.3984375" style="4" customWidth="1"/>
    <col min="4358" max="4359" width="15.09765625" style="4" customWidth="1"/>
    <col min="4360" max="4608" width="9.09765625" style="4"/>
    <col min="4609" max="4609" width="12.59765625" style="4" customWidth="1"/>
    <col min="4610" max="4610" width="17.3984375" style="4" customWidth="1"/>
    <col min="4611" max="4611" width="10.59765625" style="4" customWidth="1"/>
    <col min="4612" max="4613" width="17.3984375" style="4" customWidth="1"/>
    <col min="4614" max="4615" width="15.09765625" style="4" customWidth="1"/>
    <col min="4616" max="4864" width="9.09765625" style="4"/>
    <col min="4865" max="4865" width="12.59765625" style="4" customWidth="1"/>
    <col min="4866" max="4866" width="17.3984375" style="4" customWidth="1"/>
    <col min="4867" max="4867" width="10.59765625" style="4" customWidth="1"/>
    <col min="4868" max="4869" width="17.3984375" style="4" customWidth="1"/>
    <col min="4870" max="4871" width="15.09765625" style="4" customWidth="1"/>
    <col min="4872" max="5120" width="9.09765625" style="4"/>
    <col min="5121" max="5121" width="12.59765625" style="4" customWidth="1"/>
    <col min="5122" max="5122" width="17.3984375" style="4" customWidth="1"/>
    <col min="5123" max="5123" width="10.59765625" style="4" customWidth="1"/>
    <col min="5124" max="5125" width="17.3984375" style="4" customWidth="1"/>
    <col min="5126" max="5127" width="15.09765625" style="4" customWidth="1"/>
    <col min="5128" max="5376" width="9.09765625" style="4"/>
    <col min="5377" max="5377" width="12.59765625" style="4" customWidth="1"/>
    <col min="5378" max="5378" width="17.3984375" style="4" customWidth="1"/>
    <col min="5379" max="5379" width="10.59765625" style="4" customWidth="1"/>
    <col min="5380" max="5381" width="17.3984375" style="4" customWidth="1"/>
    <col min="5382" max="5383" width="15.09765625" style="4" customWidth="1"/>
    <col min="5384" max="5632" width="9.09765625" style="4"/>
    <col min="5633" max="5633" width="12.59765625" style="4" customWidth="1"/>
    <col min="5634" max="5634" width="17.3984375" style="4" customWidth="1"/>
    <col min="5635" max="5635" width="10.59765625" style="4" customWidth="1"/>
    <col min="5636" max="5637" width="17.3984375" style="4" customWidth="1"/>
    <col min="5638" max="5639" width="15.09765625" style="4" customWidth="1"/>
    <col min="5640" max="5888" width="9.09765625" style="4"/>
    <col min="5889" max="5889" width="12.59765625" style="4" customWidth="1"/>
    <col min="5890" max="5890" width="17.3984375" style="4" customWidth="1"/>
    <col min="5891" max="5891" width="10.59765625" style="4" customWidth="1"/>
    <col min="5892" max="5893" width="17.3984375" style="4" customWidth="1"/>
    <col min="5894" max="5895" width="15.09765625" style="4" customWidth="1"/>
    <col min="5896" max="6144" width="9.09765625" style="4"/>
    <col min="6145" max="6145" width="12.59765625" style="4" customWidth="1"/>
    <col min="6146" max="6146" width="17.3984375" style="4" customWidth="1"/>
    <col min="6147" max="6147" width="10.59765625" style="4" customWidth="1"/>
    <col min="6148" max="6149" width="17.3984375" style="4" customWidth="1"/>
    <col min="6150" max="6151" width="15.09765625" style="4" customWidth="1"/>
    <col min="6152" max="6400" width="9.09765625" style="4"/>
    <col min="6401" max="6401" width="12.59765625" style="4" customWidth="1"/>
    <col min="6402" max="6402" width="17.3984375" style="4" customWidth="1"/>
    <col min="6403" max="6403" width="10.59765625" style="4" customWidth="1"/>
    <col min="6404" max="6405" width="17.3984375" style="4" customWidth="1"/>
    <col min="6406" max="6407" width="15.09765625" style="4" customWidth="1"/>
    <col min="6408" max="6656" width="9.09765625" style="4"/>
    <col min="6657" max="6657" width="12.59765625" style="4" customWidth="1"/>
    <col min="6658" max="6658" width="17.3984375" style="4" customWidth="1"/>
    <col min="6659" max="6659" width="10.59765625" style="4" customWidth="1"/>
    <col min="6660" max="6661" width="17.3984375" style="4" customWidth="1"/>
    <col min="6662" max="6663" width="15.09765625" style="4" customWidth="1"/>
    <col min="6664" max="6912" width="9.09765625" style="4"/>
    <col min="6913" max="6913" width="12.59765625" style="4" customWidth="1"/>
    <col min="6914" max="6914" width="17.3984375" style="4" customWidth="1"/>
    <col min="6915" max="6915" width="10.59765625" style="4" customWidth="1"/>
    <col min="6916" max="6917" width="17.3984375" style="4" customWidth="1"/>
    <col min="6918" max="6919" width="15.09765625" style="4" customWidth="1"/>
    <col min="6920" max="7168" width="9.09765625" style="4"/>
    <col min="7169" max="7169" width="12.59765625" style="4" customWidth="1"/>
    <col min="7170" max="7170" width="17.3984375" style="4" customWidth="1"/>
    <col min="7171" max="7171" width="10.59765625" style="4" customWidth="1"/>
    <col min="7172" max="7173" width="17.3984375" style="4" customWidth="1"/>
    <col min="7174" max="7175" width="15.09765625" style="4" customWidth="1"/>
    <col min="7176" max="7424" width="9.09765625" style="4"/>
    <col min="7425" max="7425" width="12.59765625" style="4" customWidth="1"/>
    <col min="7426" max="7426" width="17.3984375" style="4" customWidth="1"/>
    <col min="7427" max="7427" width="10.59765625" style="4" customWidth="1"/>
    <col min="7428" max="7429" width="17.3984375" style="4" customWidth="1"/>
    <col min="7430" max="7431" width="15.09765625" style="4" customWidth="1"/>
    <col min="7432" max="7680" width="9.09765625" style="4"/>
    <col min="7681" max="7681" width="12.59765625" style="4" customWidth="1"/>
    <col min="7682" max="7682" width="17.3984375" style="4" customWidth="1"/>
    <col min="7683" max="7683" width="10.59765625" style="4" customWidth="1"/>
    <col min="7684" max="7685" width="17.3984375" style="4" customWidth="1"/>
    <col min="7686" max="7687" width="15.09765625" style="4" customWidth="1"/>
    <col min="7688" max="7936" width="9.09765625" style="4"/>
    <col min="7937" max="7937" width="12.59765625" style="4" customWidth="1"/>
    <col min="7938" max="7938" width="17.3984375" style="4" customWidth="1"/>
    <col min="7939" max="7939" width="10.59765625" style="4" customWidth="1"/>
    <col min="7940" max="7941" width="17.3984375" style="4" customWidth="1"/>
    <col min="7942" max="7943" width="15.09765625" style="4" customWidth="1"/>
    <col min="7944" max="8192" width="9.09765625" style="4"/>
    <col min="8193" max="8193" width="12.59765625" style="4" customWidth="1"/>
    <col min="8194" max="8194" width="17.3984375" style="4" customWidth="1"/>
    <col min="8195" max="8195" width="10.59765625" style="4" customWidth="1"/>
    <col min="8196" max="8197" width="17.3984375" style="4" customWidth="1"/>
    <col min="8198" max="8199" width="15.09765625" style="4" customWidth="1"/>
    <col min="8200" max="8448" width="9.09765625" style="4"/>
    <col min="8449" max="8449" width="12.59765625" style="4" customWidth="1"/>
    <col min="8450" max="8450" width="17.3984375" style="4" customWidth="1"/>
    <col min="8451" max="8451" width="10.59765625" style="4" customWidth="1"/>
    <col min="8452" max="8453" width="17.3984375" style="4" customWidth="1"/>
    <col min="8454" max="8455" width="15.09765625" style="4" customWidth="1"/>
    <col min="8456" max="8704" width="9.09765625" style="4"/>
    <col min="8705" max="8705" width="12.59765625" style="4" customWidth="1"/>
    <col min="8706" max="8706" width="17.3984375" style="4" customWidth="1"/>
    <col min="8707" max="8707" width="10.59765625" style="4" customWidth="1"/>
    <col min="8708" max="8709" width="17.3984375" style="4" customWidth="1"/>
    <col min="8710" max="8711" width="15.09765625" style="4" customWidth="1"/>
    <col min="8712" max="8960" width="9.09765625" style="4"/>
    <col min="8961" max="8961" width="12.59765625" style="4" customWidth="1"/>
    <col min="8962" max="8962" width="17.3984375" style="4" customWidth="1"/>
    <col min="8963" max="8963" width="10.59765625" style="4" customWidth="1"/>
    <col min="8964" max="8965" width="17.3984375" style="4" customWidth="1"/>
    <col min="8966" max="8967" width="15.09765625" style="4" customWidth="1"/>
    <col min="8968" max="9216" width="9.09765625" style="4"/>
    <col min="9217" max="9217" width="12.59765625" style="4" customWidth="1"/>
    <col min="9218" max="9218" width="17.3984375" style="4" customWidth="1"/>
    <col min="9219" max="9219" width="10.59765625" style="4" customWidth="1"/>
    <col min="9220" max="9221" width="17.3984375" style="4" customWidth="1"/>
    <col min="9222" max="9223" width="15.09765625" style="4" customWidth="1"/>
    <col min="9224" max="9472" width="9.09765625" style="4"/>
    <col min="9473" max="9473" width="12.59765625" style="4" customWidth="1"/>
    <col min="9474" max="9474" width="17.3984375" style="4" customWidth="1"/>
    <col min="9475" max="9475" width="10.59765625" style="4" customWidth="1"/>
    <col min="9476" max="9477" width="17.3984375" style="4" customWidth="1"/>
    <col min="9478" max="9479" width="15.09765625" style="4" customWidth="1"/>
    <col min="9480" max="9728" width="9.09765625" style="4"/>
    <col min="9729" max="9729" width="12.59765625" style="4" customWidth="1"/>
    <col min="9730" max="9730" width="17.3984375" style="4" customWidth="1"/>
    <col min="9731" max="9731" width="10.59765625" style="4" customWidth="1"/>
    <col min="9732" max="9733" width="17.3984375" style="4" customWidth="1"/>
    <col min="9734" max="9735" width="15.09765625" style="4" customWidth="1"/>
    <col min="9736" max="9984" width="9.09765625" style="4"/>
    <col min="9985" max="9985" width="12.59765625" style="4" customWidth="1"/>
    <col min="9986" max="9986" width="17.3984375" style="4" customWidth="1"/>
    <col min="9987" max="9987" width="10.59765625" style="4" customWidth="1"/>
    <col min="9988" max="9989" width="17.3984375" style="4" customWidth="1"/>
    <col min="9990" max="9991" width="15.09765625" style="4" customWidth="1"/>
    <col min="9992" max="10240" width="9.09765625" style="4"/>
    <col min="10241" max="10241" width="12.59765625" style="4" customWidth="1"/>
    <col min="10242" max="10242" width="17.3984375" style="4" customWidth="1"/>
    <col min="10243" max="10243" width="10.59765625" style="4" customWidth="1"/>
    <col min="10244" max="10245" width="17.3984375" style="4" customWidth="1"/>
    <col min="10246" max="10247" width="15.09765625" style="4" customWidth="1"/>
    <col min="10248" max="10496" width="9.09765625" style="4"/>
    <col min="10497" max="10497" width="12.59765625" style="4" customWidth="1"/>
    <col min="10498" max="10498" width="17.3984375" style="4" customWidth="1"/>
    <col min="10499" max="10499" width="10.59765625" style="4" customWidth="1"/>
    <col min="10500" max="10501" width="17.3984375" style="4" customWidth="1"/>
    <col min="10502" max="10503" width="15.09765625" style="4" customWidth="1"/>
    <col min="10504" max="10752" width="9.09765625" style="4"/>
    <col min="10753" max="10753" width="12.59765625" style="4" customWidth="1"/>
    <col min="10754" max="10754" width="17.3984375" style="4" customWidth="1"/>
    <col min="10755" max="10755" width="10.59765625" style="4" customWidth="1"/>
    <col min="10756" max="10757" width="17.3984375" style="4" customWidth="1"/>
    <col min="10758" max="10759" width="15.09765625" style="4" customWidth="1"/>
    <col min="10760" max="11008" width="9.09765625" style="4"/>
    <col min="11009" max="11009" width="12.59765625" style="4" customWidth="1"/>
    <col min="11010" max="11010" width="17.3984375" style="4" customWidth="1"/>
    <col min="11011" max="11011" width="10.59765625" style="4" customWidth="1"/>
    <col min="11012" max="11013" width="17.3984375" style="4" customWidth="1"/>
    <col min="11014" max="11015" width="15.09765625" style="4" customWidth="1"/>
    <col min="11016" max="11264" width="9.09765625" style="4"/>
    <col min="11265" max="11265" width="12.59765625" style="4" customWidth="1"/>
    <col min="11266" max="11266" width="17.3984375" style="4" customWidth="1"/>
    <col min="11267" max="11267" width="10.59765625" style="4" customWidth="1"/>
    <col min="11268" max="11269" width="17.3984375" style="4" customWidth="1"/>
    <col min="11270" max="11271" width="15.09765625" style="4" customWidth="1"/>
    <col min="11272" max="11520" width="9.09765625" style="4"/>
    <col min="11521" max="11521" width="12.59765625" style="4" customWidth="1"/>
    <col min="11522" max="11522" width="17.3984375" style="4" customWidth="1"/>
    <col min="11523" max="11523" width="10.59765625" style="4" customWidth="1"/>
    <col min="11524" max="11525" width="17.3984375" style="4" customWidth="1"/>
    <col min="11526" max="11527" width="15.09765625" style="4" customWidth="1"/>
    <col min="11528" max="11776" width="9.09765625" style="4"/>
    <col min="11777" max="11777" width="12.59765625" style="4" customWidth="1"/>
    <col min="11778" max="11778" width="17.3984375" style="4" customWidth="1"/>
    <col min="11779" max="11779" width="10.59765625" style="4" customWidth="1"/>
    <col min="11780" max="11781" width="17.3984375" style="4" customWidth="1"/>
    <col min="11782" max="11783" width="15.09765625" style="4" customWidth="1"/>
    <col min="11784" max="12032" width="9.09765625" style="4"/>
    <col min="12033" max="12033" width="12.59765625" style="4" customWidth="1"/>
    <col min="12034" max="12034" width="17.3984375" style="4" customWidth="1"/>
    <col min="12035" max="12035" width="10.59765625" style="4" customWidth="1"/>
    <col min="12036" max="12037" width="17.3984375" style="4" customWidth="1"/>
    <col min="12038" max="12039" width="15.09765625" style="4" customWidth="1"/>
    <col min="12040" max="12288" width="9.09765625" style="4"/>
    <col min="12289" max="12289" width="12.59765625" style="4" customWidth="1"/>
    <col min="12290" max="12290" width="17.3984375" style="4" customWidth="1"/>
    <col min="12291" max="12291" width="10.59765625" style="4" customWidth="1"/>
    <col min="12292" max="12293" width="17.3984375" style="4" customWidth="1"/>
    <col min="12294" max="12295" width="15.09765625" style="4" customWidth="1"/>
    <col min="12296" max="12544" width="9.09765625" style="4"/>
    <col min="12545" max="12545" width="12.59765625" style="4" customWidth="1"/>
    <col min="12546" max="12546" width="17.3984375" style="4" customWidth="1"/>
    <col min="12547" max="12547" width="10.59765625" style="4" customWidth="1"/>
    <col min="12548" max="12549" width="17.3984375" style="4" customWidth="1"/>
    <col min="12550" max="12551" width="15.09765625" style="4" customWidth="1"/>
    <col min="12552" max="12800" width="9.09765625" style="4"/>
    <col min="12801" max="12801" width="12.59765625" style="4" customWidth="1"/>
    <col min="12802" max="12802" width="17.3984375" style="4" customWidth="1"/>
    <col min="12803" max="12803" width="10.59765625" style="4" customWidth="1"/>
    <col min="12804" max="12805" width="17.3984375" style="4" customWidth="1"/>
    <col min="12806" max="12807" width="15.09765625" style="4" customWidth="1"/>
    <col min="12808" max="13056" width="9.09765625" style="4"/>
    <col min="13057" max="13057" width="12.59765625" style="4" customWidth="1"/>
    <col min="13058" max="13058" width="17.3984375" style="4" customWidth="1"/>
    <col min="13059" max="13059" width="10.59765625" style="4" customWidth="1"/>
    <col min="13060" max="13061" width="17.3984375" style="4" customWidth="1"/>
    <col min="13062" max="13063" width="15.09765625" style="4" customWidth="1"/>
    <col min="13064" max="13312" width="9.09765625" style="4"/>
    <col min="13313" max="13313" width="12.59765625" style="4" customWidth="1"/>
    <col min="13314" max="13314" width="17.3984375" style="4" customWidth="1"/>
    <col min="13315" max="13315" width="10.59765625" style="4" customWidth="1"/>
    <col min="13316" max="13317" width="17.3984375" style="4" customWidth="1"/>
    <col min="13318" max="13319" width="15.09765625" style="4" customWidth="1"/>
    <col min="13320" max="13568" width="9.09765625" style="4"/>
    <col min="13569" max="13569" width="12.59765625" style="4" customWidth="1"/>
    <col min="13570" max="13570" width="17.3984375" style="4" customWidth="1"/>
    <col min="13571" max="13571" width="10.59765625" style="4" customWidth="1"/>
    <col min="13572" max="13573" width="17.3984375" style="4" customWidth="1"/>
    <col min="13574" max="13575" width="15.09765625" style="4" customWidth="1"/>
    <col min="13576" max="13824" width="9.09765625" style="4"/>
    <col min="13825" max="13825" width="12.59765625" style="4" customWidth="1"/>
    <col min="13826" max="13826" width="17.3984375" style="4" customWidth="1"/>
    <col min="13827" max="13827" width="10.59765625" style="4" customWidth="1"/>
    <col min="13828" max="13829" width="17.3984375" style="4" customWidth="1"/>
    <col min="13830" max="13831" width="15.09765625" style="4" customWidth="1"/>
    <col min="13832" max="14080" width="9.09765625" style="4"/>
    <col min="14081" max="14081" width="12.59765625" style="4" customWidth="1"/>
    <col min="14082" max="14082" width="17.3984375" style="4" customWidth="1"/>
    <col min="14083" max="14083" width="10.59765625" style="4" customWidth="1"/>
    <col min="14084" max="14085" width="17.3984375" style="4" customWidth="1"/>
    <col min="14086" max="14087" width="15.09765625" style="4" customWidth="1"/>
    <col min="14088" max="14336" width="9.09765625" style="4"/>
    <col min="14337" max="14337" width="12.59765625" style="4" customWidth="1"/>
    <col min="14338" max="14338" width="17.3984375" style="4" customWidth="1"/>
    <col min="14339" max="14339" width="10.59765625" style="4" customWidth="1"/>
    <col min="14340" max="14341" width="17.3984375" style="4" customWidth="1"/>
    <col min="14342" max="14343" width="15.09765625" style="4" customWidth="1"/>
    <col min="14344" max="14592" width="9.09765625" style="4"/>
    <col min="14593" max="14593" width="12.59765625" style="4" customWidth="1"/>
    <col min="14594" max="14594" width="17.3984375" style="4" customWidth="1"/>
    <col min="14595" max="14595" width="10.59765625" style="4" customWidth="1"/>
    <col min="14596" max="14597" width="17.3984375" style="4" customWidth="1"/>
    <col min="14598" max="14599" width="15.09765625" style="4" customWidth="1"/>
    <col min="14600" max="14848" width="9.09765625" style="4"/>
    <col min="14849" max="14849" width="12.59765625" style="4" customWidth="1"/>
    <col min="14850" max="14850" width="17.3984375" style="4" customWidth="1"/>
    <col min="14851" max="14851" width="10.59765625" style="4" customWidth="1"/>
    <col min="14852" max="14853" width="17.3984375" style="4" customWidth="1"/>
    <col min="14854" max="14855" width="15.09765625" style="4" customWidth="1"/>
    <col min="14856" max="15104" width="9.09765625" style="4"/>
    <col min="15105" max="15105" width="12.59765625" style="4" customWidth="1"/>
    <col min="15106" max="15106" width="17.3984375" style="4" customWidth="1"/>
    <col min="15107" max="15107" width="10.59765625" style="4" customWidth="1"/>
    <col min="15108" max="15109" width="17.3984375" style="4" customWidth="1"/>
    <col min="15110" max="15111" width="15.09765625" style="4" customWidth="1"/>
    <col min="15112" max="15360" width="9.09765625" style="4"/>
    <col min="15361" max="15361" width="12.59765625" style="4" customWidth="1"/>
    <col min="15362" max="15362" width="17.3984375" style="4" customWidth="1"/>
    <col min="15363" max="15363" width="10.59765625" style="4" customWidth="1"/>
    <col min="15364" max="15365" width="17.3984375" style="4" customWidth="1"/>
    <col min="15366" max="15367" width="15.09765625" style="4" customWidth="1"/>
    <col min="15368" max="15616" width="9.09765625" style="4"/>
    <col min="15617" max="15617" width="12.59765625" style="4" customWidth="1"/>
    <col min="15618" max="15618" width="17.3984375" style="4" customWidth="1"/>
    <col min="15619" max="15619" width="10.59765625" style="4" customWidth="1"/>
    <col min="15620" max="15621" width="17.3984375" style="4" customWidth="1"/>
    <col min="15622" max="15623" width="15.09765625" style="4" customWidth="1"/>
    <col min="15624" max="15872" width="9.09765625" style="4"/>
    <col min="15873" max="15873" width="12.59765625" style="4" customWidth="1"/>
    <col min="15874" max="15874" width="17.3984375" style="4" customWidth="1"/>
    <col min="15875" max="15875" width="10.59765625" style="4" customWidth="1"/>
    <col min="15876" max="15877" width="17.3984375" style="4" customWidth="1"/>
    <col min="15878" max="15879" width="15.09765625" style="4" customWidth="1"/>
    <col min="15880" max="16128" width="9.09765625" style="4"/>
    <col min="16129" max="16129" width="12.59765625" style="4" customWidth="1"/>
    <col min="16130" max="16130" width="17.3984375" style="4" customWidth="1"/>
    <col min="16131" max="16131" width="10.59765625" style="4" customWidth="1"/>
    <col min="16132" max="16133" width="17.3984375" style="4" customWidth="1"/>
    <col min="16134" max="16135" width="15.09765625" style="4" customWidth="1"/>
    <col min="16136" max="16384" width="9.09765625" style="4"/>
  </cols>
  <sheetData>
    <row r="1" spans="1:15" x14ac:dyDescent="0.25">
      <c r="A1" s="6"/>
      <c r="B1" s="6"/>
      <c r="C1" s="6"/>
      <c r="D1" s="6"/>
      <c r="E1" s="6"/>
      <c r="F1" s="6"/>
      <c r="G1" s="7"/>
    </row>
    <row r="2" spans="1:15" ht="13" x14ac:dyDescent="0.3">
      <c r="A2" s="8" t="s">
        <v>202</v>
      </c>
      <c r="B2" s="6"/>
      <c r="C2" s="6"/>
      <c r="D2" s="6"/>
      <c r="E2" s="6"/>
      <c r="F2" s="6"/>
      <c r="G2" s="7"/>
    </row>
    <row r="3" spans="1:15" x14ac:dyDescent="0.25">
      <c r="A3" s="9"/>
      <c r="B3" s="9"/>
      <c r="C3" s="9"/>
      <c r="D3" s="9"/>
      <c r="E3" s="9"/>
      <c r="F3" s="9"/>
      <c r="G3" s="10"/>
    </row>
    <row r="4" spans="1:15" x14ac:dyDescent="0.25">
      <c r="A4" s="11" t="s">
        <v>42</v>
      </c>
      <c r="B4" s="12" t="s">
        <v>43</v>
      </c>
      <c r="C4" s="12" t="s">
        <v>44</v>
      </c>
      <c r="D4" s="12" t="s">
        <v>44</v>
      </c>
      <c r="E4" s="12" t="s">
        <v>45</v>
      </c>
      <c r="F4" s="12" t="s">
        <v>46</v>
      </c>
      <c r="G4" s="13" t="s">
        <v>47</v>
      </c>
    </row>
    <row r="5" spans="1:15" x14ac:dyDescent="0.25">
      <c r="A5" s="14" t="s">
        <v>48</v>
      </c>
      <c r="B5" s="15" t="s">
        <v>49</v>
      </c>
      <c r="C5" s="15" t="s">
        <v>50</v>
      </c>
      <c r="D5" s="15" t="s">
        <v>51</v>
      </c>
      <c r="E5" s="15" t="s">
        <v>52</v>
      </c>
      <c r="F5" s="15" t="s">
        <v>53</v>
      </c>
      <c r="G5" s="16" t="s">
        <v>54</v>
      </c>
    </row>
    <row r="6" spans="1:15" x14ac:dyDescent="0.25">
      <c r="A6" s="17"/>
      <c r="B6" s="15" t="s">
        <v>55</v>
      </c>
      <c r="C6" s="15" t="s">
        <v>56</v>
      </c>
      <c r="D6" s="15" t="s">
        <v>55</v>
      </c>
      <c r="E6" s="15" t="s">
        <v>55</v>
      </c>
      <c r="F6" s="15" t="s">
        <v>57</v>
      </c>
      <c r="G6" s="16" t="s">
        <v>56</v>
      </c>
    </row>
    <row r="7" spans="1:15" x14ac:dyDescent="0.25">
      <c r="A7" s="18"/>
      <c r="B7" s="6"/>
      <c r="C7" s="15"/>
      <c r="D7" s="6"/>
      <c r="E7" s="6"/>
      <c r="F7" s="15"/>
      <c r="G7" s="16"/>
    </row>
    <row r="8" spans="1:15" ht="13.5" x14ac:dyDescent="0.35">
      <c r="A8" s="19"/>
      <c r="B8" s="20" t="s">
        <v>58</v>
      </c>
      <c r="C8" s="12" t="s">
        <v>59</v>
      </c>
      <c r="D8" s="12" t="s">
        <v>60</v>
      </c>
      <c r="E8" s="12" t="s">
        <v>61</v>
      </c>
      <c r="F8" s="20" t="s">
        <v>62</v>
      </c>
      <c r="G8" s="21" t="s">
        <v>63</v>
      </c>
    </row>
    <row r="9" spans="1:15" x14ac:dyDescent="0.25">
      <c r="A9" s="18"/>
      <c r="B9" s="22"/>
      <c r="C9" s="22"/>
      <c r="D9" s="22"/>
      <c r="E9" s="22"/>
      <c r="F9" s="22"/>
      <c r="G9" s="23"/>
    </row>
    <row r="10" spans="1:15" x14ac:dyDescent="0.25">
      <c r="A10" s="14" t="s">
        <v>64</v>
      </c>
      <c r="B10" s="24">
        <v>2.31E-3</v>
      </c>
      <c r="C10" s="15">
        <v>100000</v>
      </c>
      <c r="D10" s="15">
        <v>231</v>
      </c>
      <c r="E10" s="15">
        <v>99806</v>
      </c>
      <c r="F10" s="15">
        <v>8050571</v>
      </c>
      <c r="G10" s="25">
        <v>80.5</v>
      </c>
      <c r="H10" s="40"/>
      <c r="I10" s="44"/>
      <c r="J10" s="44"/>
      <c r="K10" s="39"/>
      <c r="L10" s="39"/>
      <c r="M10" s="44"/>
      <c r="N10" s="43"/>
      <c r="O10" s="43"/>
    </row>
    <row r="11" spans="1:15" x14ac:dyDescent="0.25">
      <c r="A11" s="14" t="s">
        <v>65</v>
      </c>
      <c r="B11" s="24">
        <v>1.4999999999999999E-4</v>
      </c>
      <c r="C11" s="15">
        <v>99769</v>
      </c>
      <c r="D11" s="15">
        <v>15</v>
      </c>
      <c r="E11" s="15">
        <v>99762</v>
      </c>
      <c r="F11" s="15">
        <v>7950765</v>
      </c>
      <c r="G11" s="25">
        <v>79.7</v>
      </c>
      <c r="H11" s="40"/>
      <c r="I11" s="44"/>
      <c r="J11" s="44"/>
      <c r="K11" s="39"/>
      <c r="L11" s="39"/>
      <c r="M11" s="44"/>
      <c r="N11" s="43"/>
      <c r="O11" s="43"/>
    </row>
    <row r="12" spans="1:15" x14ac:dyDescent="0.25">
      <c r="A12" s="14" t="s">
        <v>66</v>
      </c>
      <c r="B12" s="24">
        <v>1.4999999999999999E-4</v>
      </c>
      <c r="C12" s="15">
        <v>99754</v>
      </c>
      <c r="D12" s="15">
        <v>15</v>
      </c>
      <c r="E12" s="15">
        <v>99747</v>
      </c>
      <c r="F12" s="15">
        <v>7851004</v>
      </c>
      <c r="G12" s="25">
        <v>78.7</v>
      </c>
      <c r="H12" s="40"/>
      <c r="I12" s="44"/>
      <c r="J12" s="44"/>
      <c r="K12" s="39"/>
      <c r="L12" s="39"/>
      <c r="M12" s="44"/>
      <c r="N12" s="43"/>
      <c r="O12" s="43"/>
    </row>
    <row r="13" spans="1:15" x14ac:dyDescent="0.25">
      <c r="A13" s="14" t="s">
        <v>67</v>
      </c>
      <c r="B13" s="24">
        <v>1.2999999999999999E-4</v>
      </c>
      <c r="C13" s="15">
        <v>99739</v>
      </c>
      <c r="D13" s="15">
        <v>13</v>
      </c>
      <c r="E13" s="15">
        <v>99733</v>
      </c>
      <c r="F13" s="15">
        <v>7751257</v>
      </c>
      <c r="G13" s="25">
        <v>77.7</v>
      </c>
      <c r="H13" s="40"/>
      <c r="I13" s="44"/>
      <c r="J13" s="44"/>
      <c r="K13" s="39"/>
      <c r="L13" s="39"/>
      <c r="M13" s="44"/>
      <c r="N13" s="43"/>
      <c r="O13" s="43"/>
    </row>
    <row r="14" spans="1:15" x14ac:dyDescent="0.25">
      <c r="A14" s="14" t="s">
        <v>68</v>
      </c>
      <c r="B14" s="24">
        <v>1.1E-4</v>
      </c>
      <c r="C14" s="15">
        <v>99726</v>
      </c>
      <c r="D14" s="15">
        <v>11</v>
      </c>
      <c r="E14" s="15">
        <v>99721</v>
      </c>
      <c r="F14" s="15">
        <v>7651525</v>
      </c>
      <c r="G14" s="25">
        <v>76.7</v>
      </c>
      <c r="H14" s="40"/>
      <c r="I14" s="44"/>
      <c r="J14" s="44"/>
      <c r="K14" s="39"/>
      <c r="L14" s="39"/>
      <c r="M14" s="44"/>
      <c r="N14" s="43"/>
      <c r="O14" s="43"/>
    </row>
    <row r="15" spans="1:15" x14ac:dyDescent="0.25">
      <c r="A15" s="14" t="s">
        <v>69</v>
      </c>
      <c r="B15" s="24">
        <v>9.0000000000000006E-5</v>
      </c>
      <c r="C15" s="15">
        <v>99715</v>
      </c>
      <c r="D15" s="15">
        <v>9</v>
      </c>
      <c r="E15" s="15">
        <v>99711</v>
      </c>
      <c r="F15" s="15">
        <v>7551804</v>
      </c>
      <c r="G15" s="25">
        <v>75.7</v>
      </c>
      <c r="H15" s="40"/>
      <c r="I15" s="44"/>
      <c r="J15" s="44"/>
      <c r="K15" s="39"/>
      <c r="L15" s="39"/>
      <c r="M15" s="44"/>
      <c r="N15" s="43"/>
      <c r="O15" s="43"/>
    </row>
    <row r="16" spans="1:15" x14ac:dyDescent="0.25">
      <c r="A16" s="14" t="s">
        <v>70</v>
      </c>
      <c r="B16" s="24">
        <v>6.9999999999999994E-5</v>
      </c>
      <c r="C16" s="15">
        <v>99706</v>
      </c>
      <c r="D16" s="15">
        <v>7</v>
      </c>
      <c r="E16" s="15">
        <v>99703</v>
      </c>
      <c r="F16" s="15">
        <v>7452094</v>
      </c>
      <c r="G16" s="25">
        <v>74.7</v>
      </c>
      <c r="H16" s="40"/>
      <c r="I16" s="44"/>
      <c r="J16" s="44"/>
      <c r="K16" s="39"/>
      <c r="L16" s="39"/>
      <c r="M16" s="44"/>
      <c r="N16" s="43"/>
      <c r="O16" s="43"/>
    </row>
    <row r="17" spans="1:15" x14ac:dyDescent="0.25">
      <c r="A17" s="14" t="s">
        <v>71</v>
      </c>
      <c r="B17" s="24">
        <v>6.0000000000000002E-5</v>
      </c>
      <c r="C17" s="15">
        <v>99699</v>
      </c>
      <c r="D17" s="15">
        <v>6</v>
      </c>
      <c r="E17" s="15">
        <v>99696</v>
      </c>
      <c r="F17" s="15">
        <v>7352391</v>
      </c>
      <c r="G17" s="25">
        <v>73.7</v>
      </c>
      <c r="H17" s="40"/>
      <c r="I17" s="44"/>
      <c r="J17" s="44"/>
      <c r="K17" s="39"/>
      <c r="L17" s="39"/>
      <c r="M17" s="44"/>
      <c r="N17" s="43"/>
      <c r="O17" s="43"/>
    </row>
    <row r="18" spans="1:15" x14ac:dyDescent="0.25">
      <c r="A18" s="14" t="s">
        <v>72</v>
      </c>
      <c r="B18" s="24">
        <v>6.0000000000000002E-5</v>
      </c>
      <c r="C18" s="15">
        <v>99693</v>
      </c>
      <c r="D18" s="15">
        <v>6</v>
      </c>
      <c r="E18" s="15">
        <v>99690</v>
      </c>
      <c r="F18" s="15">
        <v>7252695</v>
      </c>
      <c r="G18" s="25">
        <v>72.8</v>
      </c>
      <c r="H18" s="40"/>
      <c r="I18" s="44"/>
      <c r="J18" s="44"/>
      <c r="K18" s="39"/>
      <c r="L18" s="39"/>
      <c r="M18" s="44"/>
      <c r="N18" s="43"/>
      <c r="O18" s="43"/>
    </row>
    <row r="19" spans="1:15" x14ac:dyDescent="0.25">
      <c r="A19" s="14" t="s">
        <v>73</v>
      </c>
      <c r="B19" s="24">
        <v>6.9999999999999994E-5</v>
      </c>
      <c r="C19" s="15">
        <v>99687</v>
      </c>
      <c r="D19" s="15">
        <v>7</v>
      </c>
      <c r="E19" s="15">
        <v>99684</v>
      </c>
      <c r="F19" s="15">
        <v>7153005</v>
      </c>
      <c r="G19" s="25">
        <v>71.8</v>
      </c>
      <c r="H19" s="40"/>
      <c r="I19" s="44"/>
      <c r="J19" s="44"/>
      <c r="K19" s="39"/>
      <c r="L19" s="39"/>
      <c r="M19" s="44"/>
      <c r="N19" s="43"/>
      <c r="O19" s="43"/>
    </row>
    <row r="20" spans="1:15" x14ac:dyDescent="0.25">
      <c r="A20" s="14" t="s">
        <v>74</v>
      </c>
      <c r="B20" s="24">
        <v>6.9999999999999994E-5</v>
      </c>
      <c r="C20" s="15">
        <v>99680</v>
      </c>
      <c r="D20" s="15">
        <v>7</v>
      </c>
      <c r="E20" s="15">
        <v>99677</v>
      </c>
      <c r="F20" s="15">
        <v>7053322</v>
      </c>
      <c r="G20" s="25">
        <v>70.8</v>
      </c>
      <c r="H20" s="40"/>
      <c r="I20" s="44"/>
      <c r="J20" s="44"/>
      <c r="K20" s="39"/>
      <c r="L20" s="39"/>
      <c r="M20" s="44"/>
      <c r="N20" s="43"/>
      <c r="O20" s="43"/>
    </row>
    <row r="21" spans="1:15" x14ac:dyDescent="0.25">
      <c r="A21" s="14" t="s">
        <v>75</v>
      </c>
      <c r="B21" s="24">
        <v>9.0000000000000006E-5</v>
      </c>
      <c r="C21" s="15">
        <v>99673</v>
      </c>
      <c r="D21" s="15">
        <v>9</v>
      </c>
      <c r="E21" s="15">
        <v>99669</v>
      </c>
      <c r="F21" s="15">
        <v>6953645</v>
      </c>
      <c r="G21" s="25">
        <v>69.8</v>
      </c>
      <c r="H21" s="40"/>
      <c r="I21" s="44"/>
      <c r="J21" s="44"/>
      <c r="K21" s="39"/>
      <c r="L21" s="39"/>
      <c r="M21" s="44"/>
      <c r="N21" s="43"/>
      <c r="O21" s="43"/>
    </row>
    <row r="22" spans="1:15" x14ac:dyDescent="0.25">
      <c r="A22" s="14" t="s">
        <v>76</v>
      </c>
      <c r="B22" s="24">
        <v>1E-4</v>
      </c>
      <c r="C22" s="15">
        <v>99664</v>
      </c>
      <c r="D22" s="15">
        <v>10</v>
      </c>
      <c r="E22" s="15">
        <v>99659</v>
      </c>
      <c r="F22" s="15">
        <v>6853977</v>
      </c>
      <c r="G22" s="25">
        <v>68.8</v>
      </c>
      <c r="H22" s="40"/>
      <c r="I22" s="44"/>
      <c r="J22" s="44"/>
      <c r="K22" s="39"/>
      <c r="L22" s="39"/>
      <c r="M22" s="44"/>
      <c r="N22" s="43"/>
      <c r="O22" s="43"/>
    </row>
    <row r="23" spans="1:15" x14ac:dyDescent="0.25">
      <c r="A23" s="14" t="s">
        <v>77</v>
      </c>
      <c r="B23" s="24">
        <v>1.2999999999999999E-4</v>
      </c>
      <c r="C23" s="15">
        <v>99654</v>
      </c>
      <c r="D23" s="15">
        <v>13</v>
      </c>
      <c r="E23" s="15">
        <v>99648</v>
      </c>
      <c r="F23" s="15">
        <v>6754318</v>
      </c>
      <c r="G23" s="25">
        <v>67.8</v>
      </c>
      <c r="H23" s="40"/>
      <c r="I23" s="44"/>
      <c r="J23" s="44"/>
      <c r="K23" s="39"/>
      <c r="L23" s="39"/>
      <c r="M23" s="44"/>
      <c r="N23" s="43"/>
      <c r="O23" s="43"/>
    </row>
    <row r="24" spans="1:15" x14ac:dyDescent="0.25">
      <c r="A24" s="14" t="s">
        <v>78</v>
      </c>
      <c r="B24" s="24">
        <v>1.6000000000000001E-4</v>
      </c>
      <c r="C24" s="15">
        <v>99641</v>
      </c>
      <c r="D24" s="15">
        <v>16</v>
      </c>
      <c r="E24" s="15">
        <v>99633</v>
      </c>
      <c r="F24" s="15">
        <v>6654670</v>
      </c>
      <c r="G24" s="25">
        <v>66.8</v>
      </c>
      <c r="H24" s="40"/>
      <c r="I24" s="44"/>
      <c r="J24" s="44"/>
      <c r="K24" s="39"/>
      <c r="L24" s="39"/>
      <c r="M24" s="44"/>
      <c r="N24" s="43"/>
      <c r="O24" s="43"/>
    </row>
    <row r="25" spans="1:15" x14ac:dyDescent="0.25">
      <c r="A25" s="14" t="s">
        <v>79</v>
      </c>
      <c r="B25" s="24">
        <v>1.9000000000000001E-4</v>
      </c>
      <c r="C25" s="15">
        <v>99625</v>
      </c>
      <c r="D25" s="15">
        <v>19</v>
      </c>
      <c r="E25" s="15">
        <v>99616</v>
      </c>
      <c r="F25" s="15">
        <v>6555037</v>
      </c>
      <c r="G25" s="25">
        <v>65.8</v>
      </c>
      <c r="H25" s="40"/>
      <c r="I25" s="44"/>
      <c r="J25" s="44"/>
      <c r="K25" s="39"/>
      <c r="L25" s="39"/>
      <c r="M25" s="44"/>
      <c r="N25" s="43"/>
      <c r="O25" s="43"/>
    </row>
    <row r="26" spans="1:15" x14ac:dyDescent="0.25">
      <c r="A26" s="26" t="s">
        <v>80</v>
      </c>
      <c r="B26" s="24">
        <v>2.2000000000000001E-4</v>
      </c>
      <c r="C26" s="15">
        <v>99606</v>
      </c>
      <c r="D26" s="15">
        <v>22</v>
      </c>
      <c r="E26" s="15">
        <v>99595</v>
      </c>
      <c r="F26" s="15">
        <v>6455422</v>
      </c>
      <c r="G26" s="25">
        <v>64.8</v>
      </c>
      <c r="H26" s="40"/>
      <c r="I26" s="44"/>
      <c r="J26" s="44"/>
      <c r="K26" s="39"/>
      <c r="L26" s="39"/>
      <c r="M26" s="44"/>
      <c r="N26" s="43"/>
      <c r="O26" s="43"/>
    </row>
    <row r="27" spans="1:15" x14ac:dyDescent="0.25">
      <c r="A27" s="26" t="s">
        <v>81</v>
      </c>
      <c r="B27" s="24">
        <v>2.5000000000000001E-4</v>
      </c>
      <c r="C27" s="15">
        <v>99584</v>
      </c>
      <c r="D27" s="15">
        <v>25</v>
      </c>
      <c r="E27" s="15">
        <v>99572</v>
      </c>
      <c r="F27" s="15">
        <v>6355827</v>
      </c>
      <c r="G27" s="25">
        <v>63.8</v>
      </c>
      <c r="H27" s="40"/>
      <c r="I27" s="44"/>
      <c r="J27" s="44"/>
      <c r="K27" s="39"/>
      <c r="L27" s="39"/>
      <c r="M27" s="44"/>
      <c r="N27" s="43"/>
      <c r="O27" s="43"/>
    </row>
    <row r="28" spans="1:15" x14ac:dyDescent="0.25">
      <c r="A28" s="26" t="s">
        <v>82</v>
      </c>
      <c r="B28" s="24">
        <v>2.7E-4</v>
      </c>
      <c r="C28" s="15">
        <v>99559</v>
      </c>
      <c r="D28" s="15">
        <v>27</v>
      </c>
      <c r="E28" s="15">
        <v>99546</v>
      </c>
      <c r="F28" s="15">
        <v>6256255</v>
      </c>
      <c r="G28" s="25">
        <v>62.8</v>
      </c>
      <c r="H28" s="40"/>
      <c r="I28" s="44"/>
      <c r="J28" s="44"/>
      <c r="K28" s="39"/>
      <c r="L28" s="39"/>
      <c r="M28" s="44"/>
      <c r="N28" s="43"/>
      <c r="O28" s="43"/>
    </row>
    <row r="29" spans="1:15" x14ac:dyDescent="0.25">
      <c r="A29" s="26" t="s">
        <v>83</v>
      </c>
      <c r="B29" s="24">
        <v>2.7999999999999998E-4</v>
      </c>
      <c r="C29" s="15">
        <v>99532</v>
      </c>
      <c r="D29" s="15">
        <v>28</v>
      </c>
      <c r="E29" s="15">
        <v>99518</v>
      </c>
      <c r="F29" s="15">
        <v>6156710</v>
      </c>
      <c r="G29" s="25">
        <v>61.9</v>
      </c>
      <c r="H29" s="40"/>
      <c r="I29" s="44"/>
      <c r="J29" s="44"/>
      <c r="K29" s="39"/>
      <c r="L29" s="39"/>
      <c r="M29" s="44"/>
      <c r="N29" s="43"/>
      <c r="O29" s="43"/>
    </row>
    <row r="30" spans="1:15" x14ac:dyDescent="0.25">
      <c r="A30" s="26" t="s">
        <v>84</v>
      </c>
      <c r="B30" s="24">
        <v>2.9999999999999997E-4</v>
      </c>
      <c r="C30" s="15">
        <v>99504</v>
      </c>
      <c r="D30" s="15">
        <v>30</v>
      </c>
      <c r="E30" s="15">
        <v>99489</v>
      </c>
      <c r="F30" s="15">
        <v>6057192</v>
      </c>
      <c r="G30" s="25">
        <v>60.9</v>
      </c>
      <c r="H30" s="40"/>
      <c r="I30" s="44"/>
      <c r="J30" s="44"/>
      <c r="K30" s="39"/>
      <c r="L30" s="39"/>
      <c r="M30" s="44"/>
      <c r="N30" s="43"/>
      <c r="O30" s="43"/>
    </row>
    <row r="31" spans="1:15" x14ac:dyDescent="0.25">
      <c r="A31" s="26" t="s">
        <v>85</v>
      </c>
      <c r="B31" s="24">
        <v>3.1E-4</v>
      </c>
      <c r="C31" s="15">
        <v>99474</v>
      </c>
      <c r="D31" s="15">
        <v>31</v>
      </c>
      <c r="E31" s="15">
        <v>99459</v>
      </c>
      <c r="F31" s="15">
        <v>5957703</v>
      </c>
      <c r="G31" s="25">
        <v>59.9</v>
      </c>
      <c r="H31" s="40"/>
      <c r="I31" s="44"/>
      <c r="J31" s="44"/>
      <c r="K31" s="39"/>
      <c r="L31" s="39"/>
      <c r="M31" s="44"/>
      <c r="N31" s="43"/>
      <c r="O31" s="43"/>
    </row>
    <row r="32" spans="1:15" x14ac:dyDescent="0.25">
      <c r="A32" s="26" t="s">
        <v>86</v>
      </c>
      <c r="B32" s="24">
        <v>3.2000000000000003E-4</v>
      </c>
      <c r="C32" s="15">
        <v>99443</v>
      </c>
      <c r="D32" s="15">
        <v>32</v>
      </c>
      <c r="E32" s="15">
        <v>99427</v>
      </c>
      <c r="F32" s="15">
        <v>5858244</v>
      </c>
      <c r="G32" s="25">
        <v>58.9</v>
      </c>
      <c r="H32" s="40"/>
      <c r="I32" s="44"/>
      <c r="J32" s="44"/>
      <c r="K32" s="39"/>
      <c r="L32" s="39"/>
      <c r="M32" s="44"/>
      <c r="N32" s="43"/>
      <c r="O32" s="43"/>
    </row>
    <row r="33" spans="1:15" x14ac:dyDescent="0.25">
      <c r="A33" s="26" t="s">
        <v>87</v>
      </c>
      <c r="B33" s="24">
        <v>3.3E-4</v>
      </c>
      <c r="C33" s="15">
        <v>99411</v>
      </c>
      <c r="D33" s="15">
        <v>33</v>
      </c>
      <c r="E33" s="15">
        <v>99395</v>
      </c>
      <c r="F33" s="15">
        <v>5758817</v>
      </c>
      <c r="G33" s="25">
        <v>57.9</v>
      </c>
      <c r="H33" s="40"/>
      <c r="I33" s="44"/>
      <c r="J33" s="44"/>
      <c r="K33" s="39"/>
      <c r="L33" s="39"/>
      <c r="M33" s="44"/>
      <c r="N33" s="43"/>
      <c r="O33" s="43"/>
    </row>
    <row r="34" spans="1:15" x14ac:dyDescent="0.25">
      <c r="A34" s="26" t="s">
        <v>88</v>
      </c>
      <c r="B34" s="24">
        <v>3.4000000000000002E-4</v>
      </c>
      <c r="C34" s="15">
        <v>99378</v>
      </c>
      <c r="D34" s="15">
        <v>34</v>
      </c>
      <c r="E34" s="15">
        <v>99361</v>
      </c>
      <c r="F34" s="15">
        <v>5659423</v>
      </c>
      <c r="G34" s="25">
        <v>56.9</v>
      </c>
      <c r="H34" s="40"/>
      <c r="I34" s="44"/>
      <c r="J34" s="44"/>
      <c r="K34" s="39"/>
      <c r="L34" s="39"/>
      <c r="M34" s="44"/>
      <c r="N34" s="43"/>
      <c r="O34" s="43"/>
    </row>
    <row r="35" spans="1:15" x14ac:dyDescent="0.25">
      <c r="A35" s="26" t="s">
        <v>89</v>
      </c>
      <c r="B35" s="24">
        <v>3.5E-4</v>
      </c>
      <c r="C35" s="15">
        <v>99344</v>
      </c>
      <c r="D35" s="15">
        <v>34</v>
      </c>
      <c r="E35" s="15">
        <v>99327</v>
      </c>
      <c r="F35" s="15">
        <v>5560062</v>
      </c>
      <c r="G35" s="25">
        <v>56</v>
      </c>
      <c r="H35" s="40"/>
      <c r="I35" s="44"/>
      <c r="J35" s="44"/>
      <c r="K35" s="39"/>
      <c r="L35" s="39"/>
      <c r="M35" s="44"/>
      <c r="N35" s="43"/>
      <c r="O35" s="43"/>
    </row>
    <row r="36" spans="1:15" x14ac:dyDescent="0.25">
      <c r="A36" s="26" t="s">
        <v>90</v>
      </c>
      <c r="B36" s="24">
        <v>3.5E-4</v>
      </c>
      <c r="C36" s="15">
        <v>99310</v>
      </c>
      <c r="D36" s="15">
        <v>35</v>
      </c>
      <c r="E36" s="15">
        <v>99293</v>
      </c>
      <c r="F36" s="15">
        <v>5460735</v>
      </c>
      <c r="G36" s="25">
        <v>55</v>
      </c>
      <c r="H36" s="40"/>
      <c r="I36" s="44"/>
      <c r="J36" s="44"/>
      <c r="K36" s="39"/>
      <c r="L36" s="39"/>
      <c r="M36" s="44"/>
      <c r="N36" s="43"/>
      <c r="O36" s="43"/>
    </row>
    <row r="37" spans="1:15" x14ac:dyDescent="0.25">
      <c r="A37" s="26" t="s">
        <v>91</v>
      </c>
      <c r="B37" s="24">
        <v>3.6999999999999999E-4</v>
      </c>
      <c r="C37" s="15">
        <v>99275</v>
      </c>
      <c r="D37" s="15">
        <v>36</v>
      </c>
      <c r="E37" s="15">
        <v>99257</v>
      </c>
      <c r="F37" s="15">
        <v>5361442</v>
      </c>
      <c r="G37" s="25">
        <v>54</v>
      </c>
      <c r="H37" s="40"/>
      <c r="I37" s="44"/>
      <c r="J37" s="44"/>
      <c r="K37" s="39"/>
      <c r="L37" s="39"/>
      <c r="M37" s="44"/>
      <c r="N37" s="43"/>
      <c r="O37" s="43"/>
    </row>
    <row r="38" spans="1:15" x14ac:dyDescent="0.25">
      <c r="A38" s="26" t="s">
        <v>92</v>
      </c>
      <c r="B38" s="24">
        <v>3.8000000000000002E-4</v>
      </c>
      <c r="C38" s="15">
        <v>99239</v>
      </c>
      <c r="D38" s="15">
        <v>38</v>
      </c>
      <c r="E38" s="15">
        <v>99220</v>
      </c>
      <c r="F38" s="15">
        <v>5262185</v>
      </c>
      <c r="G38" s="25">
        <v>53</v>
      </c>
      <c r="H38" s="40"/>
      <c r="I38" s="44"/>
      <c r="J38" s="44"/>
      <c r="K38" s="39"/>
      <c r="L38" s="39"/>
      <c r="M38" s="44"/>
      <c r="N38" s="43"/>
      <c r="O38" s="43"/>
    </row>
    <row r="39" spans="1:15" x14ac:dyDescent="0.25">
      <c r="A39" s="26" t="s">
        <v>93</v>
      </c>
      <c r="B39" s="24">
        <v>4.0000000000000002E-4</v>
      </c>
      <c r="C39" s="15">
        <v>99201</v>
      </c>
      <c r="D39" s="15">
        <v>40</v>
      </c>
      <c r="E39" s="15">
        <v>99181</v>
      </c>
      <c r="F39" s="15">
        <v>5162965</v>
      </c>
      <c r="G39" s="25">
        <v>52</v>
      </c>
      <c r="H39" s="40"/>
      <c r="I39" s="44"/>
      <c r="J39" s="44"/>
      <c r="K39" s="39"/>
      <c r="L39" s="39"/>
      <c r="M39" s="44"/>
      <c r="N39" s="43"/>
      <c r="O39" s="43"/>
    </row>
    <row r="40" spans="1:15" x14ac:dyDescent="0.25">
      <c r="A40" s="26" t="s">
        <v>94</v>
      </c>
      <c r="B40" s="24">
        <v>4.2999999999999999E-4</v>
      </c>
      <c r="C40" s="15">
        <v>99161</v>
      </c>
      <c r="D40" s="15">
        <v>42</v>
      </c>
      <c r="E40" s="15">
        <v>99140</v>
      </c>
      <c r="F40" s="15">
        <v>5063784</v>
      </c>
      <c r="G40" s="25">
        <v>51.1</v>
      </c>
      <c r="H40" s="40"/>
      <c r="I40" s="44"/>
      <c r="J40" s="44"/>
      <c r="K40" s="39"/>
      <c r="L40" s="39"/>
      <c r="M40" s="44"/>
      <c r="N40" s="43"/>
      <c r="O40" s="43"/>
    </row>
    <row r="41" spans="1:15" x14ac:dyDescent="0.25">
      <c r="A41" s="26" t="s">
        <v>95</v>
      </c>
      <c r="B41" s="24">
        <v>4.4999999999999999E-4</v>
      </c>
      <c r="C41" s="15">
        <v>99119</v>
      </c>
      <c r="D41" s="15">
        <v>45</v>
      </c>
      <c r="E41" s="15">
        <v>99097</v>
      </c>
      <c r="F41" s="15">
        <v>4964644</v>
      </c>
      <c r="G41" s="25">
        <v>50.1</v>
      </c>
      <c r="H41" s="40"/>
      <c r="I41" s="44"/>
      <c r="J41" s="44"/>
      <c r="K41" s="39"/>
      <c r="L41" s="39"/>
      <c r="M41" s="44"/>
      <c r="N41" s="43"/>
      <c r="O41" s="43"/>
    </row>
    <row r="42" spans="1:15" x14ac:dyDescent="0.25">
      <c r="A42" s="26" t="s">
        <v>96</v>
      </c>
      <c r="B42" s="24">
        <v>4.8000000000000001E-4</v>
      </c>
      <c r="C42" s="15">
        <v>99074</v>
      </c>
      <c r="D42" s="15">
        <v>47</v>
      </c>
      <c r="E42" s="15">
        <v>99051</v>
      </c>
      <c r="F42" s="15">
        <v>4865548</v>
      </c>
      <c r="G42" s="25">
        <v>49.1</v>
      </c>
      <c r="H42" s="40"/>
      <c r="I42" s="44"/>
      <c r="J42" s="44"/>
      <c r="K42" s="39"/>
      <c r="L42" s="39"/>
      <c r="M42" s="44"/>
      <c r="N42" s="43"/>
      <c r="O42" s="43"/>
    </row>
    <row r="43" spans="1:15" x14ac:dyDescent="0.25">
      <c r="A43" s="26" t="s">
        <v>97</v>
      </c>
      <c r="B43" s="24">
        <v>5.1000000000000004E-4</v>
      </c>
      <c r="C43" s="15">
        <v>99027</v>
      </c>
      <c r="D43" s="15">
        <v>51</v>
      </c>
      <c r="E43" s="15">
        <v>99002</v>
      </c>
      <c r="F43" s="15">
        <v>4766497</v>
      </c>
      <c r="G43" s="25">
        <v>48.1</v>
      </c>
      <c r="H43" s="40"/>
      <c r="I43" s="44"/>
      <c r="J43" s="44"/>
      <c r="K43" s="39"/>
      <c r="L43" s="39"/>
      <c r="M43" s="44"/>
      <c r="N43" s="43"/>
      <c r="O43" s="43"/>
    </row>
    <row r="44" spans="1:15" x14ac:dyDescent="0.25">
      <c r="A44" s="26" t="s">
        <v>98</v>
      </c>
      <c r="B44" s="24">
        <v>5.5000000000000003E-4</v>
      </c>
      <c r="C44" s="15">
        <v>98976</v>
      </c>
      <c r="D44" s="15">
        <v>54</v>
      </c>
      <c r="E44" s="15">
        <v>98949</v>
      </c>
      <c r="F44" s="15">
        <v>4667496</v>
      </c>
      <c r="G44" s="25">
        <v>47.2</v>
      </c>
      <c r="H44" s="40"/>
      <c r="I44" s="44"/>
      <c r="J44" s="44"/>
      <c r="K44" s="39"/>
      <c r="L44" s="39"/>
      <c r="M44" s="44"/>
      <c r="N44" s="43"/>
      <c r="O44" s="43"/>
    </row>
    <row r="45" spans="1:15" x14ac:dyDescent="0.25">
      <c r="A45" s="26" t="s">
        <v>99</v>
      </c>
      <c r="B45" s="24">
        <v>5.8E-4</v>
      </c>
      <c r="C45" s="15">
        <v>98922</v>
      </c>
      <c r="D45" s="15">
        <v>58</v>
      </c>
      <c r="E45" s="15">
        <v>98893</v>
      </c>
      <c r="F45" s="15">
        <v>4568547</v>
      </c>
      <c r="G45" s="25">
        <v>46.2</v>
      </c>
      <c r="H45" s="40"/>
      <c r="I45" s="44"/>
      <c r="J45" s="44"/>
      <c r="K45" s="39"/>
      <c r="L45" s="39"/>
      <c r="M45" s="44"/>
      <c r="N45" s="43"/>
      <c r="O45" s="43"/>
    </row>
    <row r="46" spans="1:15" x14ac:dyDescent="0.25">
      <c r="A46" s="26" t="s">
        <v>100</v>
      </c>
      <c r="B46" s="24">
        <v>6.3000000000000003E-4</v>
      </c>
      <c r="C46" s="15">
        <v>98864</v>
      </c>
      <c r="D46" s="15">
        <v>62</v>
      </c>
      <c r="E46" s="15">
        <v>98833</v>
      </c>
      <c r="F46" s="15">
        <v>4469654</v>
      </c>
      <c r="G46" s="25">
        <v>45.2</v>
      </c>
      <c r="H46" s="40"/>
      <c r="I46" s="44"/>
      <c r="J46" s="44"/>
      <c r="K46" s="39"/>
      <c r="L46" s="39"/>
      <c r="M46" s="44"/>
      <c r="N46" s="43"/>
      <c r="O46" s="43"/>
    </row>
    <row r="47" spans="1:15" x14ac:dyDescent="0.25">
      <c r="A47" s="26" t="s">
        <v>101</v>
      </c>
      <c r="B47" s="24">
        <v>6.8000000000000005E-4</v>
      </c>
      <c r="C47" s="15">
        <v>98802</v>
      </c>
      <c r="D47" s="15">
        <v>67</v>
      </c>
      <c r="E47" s="15">
        <v>98769</v>
      </c>
      <c r="F47" s="15">
        <v>4370821</v>
      </c>
      <c r="G47" s="25">
        <v>44.2</v>
      </c>
      <c r="H47" s="40"/>
      <c r="I47" s="44"/>
      <c r="J47" s="44"/>
      <c r="K47" s="39"/>
      <c r="L47" s="39"/>
      <c r="M47" s="44"/>
      <c r="N47" s="43"/>
      <c r="O47" s="43"/>
    </row>
    <row r="48" spans="1:15" x14ac:dyDescent="0.25">
      <c r="A48" s="26" t="s">
        <v>102</v>
      </c>
      <c r="B48" s="24">
        <v>7.6000000000000004E-4</v>
      </c>
      <c r="C48" s="15">
        <v>98735</v>
      </c>
      <c r="D48" s="15">
        <v>75</v>
      </c>
      <c r="E48" s="15">
        <v>98698</v>
      </c>
      <c r="F48" s="15">
        <v>4272052</v>
      </c>
      <c r="G48" s="25">
        <v>43.3</v>
      </c>
      <c r="H48" s="40"/>
      <c r="I48" s="44"/>
      <c r="J48" s="44"/>
      <c r="K48" s="39"/>
      <c r="L48" s="39"/>
      <c r="M48" s="44"/>
      <c r="N48" s="43"/>
      <c r="O48" s="43"/>
    </row>
    <row r="49" spans="1:15" x14ac:dyDescent="0.25">
      <c r="A49" s="26" t="s">
        <v>103</v>
      </c>
      <c r="B49" s="24">
        <v>8.4999999999999995E-4</v>
      </c>
      <c r="C49" s="15">
        <v>98660</v>
      </c>
      <c r="D49" s="15">
        <v>84</v>
      </c>
      <c r="E49" s="15">
        <v>98618</v>
      </c>
      <c r="F49" s="15">
        <v>4173355</v>
      </c>
      <c r="G49" s="25">
        <v>42.3</v>
      </c>
      <c r="H49" s="40"/>
      <c r="I49" s="44"/>
      <c r="J49" s="44"/>
      <c r="K49" s="39"/>
      <c r="L49" s="39"/>
      <c r="M49" s="44"/>
      <c r="N49" s="43"/>
      <c r="O49" s="43"/>
    </row>
    <row r="50" spans="1:15" x14ac:dyDescent="0.25">
      <c r="A50" s="26" t="s">
        <v>104</v>
      </c>
      <c r="B50" s="24">
        <v>9.5E-4</v>
      </c>
      <c r="C50" s="15">
        <v>98576</v>
      </c>
      <c r="D50" s="15">
        <v>94</v>
      </c>
      <c r="E50" s="15">
        <v>98529</v>
      </c>
      <c r="F50" s="15">
        <v>4074737</v>
      </c>
      <c r="G50" s="25">
        <v>41.3</v>
      </c>
      <c r="H50" s="40"/>
      <c r="I50" s="44"/>
      <c r="J50" s="44"/>
      <c r="K50" s="39"/>
      <c r="L50" s="39"/>
      <c r="M50" s="44"/>
      <c r="N50" s="43"/>
      <c r="O50" s="43"/>
    </row>
    <row r="51" spans="1:15" x14ac:dyDescent="0.25">
      <c r="A51" s="26" t="s">
        <v>105</v>
      </c>
      <c r="B51" s="24">
        <v>1.0499999999999999E-3</v>
      </c>
      <c r="C51" s="15">
        <v>98482</v>
      </c>
      <c r="D51" s="15">
        <v>103</v>
      </c>
      <c r="E51" s="15">
        <v>98431</v>
      </c>
      <c r="F51" s="15">
        <v>3976208</v>
      </c>
      <c r="G51" s="25">
        <v>40.4</v>
      </c>
      <c r="H51" s="40"/>
      <c r="I51" s="44"/>
      <c r="J51" s="44"/>
      <c r="K51" s="39"/>
      <c r="L51" s="39"/>
      <c r="M51" s="44"/>
      <c r="N51" s="43"/>
      <c r="O51" s="43"/>
    </row>
    <row r="52" spans="1:15" x14ac:dyDescent="0.25">
      <c r="A52" s="26" t="s">
        <v>106</v>
      </c>
      <c r="B52" s="24">
        <v>1.15E-3</v>
      </c>
      <c r="C52" s="15">
        <v>98379</v>
      </c>
      <c r="D52" s="15">
        <v>113</v>
      </c>
      <c r="E52" s="15">
        <v>98323</v>
      </c>
      <c r="F52" s="15">
        <v>3877777</v>
      </c>
      <c r="G52" s="25">
        <v>39.4</v>
      </c>
      <c r="H52" s="40"/>
      <c r="I52" s="44"/>
      <c r="J52" s="44"/>
      <c r="K52" s="39"/>
      <c r="L52" s="39"/>
      <c r="M52" s="44"/>
      <c r="N52" s="43"/>
      <c r="O52" s="43"/>
    </row>
    <row r="53" spans="1:15" x14ac:dyDescent="0.25">
      <c r="A53" s="26" t="s">
        <v>107</v>
      </c>
      <c r="B53" s="24">
        <v>1.2700000000000001E-3</v>
      </c>
      <c r="C53" s="15">
        <v>98266</v>
      </c>
      <c r="D53" s="15">
        <v>125</v>
      </c>
      <c r="E53" s="15">
        <v>98204</v>
      </c>
      <c r="F53" s="15">
        <v>3779455</v>
      </c>
      <c r="G53" s="25">
        <v>38.5</v>
      </c>
      <c r="H53" s="40"/>
      <c r="I53" s="44"/>
      <c r="J53" s="44"/>
      <c r="K53" s="39"/>
      <c r="L53" s="39"/>
      <c r="M53" s="44"/>
      <c r="N53" s="43"/>
      <c r="O53" s="43"/>
    </row>
    <row r="54" spans="1:15" x14ac:dyDescent="0.25">
      <c r="A54" s="26" t="s">
        <v>108</v>
      </c>
      <c r="B54" s="24">
        <v>1.39E-3</v>
      </c>
      <c r="C54" s="15">
        <v>98141</v>
      </c>
      <c r="D54" s="15">
        <v>137</v>
      </c>
      <c r="E54" s="15">
        <v>98073</v>
      </c>
      <c r="F54" s="15">
        <v>3681251</v>
      </c>
      <c r="G54" s="25">
        <v>37.5</v>
      </c>
      <c r="H54" s="40"/>
      <c r="I54" s="44"/>
      <c r="J54" s="44"/>
      <c r="K54" s="39"/>
      <c r="L54" s="39"/>
      <c r="M54" s="44"/>
      <c r="N54" s="43"/>
      <c r="O54" s="43"/>
    </row>
    <row r="55" spans="1:15" x14ac:dyDescent="0.25">
      <c r="A55" s="26" t="s">
        <v>109</v>
      </c>
      <c r="B55" s="24">
        <v>1.5100000000000001E-3</v>
      </c>
      <c r="C55" s="15">
        <v>98004</v>
      </c>
      <c r="D55" s="15">
        <v>148</v>
      </c>
      <c r="E55" s="15">
        <v>97930</v>
      </c>
      <c r="F55" s="15">
        <v>3583179</v>
      </c>
      <c r="G55" s="25">
        <v>36.6</v>
      </c>
      <c r="H55" s="40"/>
      <c r="I55" s="44"/>
      <c r="J55" s="44"/>
      <c r="K55" s="39"/>
      <c r="L55" s="39"/>
      <c r="M55" s="44"/>
      <c r="N55" s="43"/>
      <c r="O55" s="43"/>
    </row>
    <row r="56" spans="1:15" x14ac:dyDescent="0.25">
      <c r="A56" s="26" t="s">
        <v>110</v>
      </c>
      <c r="B56" s="24">
        <v>1.65E-3</v>
      </c>
      <c r="C56" s="15">
        <v>97856</v>
      </c>
      <c r="D56" s="15">
        <v>161</v>
      </c>
      <c r="E56" s="15">
        <v>97776</v>
      </c>
      <c r="F56" s="15">
        <v>3485249</v>
      </c>
      <c r="G56" s="25">
        <v>35.6</v>
      </c>
      <c r="H56" s="40"/>
      <c r="I56" s="44"/>
      <c r="J56" s="44"/>
      <c r="K56" s="39"/>
      <c r="L56" s="39"/>
      <c r="M56" s="44"/>
      <c r="N56" s="43"/>
      <c r="O56" s="43"/>
    </row>
    <row r="57" spans="1:15" x14ac:dyDescent="0.25">
      <c r="A57" s="26" t="s">
        <v>111</v>
      </c>
      <c r="B57" s="24">
        <v>1.81E-3</v>
      </c>
      <c r="C57" s="15">
        <v>97695</v>
      </c>
      <c r="D57" s="15">
        <v>177</v>
      </c>
      <c r="E57" s="15">
        <v>97607</v>
      </c>
      <c r="F57" s="15">
        <v>3387473</v>
      </c>
      <c r="G57" s="25">
        <v>34.700000000000003</v>
      </c>
      <c r="H57" s="40"/>
      <c r="I57" s="44"/>
      <c r="J57" s="44"/>
      <c r="K57" s="39"/>
      <c r="L57" s="39"/>
      <c r="M57" s="44"/>
      <c r="N57" s="43"/>
      <c r="O57" s="43"/>
    </row>
    <row r="58" spans="1:15" x14ac:dyDescent="0.25">
      <c r="A58" s="26" t="s">
        <v>112</v>
      </c>
      <c r="B58" s="24">
        <v>2.0300000000000001E-3</v>
      </c>
      <c r="C58" s="15">
        <v>97518</v>
      </c>
      <c r="D58" s="15">
        <v>198</v>
      </c>
      <c r="E58" s="15">
        <v>97419</v>
      </c>
      <c r="F58" s="15">
        <v>3289867</v>
      </c>
      <c r="G58" s="25">
        <v>33.700000000000003</v>
      </c>
      <c r="H58" s="40"/>
      <c r="I58" s="44"/>
      <c r="J58" s="44"/>
      <c r="K58" s="39"/>
      <c r="L58" s="39"/>
      <c r="M58" s="44"/>
      <c r="N58" s="43"/>
      <c r="O58" s="43"/>
    </row>
    <row r="59" spans="1:15" x14ac:dyDescent="0.25">
      <c r="A59" s="26" t="s">
        <v>113</v>
      </c>
      <c r="B59" s="24">
        <v>2.2699999999999999E-3</v>
      </c>
      <c r="C59" s="15">
        <v>97320</v>
      </c>
      <c r="D59" s="15">
        <v>221</v>
      </c>
      <c r="E59" s="15">
        <v>97210</v>
      </c>
      <c r="F59" s="15">
        <v>3192448</v>
      </c>
      <c r="G59" s="25">
        <v>32.799999999999997</v>
      </c>
      <c r="H59" s="40"/>
      <c r="I59" s="44"/>
      <c r="J59" s="44"/>
      <c r="K59" s="39"/>
      <c r="L59" s="39"/>
      <c r="M59" s="44"/>
      <c r="N59" s="43"/>
      <c r="O59" s="43"/>
    </row>
    <row r="60" spans="1:15" x14ac:dyDescent="0.25">
      <c r="A60" s="27" t="s">
        <v>114</v>
      </c>
      <c r="B60" s="24">
        <v>2.5100000000000001E-3</v>
      </c>
      <c r="C60" s="15">
        <v>97099</v>
      </c>
      <c r="D60" s="15">
        <v>244</v>
      </c>
      <c r="E60" s="15">
        <v>96977</v>
      </c>
      <c r="F60" s="15">
        <v>3095238</v>
      </c>
      <c r="G60" s="25">
        <v>31.9</v>
      </c>
      <c r="H60" s="40"/>
      <c r="I60" s="44"/>
      <c r="J60" s="44"/>
      <c r="K60" s="39"/>
      <c r="L60" s="39"/>
      <c r="M60" s="44"/>
      <c r="N60" s="43"/>
      <c r="O60" s="43"/>
    </row>
    <row r="61" spans="1:15" x14ac:dyDescent="0.25">
      <c r="A61" s="27" t="s">
        <v>115</v>
      </c>
      <c r="B61" s="24">
        <v>2.7799999999999999E-3</v>
      </c>
      <c r="C61" s="15">
        <v>96855</v>
      </c>
      <c r="D61" s="15">
        <v>269</v>
      </c>
      <c r="E61" s="15">
        <v>96721</v>
      </c>
      <c r="F61" s="15">
        <v>2998261</v>
      </c>
      <c r="G61" s="25">
        <v>31</v>
      </c>
      <c r="H61" s="40"/>
      <c r="I61" s="44"/>
      <c r="J61" s="44"/>
      <c r="K61" s="39"/>
      <c r="L61" s="39"/>
      <c r="M61" s="44"/>
      <c r="N61" s="43"/>
      <c r="O61" s="43"/>
    </row>
    <row r="62" spans="1:15" x14ac:dyDescent="0.25">
      <c r="A62" s="27" t="s">
        <v>116</v>
      </c>
      <c r="B62" s="24">
        <v>3.0999999999999999E-3</v>
      </c>
      <c r="C62" s="15">
        <v>96586</v>
      </c>
      <c r="D62" s="15">
        <v>299</v>
      </c>
      <c r="E62" s="15">
        <v>96437</v>
      </c>
      <c r="F62" s="15">
        <v>2901541</v>
      </c>
      <c r="G62" s="25">
        <v>30</v>
      </c>
      <c r="H62" s="40"/>
      <c r="I62" s="44"/>
      <c r="J62" s="44"/>
      <c r="K62" s="39"/>
      <c r="L62" s="39"/>
      <c r="M62" s="44"/>
      <c r="N62" s="43"/>
      <c r="O62" s="43"/>
    </row>
    <row r="63" spans="1:15" x14ac:dyDescent="0.25">
      <c r="A63" s="26" t="s">
        <v>117</v>
      </c>
      <c r="B63" s="24">
        <v>3.5100000000000001E-3</v>
      </c>
      <c r="C63" s="15">
        <v>96287</v>
      </c>
      <c r="D63" s="15">
        <v>338</v>
      </c>
      <c r="E63" s="15">
        <v>96118</v>
      </c>
      <c r="F63" s="15">
        <v>2805104</v>
      </c>
      <c r="G63" s="25">
        <v>29.1</v>
      </c>
      <c r="H63" s="40"/>
      <c r="I63" s="44"/>
      <c r="J63" s="44"/>
      <c r="K63" s="39"/>
      <c r="L63" s="39"/>
      <c r="M63" s="44"/>
      <c r="N63" s="43"/>
      <c r="O63" s="43"/>
    </row>
    <row r="64" spans="1:15" x14ac:dyDescent="0.25">
      <c r="A64" s="26" t="s">
        <v>118</v>
      </c>
      <c r="B64" s="24">
        <v>3.98E-3</v>
      </c>
      <c r="C64" s="15">
        <v>95949</v>
      </c>
      <c r="D64" s="15">
        <v>382</v>
      </c>
      <c r="E64" s="15">
        <v>95758</v>
      </c>
      <c r="F64" s="15">
        <v>2708986</v>
      </c>
      <c r="G64" s="25">
        <v>28.2</v>
      </c>
      <c r="H64" s="40"/>
      <c r="I64" s="44"/>
      <c r="J64" s="44"/>
      <c r="K64" s="39"/>
      <c r="L64" s="39"/>
      <c r="M64" s="44"/>
      <c r="N64" s="43"/>
      <c r="O64" s="43"/>
    </row>
    <row r="65" spans="1:15" x14ac:dyDescent="0.25">
      <c r="A65" s="26" t="s">
        <v>119</v>
      </c>
      <c r="B65" s="24">
        <v>4.47E-3</v>
      </c>
      <c r="C65" s="15">
        <v>95567</v>
      </c>
      <c r="D65" s="15">
        <v>428</v>
      </c>
      <c r="E65" s="15">
        <v>95353</v>
      </c>
      <c r="F65" s="15">
        <v>2613228</v>
      </c>
      <c r="G65" s="25">
        <v>27.3</v>
      </c>
      <c r="H65" s="40"/>
      <c r="I65" s="44"/>
      <c r="J65" s="44"/>
      <c r="K65" s="39"/>
      <c r="L65" s="39"/>
      <c r="M65" s="44"/>
      <c r="N65" s="43"/>
      <c r="O65" s="43"/>
    </row>
    <row r="66" spans="1:15" x14ac:dyDescent="0.25">
      <c r="A66" s="26" t="s">
        <v>120</v>
      </c>
      <c r="B66" s="24">
        <v>4.9699999999999996E-3</v>
      </c>
      <c r="C66" s="15">
        <v>95139</v>
      </c>
      <c r="D66" s="15">
        <v>473</v>
      </c>
      <c r="E66" s="15">
        <v>94903</v>
      </c>
      <c r="F66" s="15">
        <v>2517875</v>
      </c>
      <c r="G66" s="25">
        <v>26.5</v>
      </c>
      <c r="H66" s="40"/>
      <c r="I66" s="44"/>
      <c r="J66" s="44"/>
      <c r="K66" s="39"/>
      <c r="L66" s="39"/>
      <c r="M66" s="44"/>
      <c r="N66" s="43"/>
      <c r="O66" s="43"/>
    </row>
    <row r="67" spans="1:15" x14ac:dyDescent="0.25">
      <c r="A67" s="26" t="s">
        <v>121</v>
      </c>
      <c r="B67" s="24">
        <v>5.4799999999999996E-3</v>
      </c>
      <c r="C67" s="15">
        <v>94666</v>
      </c>
      <c r="D67" s="15">
        <v>519</v>
      </c>
      <c r="E67" s="15">
        <v>94407</v>
      </c>
      <c r="F67" s="15">
        <v>2422973</v>
      </c>
      <c r="G67" s="25">
        <v>25.6</v>
      </c>
      <c r="H67" s="40"/>
      <c r="I67" s="44"/>
      <c r="J67" s="44"/>
      <c r="K67" s="39"/>
      <c r="L67" s="39"/>
      <c r="M67" s="44"/>
      <c r="N67" s="43"/>
      <c r="O67" s="43"/>
    </row>
    <row r="68" spans="1:15" x14ac:dyDescent="0.25">
      <c r="A68" s="26" t="s">
        <v>122</v>
      </c>
      <c r="B68" s="24">
        <v>6.0299999999999998E-3</v>
      </c>
      <c r="C68" s="15">
        <v>94147</v>
      </c>
      <c r="D68" s="15">
        <v>567</v>
      </c>
      <c r="E68" s="15">
        <v>93864</v>
      </c>
      <c r="F68" s="15">
        <v>2328566</v>
      </c>
      <c r="G68" s="25">
        <v>24.7</v>
      </c>
      <c r="H68" s="40"/>
      <c r="I68" s="44"/>
      <c r="J68" s="44"/>
      <c r="K68" s="39"/>
      <c r="L68" s="39"/>
      <c r="M68" s="44"/>
      <c r="N68" s="43"/>
      <c r="O68" s="43"/>
    </row>
    <row r="69" spans="1:15" x14ac:dyDescent="0.25">
      <c r="A69" s="26" t="s">
        <v>123</v>
      </c>
      <c r="B69" s="24">
        <v>6.5799999999999999E-3</v>
      </c>
      <c r="C69" s="15">
        <v>93580</v>
      </c>
      <c r="D69" s="15">
        <v>616</v>
      </c>
      <c r="E69" s="15">
        <v>93272</v>
      </c>
      <c r="F69" s="15">
        <v>2234703</v>
      </c>
      <c r="G69" s="25">
        <v>23.9</v>
      </c>
      <c r="H69" s="40"/>
      <c r="I69" s="44"/>
      <c r="J69" s="44"/>
      <c r="K69" s="39"/>
      <c r="L69" s="39"/>
      <c r="M69" s="44"/>
      <c r="N69" s="43"/>
      <c r="O69" s="43"/>
    </row>
    <row r="70" spans="1:15" x14ac:dyDescent="0.25">
      <c r="A70" s="26" t="s">
        <v>124</v>
      </c>
      <c r="B70" s="24">
        <v>7.1300000000000001E-3</v>
      </c>
      <c r="C70" s="15">
        <v>92964</v>
      </c>
      <c r="D70" s="15">
        <v>663</v>
      </c>
      <c r="E70" s="15">
        <v>92633</v>
      </c>
      <c r="F70" s="15">
        <v>2141431</v>
      </c>
      <c r="G70" s="25">
        <v>23</v>
      </c>
      <c r="H70" s="40"/>
      <c r="I70" s="44"/>
      <c r="J70" s="44"/>
      <c r="K70" s="39"/>
      <c r="L70" s="39"/>
      <c r="M70" s="44"/>
      <c r="N70" s="43"/>
      <c r="O70" s="43"/>
    </row>
    <row r="71" spans="1:15" x14ac:dyDescent="0.25">
      <c r="A71" s="26" t="s">
        <v>125</v>
      </c>
      <c r="B71" s="24">
        <v>7.7299999999999999E-3</v>
      </c>
      <c r="C71" s="15">
        <v>92301</v>
      </c>
      <c r="D71" s="15">
        <v>713</v>
      </c>
      <c r="E71" s="15">
        <v>91945</v>
      </c>
      <c r="F71" s="15">
        <v>2048798</v>
      </c>
      <c r="G71" s="25">
        <v>22.2</v>
      </c>
      <c r="H71" s="40"/>
      <c r="I71" s="44"/>
      <c r="J71" s="44"/>
      <c r="K71" s="39"/>
      <c r="L71" s="39"/>
      <c r="M71" s="44"/>
      <c r="N71" s="43"/>
      <c r="O71" s="43"/>
    </row>
    <row r="72" spans="1:15" x14ac:dyDescent="0.25">
      <c r="A72" s="26" t="s">
        <v>126</v>
      </c>
      <c r="B72" s="24">
        <v>8.4399999999999996E-3</v>
      </c>
      <c r="C72" s="15">
        <v>91588</v>
      </c>
      <c r="D72" s="15">
        <v>773</v>
      </c>
      <c r="E72" s="15">
        <v>91202</v>
      </c>
      <c r="F72" s="15">
        <v>1956854</v>
      </c>
      <c r="G72" s="25">
        <v>21.4</v>
      </c>
      <c r="H72" s="40"/>
      <c r="I72" s="44"/>
      <c r="J72" s="44"/>
      <c r="K72" s="39"/>
      <c r="L72" s="39"/>
      <c r="M72" s="44"/>
      <c r="N72" s="43"/>
      <c r="O72" s="43"/>
    </row>
    <row r="73" spans="1:15" x14ac:dyDescent="0.25">
      <c r="A73" s="26" t="s">
        <v>127</v>
      </c>
      <c r="B73" s="24">
        <v>9.3299999999999998E-3</v>
      </c>
      <c r="C73" s="15">
        <v>90815</v>
      </c>
      <c r="D73" s="15">
        <v>847</v>
      </c>
      <c r="E73" s="15">
        <v>90392</v>
      </c>
      <c r="F73" s="15">
        <v>1865652</v>
      </c>
      <c r="G73" s="25">
        <v>20.5</v>
      </c>
      <c r="H73" s="40"/>
      <c r="I73" s="44"/>
      <c r="J73" s="44"/>
      <c r="K73" s="39"/>
      <c r="L73" s="39"/>
      <c r="M73" s="44"/>
      <c r="N73" s="43"/>
      <c r="O73" s="43"/>
    </row>
    <row r="74" spans="1:15" x14ac:dyDescent="0.25">
      <c r="A74" s="26" t="s">
        <v>128</v>
      </c>
      <c r="B74" s="24">
        <v>1.03E-2</v>
      </c>
      <c r="C74" s="15">
        <v>89968</v>
      </c>
      <c r="D74" s="15">
        <v>927</v>
      </c>
      <c r="E74" s="15">
        <v>89505</v>
      </c>
      <c r="F74" s="15">
        <v>1775261</v>
      </c>
      <c r="G74" s="25">
        <v>19.7</v>
      </c>
      <c r="H74" s="40"/>
      <c r="I74" s="44"/>
      <c r="J74" s="44"/>
      <c r="K74" s="39"/>
      <c r="L74" s="39"/>
      <c r="M74" s="44"/>
      <c r="N74" s="43"/>
      <c r="O74" s="43"/>
    </row>
    <row r="75" spans="1:15" x14ac:dyDescent="0.25">
      <c r="A75" s="26" t="s">
        <v>129</v>
      </c>
      <c r="B75" s="24">
        <v>1.129E-2</v>
      </c>
      <c r="C75" s="15">
        <v>89041</v>
      </c>
      <c r="D75" s="15">
        <v>1005</v>
      </c>
      <c r="E75" s="15">
        <v>88539</v>
      </c>
      <c r="F75" s="15">
        <v>1685756</v>
      </c>
      <c r="G75" s="25">
        <v>18.899999999999999</v>
      </c>
      <c r="H75" s="40"/>
      <c r="I75" s="44"/>
      <c r="J75" s="44"/>
      <c r="K75" s="39"/>
      <c r="L75" s="39"/>
      <c r="M75" s="44"/>
      <c r="N75" s="43"/>
      <c r="O75" s="43"/>
    </row>
    <row r="76" spans="1:15" x14ac:dyDescent="0.25">
      <c r="A76" s="26" t="s">
        <v>130</v>
      </c>
      <c r="B76" s="24">
        <v>1.2359999999999999E-2</v>
      </c>
      <c r="C76" s="15">
        <v>88036</v>
      </c>
      <c r="D76" s="15">
        <v>1088</v>
      </c>
      <c r="E76" s="15">
        <v>87492</v>
      </c>
      <c r="F76" s="15">
        <v>1597218</v>
      </c>
      <c r="G76" s="25">
        <v>18.100000000000001</v>
      </c>
      <c r="H76" s="40"/>
      <c r="I76" s="44"/>
      <c r="J76" s="44"/>
      <c r="K76" s="39"/>
      <c r="L76" s="39"/>
      <c r="M76" s="44"/>
      <c r="N76" s="43"/>
      <c r="O76" s="43"/>
    </row>
    <row r="77" spans="1:15" x14ac:dyDescent="0.25">
      <c r="A77" s="26" t="s">
        <v>131</v>
      </c>
      <c r="B77" s="24">
        <v>1.3690000000000001E-2</v>
      </c>
      <c r="C77" s="15">
        <v>86948</v>
      </c>
      <c r="D77" s="15">
        <v>1191</v>
      </c>
      <c r="E77" s="15">
        <v>86353</v>
      </c>
      <c r="F77" s="15">
        <v>1509726</v>
      </c>
      <c r="G77" s="25">
        <v>17.399999999999999</v>
      </c>
      <c r="H77" s="40"/>
      <c r="I77" s="44"/>
      <c r="J77" s="44"/>
      <c r="K77" s="39"/>
      <c r="L77" s="39"/>
      <c r="M77" s="44"/>
      <c r="N77" s="43"/>
      <c r="O77" s="43"/>
    </row>
    <row r="78" spans="1:15" x14ac:dyDescent="0.25">
      <c r="A78" s="26" t="s">
        <v>132</v>
      </c>
      <c r="B78" s="24">
        <v>1.545E-2</v>
      </c>
      <c r="C78" s="15">
        <v>85757</v>
      </c>
      <c r="D78" s="15">
        <v>1325</v>
      </c>
      <c r="E78" s="15">
        <v>85095</v>
      </c>
      <c r="F78" s="15">
        <v>1423373</v>
      </c>
      <c r="G78" s="25">
        <v>16.600000000000001</v>
      </c>
      <c r="H78" s="40"/>
      <c r="I78" s="44"/>
      <c r="J78" s="44"/>
      <c r="K78" s="39"/>
      <c r="L78" s="39"/>
      <c r="M78" s="44"/>
      <c r="N78" s="43"/>
      <c r="O78" s="43"/>
    </row>
    <row r="79" spans="1:15" x14ac:dyDescent="0.25">
      <c r="A79" s="26" t="s">
        <v>133</v>
      </c>
      <c r="B79" s="24">
        <v>1.745E-2</v>
      </c>
      <c r="C79" s="15">
        <v>84432</v>
      </c>
      <c r="D79" s="15">
        <v>1473</v>
      </c>
      <c r="E79" s="15">
        <v>83696</v>
      </c>
      <c r="F79" s="15">
        <v>1338279</v>
      </c>
      <c r="G79" s="25">
        <v>15.9</v>
      </c>
      <c r="H79" s="40"/>
      <c r="I79" s="44"/>
      <c r="J79" s="44"/>
      <c r="K79" s="39"/>
      <c r="L79" s="39"/>
      <c r="M79" s="44"/>
      <c r="N79" s="43"/>
      <c r="O79" s="43"/>
    </row>
    <row r="80" spans="1:15" x14ac:dyDescent="0.25">
      <c r="A80" s="26" t="s">
        <v>134</v>
      </c>
      <c r="B80" s="24">
        <v>1.9519999999999999E-2</v>
      </c>
      <c r="C80" s="15">
        <v>82959</v>
      </c>
      <c r="D80" s="15">
        <v>1619</v>
      </c>
      <c r="E80" s="15">
        <v>82150</v>
      </c>
      <c r="F80" s="15">
        <v>1254583</v>
      </c>
      <c r="G80" s="25">
        <v>15.1</v>
      </c>
      <c r="H80" s="40"/>
      <c r="I80" s="44"/>
      <c r="J80" s="44"/>
      <c r="K80" s="39"/>
      <c r="L80" s="39"/>
      <c r="M80" s="44"/>
      <c r="N80" s="43"/>
      <c r="O80" s="43"/>
    </row>
    <row r="81" spans="1:15" x14ac:dyDescent="0.25">
      <c r="A81" s="26" t="s">
        <v>135</v>
      </c>
      <c r="B81" s="24">
        <v>2.1649999999999999E-2</v>
      </c>
      <c r="C81" s="15">
        <v>81340</v>
      </c>
      <c r="D81" s="15">
        <v>1761</v>
      </c>
      <c r="E81" s="15">
        <v>80460</v>
      </c>
      <c r="F81" s="15">
        <v>1172434</v>
      </c>
      <c r="G81" s="25">
        <v>14.4</v>
      </c>
      <c r="H81" s="40"/>
      <c r="I81" s="44"/>
      <c r="J81" s="44"/>
      <c r="K81" s="39"/>
      <c r="L81" s="39"/>
      <c r="M81" s="44"/>
      <c r="N81" s="43"/>
      <c r="O81" s="43"/>
    </row>
    <row r="82" spans="1:15" x14ac:dyDescent="0.25">
      <c r="A82" s="26" t="s">
        <v>136</v>
      </c>
      <c r="B82" s="24">
        <v>2.4060000000000002E-2</v>
      </c>
      <c r="C82" s="15">
        <v>79579</v>
      </c>
      <c r="D82" s="15">
        <v>1914</v>
      </c>
      <c r="E82" s="15">
        <v>78622</v>
      </c>
      <c r="F82" s="15">
        <v>1091974</v>
      </c>
      <c r="G82" s="25">
        <v>13.7</v>
      </c>
      <c r="H82" s="40"/>
      <c r="I82" s="44"/>
      <c r="J82" s="44"/>
      <c r="K82" s="39"/>
      <c r="L82" s="39"/>
      <c r="M82" s="44"/>
      <c r="N82" s="43"/>
      <c r="O82" s="43"/>
    </row>
    <row r="83" spans="1:15" x14ac:dyDescent="0.25">
      <c r="A83" s="26" t="s">
        <v>137</v>
      </c>
      <c r="B83" s="24">
        <v>2.6870000000000002E-2</v>
      </c>
      <c r="C83" s="15">
        <v>77665</v>
      </c>
      <c r="D83" s="15">
        <v>2087</v>
      </c>
      <c r="E83" s="15">
        <v>76622</v>
      </c>
      <c r="F83" s="15">
        <v>1013352</v>
      </c>
      <c r="G83" s="25">
        <v>13</v>
      </c>
      <c r="H83" s="40"/>
      <c r="I83" s="44"/>
      <c r="J83" s="44"/>
      <c r="K83" s="39"/>
      <c r="L83" s="39"/>
      <c r="M83" s="44"/>
      <c r="N83" s="43"/>
      <c r="O83" s="43"/>
    </row>
    <row r="84" spans="1:15" x14ac:dyDescent="0.25">
      <c r="A84" s="26" t="s">
        <v>138</v>
      </c>
      <c r="B84" s="24">
        <v>2.9919999999999999E-2</v>
      </c>
      <c r="C84" s="15">
        <v>75578</v>
      </c>
      <c r="D84" s="15">
        <v>2261</v>
      </c>
      <c r="E84" s="15">
        <v>74448</v>
      </c>
      <c r="F84" s="15">
        <v>936731</v>
      </c>
      <c r="G84" s="25">
        <v>12.4</v>
      </c>
      <c r="H84" s="40"/>
      <c r="I84" s="44"/>
      <c r="J84" s="44"/>
      <c r="K84" s="39"/>
      <c r="L84" s="39"/>
      <c r="M84" s="44"/>
      <c r="N84" s="43"/>
      <c r="O84" s="43"/>
    </row>
    <row r="85" spans="1:15" x14ac:dyDescent="0.25">
      <c r="A85" s="26" t="s">
        <v>139</v>
      </c>
      <c r="B85" s="24">
        <v>3.3009999999999998E-2</v>
      </c>
      <c r="C85" s="15">
        <v>73317</v>
      </c>
      <c r="D85" s="15">
        <v>2421</v>
      </c>
      <c r="E85" s="15">
        <v>72107</v>
      </c>
      <c r="F85" s="15">
        <v>862283</v>
      </c>
      <c r="G85" s="25">
        <v>11.8</v>
      </c>
      <c r="H85" s="40"/>
      <c r="I85" s="44"/>
      <c r="J85" s="44"/>
      <c r="K85" s="39"/>
      <c r="L85" s="39"/>
      <c r="M85" s="44"/>
      <c r="N85" s="43"/>
      <c r="O85" s="43"/>
    </row>
    <row r="86" spans="1:15" x14ac:dyDescent="0.25">
      <c r="A86" s="26" t="s">
        <v>140</v>
      </c>
      <c r="B86" s="24">
        <v>3.6249999999999998E-2</v>
      </c>
      <c r="C86" s="15">
        <v>70896</v>
      </c>
      <c r="D86" s="15">
        <v>2570</v>
      </c>
      <c r="E86" s="15">
        <v>69611</v>
      </c>
      <c r="F86" s="15">
        <v>790177</v>
      </c>
      <c r="G86" s="25">
        <v>11.1</v>
      </c>
      <c r="H86" s="40"/>
      <c r="I86" s="44"/>
      <c r="J86" s="44"/>
      <c r="K86" s="39"/>
      <c r="L86" s="39"/>
      <c r="M86" s="44"/>
      <c r="N86" s="43"/>
      <c r="O86" s="43"/>
    </row>
    <row r="87" spans="1:15" x14ac:dyDescent="0.25">
      <c r="A87" s="26" t="s">
        <v>141</v>
      </c>
      <c r="B87" s="24">
        <v>3.9960000000000002E-2</v>
      </c>
      <c r="C87" s="15">
        <v>68326</v>
      </c>
      <c r="D87" s="15">
        <v>2730</v>
      </c>
      <c r="E87" s="15">
        <v>66961</v>
      </c>
      <c r="F87" s="15">
        <v>720566</v>
      </c>
      <c r="G87" s="25">
        <v>10.5</v>
      </c>
      <c r="H87" s="40"/>
      <c r="I87" s="44"/>
      <c r="J87" s="44"/>
      <c r="K87" s="39"/>
      <c r="L87" s="39"/>
      <c r="M87" s="44"/>
      <c r="N87" s="43"/>
      <c r="O87" s="43"/>
    </row>
    <row r="88" spans="1:15" x14ac:dyDescent="0.25">
      <c r="A88" s="26" t="s">
        <v>142</v>
      </c>
      <c r="B88" s="24">
        <v>4.4400000000000002E-2</v>
      </c>
      <c r="C88" s="15">
        <v>65596</v>
      </c>
      <c r="D88" s="15">
        <v>2913</v>
      </c>
      <c r="E88" s="15">
        <v>64140</v>
      </c>
      <c r="F88" s="15">
        <v>653605</v>
      </c>
      <c r="G88" s="25">
        <v>10</v>
      </c>
      <c r="H88" s="40"/>
      <c r="I88" s="44"/>
      <c r="J88" s="44"/>
      <c r="K88" s="39"/>
      <c r="L88" s="39"/>
      <c r="M88" s="44"/>
      <c r="N88" s="43"/>
      <c r="O88" s="43"/>
    </row>
    <row r="89" spans="1:15" x14ac:dyDescent="0.25">
      <c r="A89" s="26" t="s">
        <v>143</v>
      </c>
      <c r="B89" s="24">
        <v>4.9250000000000002E-2</v>
      </c>
      <c r="C89" s="15">
        <v>62683</v>
      </c>
      <c r="D89" s="15">
        <v>3087</v>
      </c>
      <c r="E89" s="15">
        <v>61140</v>
      </c>
      <c r="F89" s="15">
        <v>589465</v>
      </c>
      <c r="G89" s="25">
        <v>9.4</v>
      </c>
      <c r="H89" s="40"/>
      <c r="I89" s="44"/>
      <c r="J89" s="44"/>
      <c r="K89" s="39"/>
      <c r="L89" s="39"/>
      <c r="M89" s="44"/>
      <c r="N89" s="43"/>
      <c r="O89" s="43"/>
    </row>
    <row r="90" spans="1:15" x14ac:dyDescent="0.25">
      <c r="A90" s="26" t="s">
        <v>144</v>
      </c>
      <c r="B90" s="24">
        <v>5.4149999999999997E-2</v>
      </c>
      <c r="C90" s="15">
        <v>59596</v>
      </c>
      <c r="D90" s="15">
        <v>3227</v>
      </c>
      <c r="E90" s="15">
        <v>57983</v>
      </c>
      <c r="F90" s="15">
        <v>528326</v>
      </c>
      <c r="G90" s="25">
        <v>8.9</v>
      </c>
      <c r="H90" s="40"/>
      <c r="I90" s="44"/>
      <c r="J90" s="44"/>
      <c r="K90" s="39"/>
      <c r="L90" s="39"/>
      <c r="M90" s="44"/>
      <c r="N90" s="43"/>
      <c r="O90" s="43"/>
    </row>
    <row r="91" spans="1:15" x14ac:dyDescent="0.25">
      <c r="A91" s="26" t="s">
        <v>145</v>
      </c>
      <c r="B91" s="24">
        <v>5.919E-2</v>
      </c>
      <c r="C91" s="15">
        <v>56369</v>
      </c>
      <c r="D91" s="15">
        <v>3336</v>
      </c>
      <c r="E91" s="15">
        <v>54701</v>
      </c>
      <c r="F91" s="15">
        <v>470343</v>
      </c>
      <c r="G91" s="25">
        <v>8.3000000000000007</v>
      </c>
      <c r="H91" s="40"/>
      <c r="I91" s="44"/>
      <c r="J91" s="44"/>
      <c r="K91" s="39"/>
      <c r="L91" s="39"/>
      <c r="M91" s="44"/>
      <c r="N91" s="43"/>
      <c r="O91" s="43"/>
    </row>
    <row r="92" spans="1:15" x14ac:dyDescent="0.25">
      <c r="A92" s="26" t="s">
        <v>146</v>
      </c>
      <c r="B92" s="24">
        <v>6.4890000000000003E-2</v>
      </c>
      <c r="C92" s="15">
        <v>53033</v>
      </c>
      <c r="D92" s="15">
        <v>3441</v>
      </c>
      <c r="E92" s="15">
        <v>51313</v>
      </c>
      <c r="F92" s="15">
        <v>415642</v>
      </c>
      <c r="G92" s="25">
        <v>7.8</v>
      </c>
      <c r="H92" s="40"/>
      <c r="I92" s="44"/>
      <c r="J92" s="44"/>
      <c r="K92" s="39"/>
      <c r="L92" s="39"/>
      <c r="M92" s="44"/>
      <c r="N92" s="43"/>
      <c r="O92" s="43"/>
    </row>
    <row r="93" spans="1:15" x14ac:dyDescent="0.25">
      <c r="A93" s="26" t="s">
        <v>147</v>
      </c>
      <c r="B93" s="24">
        <v>7.1870000000000003E-2</v>
      </c>
      <c r="C93" s="15">
        <v>49592</v>
      </c>
      <c r="D93" s="15">
        <v>3564</v>
      </c>
      <c r="E93" s="15">
        <v>47810</v>
      </c>
      <c r="F93" s="15">
        <v>364330</v>
      </c>
      <c r="G93" s="25">
        <v>7.3</v>
      </c>
      <c r="H93" s="40"/>
      <c r="I93" s="44"/>
      <c r="J93" s="44"/>
      <c r="K93" s="39"/>
      <c r="L93" s="39"/>
      <c r="M93" s="44"/>
      <c r="N93" s="43"/>
      <c r="O93" s="43"/>
    </row>
    <row r="94" spans="1:15" x14ac:dyDescent="0.25">
      <c r="A94" s="26" t="s">
        <v>148</v>
      </c>
      <c r="B94" s="24">
        <v>8.0089999999999995E-2</v>
      </c>
      <c r="C94" s="15">
        <v>46028</v>
      </c>
      <c r="D94" s="15">
        <v>3686</v>
      </c>
      <c r="E94" s="15">
        <v>44185</v>
      </c>
      <c r="F94" s="15">
        <v>316520</v>
      </c>
      <c r="G94" s="25">
        <v>6.9</v>
      </c>
      <c r="H94" s="40"/>
      <c r="I94" s="44"/>
      <c r="J94" s="44"/>
      <c r="K94" s="39"/>
      <c r="L94" s="39"/>
      <c r="M94" s="44"/>
      <c r="N94" s="43"/>
      <c r="O94" s="43"/>
    </row>
    <row r="95" spans="1:15" x14ac:dyDescent="0.25">
      <c r="A95" s="26" t="s">
        <v>149</v>
      </c>
      <c r="B95" s="24">
        <v>8.8669999999999999E-2</v>
      </c>
      <c r="C95" s="15">
        <v>42342</v>
      </c>
      <c r="D95" s="15">
        <v>3755</v>
      </c>
      <c r="E95" s="15">
        <v>40465</v>
      </c>
      <c r="F95" s="15">
        <v>272335</v>
      </c>
      <c r="G95" s="25">
        <v>6.4</v>
      </c>
      <c r="H95" s="40"/>
      <c r="I95" s="44"/>
      <c r="J95" s="44"/>
      <c r="K95" s="39"/>
      <c r="L95" s="39"/>
      <c r="M95" s="44"/>
      <c r="N95" s="43"/>
      <c r="O95" s="43"/>
    </row>
    <row r="96" spans="1:15" x14ac:dyDescent="0.25">
      <c r="A96" s="26" t="s">
        <v>150</v>
      </c>
      <c r="B96" s="24">
        <v>9.8049999999999998E-2</v>
      </c>
      <c r="C96" s="15">
        <v>38587</v>
      </c>
      <c r="D96" s="15">
        <v>3783</v>
      </c>
      <c r="E96" s="15">
        <v>36696</v>
      </c>
      <c r="F96" s="15">
        <v>231870</v>
      </c>
      <c r="G96" s="25">
        <v>6</v>
      </c>
      <c r="H96" s="40"/>
      <c r="I96" s="44"/>
      <c r="J96" s="44"/>
      <c r="K96" s="39"/>
      <c r="L96" s="39"/>
      <c r="M96" s="44"/>
      <c r="N96" s="43"/>
      <c r="O96" s="43"/>
    </row>
    <row r="97" spans="1:15" x14ac:dyDescent="0.25">
      <c r="A97" s="26" t="s">
        <v>151</v>
      </c>
      <c r="B97" s="24">
        <v>0.10827000000000001</v>
      </c>
      <c r="C97" s="15">
        <v>34804</v>
      </c>
      <c r="D97" s="15">
        <v>3768</v>
      </c>
      <c r="E97" s="15">
        <v>32920</v>
      </c>
      <c r="F97" s="15">
        <v>195175</v>
      </c>
      <c r="G97" s="25">
        <v>5.6</v>
      </c>
      <c r="H97" s="40"/>
      <c r="I97" s="44"/>
      <c r="J97" s="44"/>
      <c r="K97" s="39"/>
      <c r="L97" s="39"/>
      <c r="M97" s="44"/>
      <c r="N97" s="43"/>
      <c r="O97" s="43"/>
    </row>
    <row r="98" spans="1:15" x14ac:dyDescent="0.25">
      <c r="A98" s="26" t="s">
        <v>152</v>
      </c>
      <c r="B98" s="24">
        <v>0.11940000000000001</v>
      </c>
      <c r="C98" s="15">
        <v>31036</v>
      </c>
      <c r="D98" s="15">
        <v>3706</v>
      </c>
      <c r="E98" s="15">
        <v>29183</v>
      </c>
      <c r="F98" s="15">
        <v>162255</v>
      </c>
      <c r="G98" s="25">
        <v>5.2</v>
      </c>
      <c r="H98" s="40"/>
      <c r="I98" s="44"/>
      <c r="J98" s="44"/>
      <c r="K98" s="39"/>
      <c r="L98" s="39"/>
      <c r="M98" s="44"/>
      <c r="N98" s="43"/>
      <c r="O98" s="43"/>
    </row>
    <row r="99" spans="1:15" x14ac:dyDescent="0.25">
      <c r="A99" s="26" t="s">
        <v>153</v>
      </c>
      <c r="B99" s="24">
        <v>0.13148000000000001</v>
      </c>
      <c r="C99" s="15">
        <v>27330</v>
      </c>
      <c r="D99" s="15">
        <v>3593</v>
      </c>
      <c r="E99" s="15">
        <v>25534</v>
      </c>
      <c r="F99" s="15">
        <v>133072</v>
      </c>
      <c r="G99" s="25">
        <v>4.9000000000000004</v>
      </c>
      <c r="H99" s="40"/>
      <c r="I99" s="44"/>
      <c r="J99" s="44"/>
      <c r="K99" s="39"/>
      <c r="L99" s="39"/>
      <c r="M99" s="44"/>
      <c r="N99" s="43"/>
      <c r="O99" s="43"/>
    </row>
    <row r="100" spans="1:15" x14ac:dyDescent="0.25">
      <c r="A100" s="26" t="s">
        <v>154</v>
      </c>
      <c r="B100" s="24">
        <v>0.14457</v>
      </c>
      <c r="C100" s="15">
        <v>23737</v>
      </c>
      <c r="D100" s="15">
        <v>3432</v>
      </c>
      <c r="E100" s="15">
        <v>22021</v>
      </c>
      <c r="F100" s="15">
        <v>107538</v>
      </c>
      <c r="G100" s="25">
        <v>4.5</v>
      </c>
      <c r="H100" s="40"/>
      <c r="I100" s="44"/>
      <c r="J100" s="44"/>
      <c r="K100" s="39"/>
      <c r="L100" s="39"/>
      <c r="M100" s="44"/>
      <c r="N100" s="43"/>
      <c r="O100" s="43"/>
    </row>
    <row r="101" spans="1:15" x14ac:dyDescent="0.25">
      <c r="A101" s="26" t="s">
        <v>155</v>
      </c>
      <c r="B101" s="24">
        <v>0.15873000000000001</v>
      </c>
      <c r="C101" s="15">
        <v>20305</v>
      </c>
      <c r="D101" s="15">
        <v>3223</v>
      </c>
      <c r="E101" s="15">
        <v>18694</v>
      </c>
      <c r="F101" s="15">
        <v>85517</v>
      </c>
      <c r="G101" s="25">
        <v>4.2</v>
      </c>
      <c r="H101" s="40"/>
      <c r="I101" s="44"/>
      <c r="J101" s="44"/>
      <c r="K101" s="39"/>
      <c r="L101" s="39"/>
      <c r="M101" s="44"/>
      <c r="N101" s="43"/>
      <c r="O101" s="43"/>
    </row>
    <row r="102" spans="1:15" x14ac:dyDescent="0.25">
      <c r="A102" s="26" t="s">
        <v>156</v>
      </c>
      <c r="B102" s="24">
        <v>0.17402000000000001</v>
      </c>
      <c r="C102" s="15">
        <v>17082</v>
      </c>
      <c r="D102" s="15">
        <v>2973</v>
      </c>
      <c r="E102" s="15">
        <v>15596</v>
      </c>
      <c r="F102" s="15">
        <v>66824</v>
      </c>
      <c r="G102" s="25">
        <v>3.9</v>
      </c>
      <c r="H102" s="40"/>
      <c r="I102" s="44"/>
      <c r="J102" s="44"/>
      <c r="K102" s="39"/>
      <c r="L102" s="39"/>
      <c r="M102" s="44"/>
      <c r="N102" s="43"/>
      <c r="O102" s="43"/>
    </row>
    <row r="103" spans="1:15" x14ac:dyDescent="0.25">
      <c r="A103" s="26" t="s">
        <v>157</v>
      </c>
      <c r="B103" s="24">
        <v>0.19047</v>
      </c>
      <c r="C103" s="15">
        <v>14109</v>
      </c>
      <c r="D103" s="15">
        <v>2687</v>
      </c>
      <c r="E103" s="15">
        <v>12766</v>
      </c>
      <c r="F103" s="15">
        <v>51228</v>
      </c>
      <c r="G103" s="25">
        <v>3.6</v>
      </c>
      <c r="H103" s="40"/>
      <c r="I103" s="44"/>
      <c r="J103" s="44"/>
      <c r="K103" s="39"/>
      <c r="L103" s="39"/>
      <c r="M103" s="44"/>
      <c r="N103" s="43"/>
      <c r="O103" s="43"/>
    </row>
    <row r="104" spans="1:15" x14ac:dyDescent="0.25">
      <c r="A104" s="26" t="s">
        <v>158</v>
      </c>
      <c r="B104" s="24">
        <v>0.20813000000000001</v>
      </c>
      <c r="C104" s="15">
        <v>11422</v>
      </c>
      <c r="D104" s="15">
        <v>2377</v>
      </c>
      <c r="E104" s="15">
        <v>10234</v>
      </c>
      <c r="F104" s="15">
        <v>38463</v>
      </c>
      <c r="G104" s="25">
        <v>3.4</v>
      </c>
      <c r="H104" s="40"/>
      <c r="I104" s="44"/>
      <c r="J104" s="44"/>
      <c r="K104" s="39"/>
      <c r="L104" s="39"/>
      <c r="M104" s="44"/>
      <c r="N104" s="43"/>
      <c r="O104" s="43"/>
    </row>
    <row r="105" spans="1:15" x14ac:dyDescent="0.25">
      <c r="A105" s="26" t="s">
        <v>159</v>
      </c>
      <c r="B105" s="24">
        <v>0.22706000000000001</v>
      </c>
      <c r="C105" s="15">
        <v>9045</v>
      </c>
      <c r="D105" s="15">
        <v>2054</v>
      </c>
      <c r="E105" s="15">
        <v>8018</v>
      </c>
      <c r="F105" s="15">
        <v>28229</v>
      </c>
      <c r="G105" s="25">
        <v>3.1</v>
      </c>
      <c r="H105" s="40"/>
      <c r="I105" s="44"/>
      <c r="J105" s="44"/>
      <c r="K105" s="39"/>
      <c r="L105" s="39"/>
      <c r="M105" s="44"/>
      <c r="N105" s="43"/>
      <c r="O105" s="43"/>
    </row>
    <row r="106" spans="1:15" x14ac:dyDescent="0.25">
      <c r="A106" s="26" t="s">
        <v>160</v>
      </c>
      <c r="B106" s="24">
        <v>0.24728</v>
      </c>
      <c r="C106" s="15">
        <v>6991</v>
      </c>
      <c r="D106" s="15">
        <v>1729</v>
      </c>
      <c r="E106" s="15">
        <v>6127</v>
      </c>
      <c r="F106" s="15">
        <v>20211</v>
      </c>
      <c r="G106" s="25">
        <v>2.9</v>
      </c>
      <c r="H106" s="40"/>
      <c r="I106" s="44"/>
      <c r="J106" s="44"/>
      <c r="K106" s="39"/>
      <c r="L106" s="39"/>
      <c r="M106" s="44"/>
      <c r="N106" s="43"/>
      <c r="O106" s="43"/>
    </row>
    <row r="107" spans="1:15" x14ac:dyDescent="0.25">
      <c r="A107" s="26" t="s">
        <v>161</v>
      </c>
      <c r="B107" s="24">
        <v>0.26883000000000001</v>
      </c>
      <c r="C107" s="15">
        <v>5262</v>
      </c>
      <c r="D107" s="15">
        <v>1415</v>
      </c>
      <c r="E107" s="15">
        <v>4555</v>
      </c>
      <c r="F107" s="15">
        <v>14085</v>
      </c>
      <c r="G107" s="25">
        <v>2.7</v>
      </c>
      <c r="H107" s="40"/>
      <c r="I107" s="44"/>
      <c r="J107" s="44"/>
      <c r="K107" s="39"/>
      <c r="L107" s="39"/>
      <c r="M107" s="44"/>
      <c r="N107" s="43"/>
      <c r="O107" s="43"/>
    </row>
    <row r="108" spans="1:15" x14ac:dyDescent="0.25">
      <c r="A108" s="26" t="s">
        <v>162</v>
      </c>
      <c r="B108" s="24">
        <v>0.29172999999999999</v>
      </c>
      <c r="C108" s="15">
        <v>3847</v>
      </c>
      <c r="D108" s="15">
        <v>1122</v>
      </c>
      <c r="E108" s="15">
        <v>3286</v>
      </c>
      <c r="F108" s="15">
        <v>9530</v>
      </c>
      <c r="G108" s="25">
        <v>2.5</v>
      </c>
      <c r="H108" s="40"/>
      <c r="I108" s="44"/>
      <c r="J108" s="44"/>
      <c r="K108" s="39"/>
      <c r="L108" s="39"/>
      <c r="M108" s="44"/>
      <c r="N108" s="43"/>
      <c r="O108" s="43"/>
    </row>
    <row r="109" spans="1:15" x14ac:dyDescent="0.25">
      <c r="A109" s="26" t="s">
        <v>163</v>
      </c>
      <c r="B109" s="24">
        <v>0.316</v>
      </c>
      <c r="C109" s="15">
        <v>2725</v>
      </c>
      <c r="D109" s="15">
        <v>861</v>
      </c>
      <c r="E109" s="15">
        <v>2295</v>
      </c>
      <c r="F109" s="15">
        <v>6244</v>
      </c>
      <c r="G109" s="25">
        <v>2.2999999999999998</v>
      </c>
      <c r="H109" s="40"/>
      <c r="I109" s="44"/>
      <c r="J109" s="44"/>
      <c r="K109" s="39"/>
      <c r="L109" s="39"/>
      <c r="M109" s="44"/>
      <c r="N109" s="43"/>
      <c r="O109" s="43"/>
    </row>
    <row r="110" spans="1:15" x14ac:dyDescent="0.25">
      <c r="A110" s="28" t="s">
        <v>164</v>
      </c>
      <c r="B110" s="29">
        <v>1</v>
      </c>
      <c r="C110" s="30">
        <v>1864</v>
      </c>
      <c r="D110" s="30">
        <v>1864</v>
      </c>
      <c r="E110" s="30">
        <v>3950</v>
      </c>
      <c r="F110" s="30">
        <v>3950</v>
      </c>
      <c r="G110" s="31">
        <v>2.1</v>
      </c>
      <c r="H110" s="40"/>
      <c r="I110" s="44"/>
      <c r="J110" s="44"/>
      <c r="K110" s="39"/>
      <c r="L110" s="39"/>
      <c r="M110" s="44"/>
      <c r="N110" s="43"/>
      <c r="O110" s="43"/>
    </row>
    <row r="111" spans="1:15" x14ac:dyDescent="0.25">
      <c r="A111" s="15"/>
      <c r="B111" s="24"/>
      <c r="C111" s="15"/>
      <c r="D111" s="15"/>
      <c r="E111" s="15"/>
      <c r="F111" s="15"/>
      <c r="G111" s="67"/>
      <c r="H111" s="40"/>
      <c r="I111" s="44"/>
      <c r="J111" s="44"/>
      <c r="K111" s="39"/>
      <c r="L111" s="39"/>
      <c r="M111" s="44"/>
      <c r="N111" s="43"/>
      <c r="O111" s="43"/>
    </row>
    <row r="113" spans="1:1" x14ac:dyDescent="0.25">
      <c r="A113" s="32" t="s">
        <v>284</v>
      </c>
    </row>
    <row r="114" spans="1:1" x14ac:dyDescent="0.25">
      <c r="A114" s="33" t="s">
        <v>165</v>
      </c>
    </row>
  </sheetData>
  <conditionalFormatting sqref="H10:H111">
    <cfRule type="cellIs" dxfId="57" priority="2" operator="lessThan">
      <formula>0</formula>
    </cfRule>
  </conditionalFormatting>
  <conditionalFormatting sqref="J10:J111">
    <cfRule type="cellIs" dxfId="56" priority="1" operator="lessThan">
      <formula>0</formula>
    </cfRule>
  </conditionalFormatting>
  <pageMargins left="0.75" right="0.75" top="1" bottom="1" header="0.5" footer="0.5"/>
  <pageSetup paperSize="9" orientation="portrait" r:id="rId1"/>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Sheet43"/>
  <dimension ref="A1:O114"/>
  <sheetViews>
    <sheetView zoomScaleNormal="100" workbookViewId="0"/>
  </sheetViews>
  <sheetFormatPr defaultRowHeight="12.5" x14ac:dyDescent="0.25"/>
  <cols>
    <col min="1" max="1" width="12.59765625" style="4" customWidth="1"/>
    <col min="2" max="2" width="17.3984375" style="4" customWidth="1"/>
    <col min="3" max="3" width="10.59765625" style="4" customWidth="1"/>
    <col min="4" max="5" width="17.3984375" style="4" customWidth="1"/>
    <col min="6" max="7" width="15.09765625" style="4" customWidth="1"/>
    <col min="8" max="8" width="11" style="4" customWidth="1"/>
    <col min="9" max="256" width="9.09765625" style="4"/>
    <col min="257" max="257" width="12.59765625" style="4" customWidth="1"/>
    <col min="258" max="258" width="17.3984375" style="4" customWidth="1"/>
    <col min="259" max="259" width="10.59765625" style="4" customWidth="1"/>
    <col min="260" max="261" width="17.3984375" style="4" customWidth="1"/>
    <col min="262" max="263" width="15.09765625" style="4" customWidth="1"/>
    <col min="264" max="264" width="11" style="4" customWidth="1"/>
    <col min="265" max="512" width="9.09765625" style="4"/>
    <col min="513" max="513" width="12.59765625" style="4" customWidth="1"/>
    <col min="514" max="514" width="17.3984375" style="4" customWidth="1"/>
    <col min="515" max="515" width="10.59765625" style="4" customWidth="1"/>
    <col min="516" max="517" width="17.3984375" style="4" customWidth="1"/>
    <col min="518" max="519" width="15.09765625" style="4" customWidth="1"/>
    <col min="520" max="520" width="11" style="4" customWidth="1"/>
    <col min="521" max="768" width="9.09765625" style="4"/>
    <col min="769" max="769" width="12.59765625" style="4" customWidth="1"/>
    <col min="770" max="770" width="17.3984375" style="4" customWidth="1"/>
    <col min="771" max="771" width="10.59765625" style="4" customWidth="1"/>
    <col min="772" max="773" width="17.3984375" style="4" customWidth="1"/>
    <col min="774" max="775" width="15.09765625" style="4" customWidth="1"/>
    <col min="776" max="776" width="11" style="4" customWidth="1"/>
    <col min="777" max="1024" width="9.09765625" style="4"/>
    <col min="1025" max="1025" width="12.59765625" style="4" customWidth="1"/>
    <col min="1026" max="1026" width="17.3984375" style="4" customWidth="1"/>
    <col min="1027" max="1027" width="10.59765625" style="4" customWidth="1"/>
    <col min="1028" max="1029" width="17.3984375" style="4" customWidth="1"/>
    <col min="1030" max="1031" width="15.09765625" style="4" customWidth="1"/>
    <col min="1032" max="1032" width="11" style="4" customWidth="1"/>
    <col min="1033" max="1280" width="9.09765625" style="4"/>
    <col min="1281" max="1281" width="12.59765625" style="4" customWidth="1"/>
    <col min="1282" max="1282" width="17.3984375" style="4" customWidth="1"/>
    <col min="1283" max="1283" width="10.59765625" style="4" customWidth="1"/>
    <col min="1284" max="1285" width="17.3984375" style="4" customWidth="1"/>
    <col min="1286" max="1287" width="15.09765625" style="4" customWidth="1"/>
    <col min="1288" max="1288" width="11" style="4" customWidth="1"/>
    <col min="1289" max="1536" width="9.09765625" style="4"/>
    <col min="1537" max="1537" width="12.59765625" style="4" customWidth="1"/>
    <col min="1538" max="1538" width="17.3984375" style="4" customWidth="1"/>
    <col min="1539" max="1539" width="10.59765625" style="4" customWidth="1"/>
    <col min="1540" max="1541" width="17.3984375" style="4" customWidth="1"/>
    <col min="1542" max="1543" width="15.09765625" style="4" customWidth="1"/>
    <col min="1544" max="1544" width="11" style="4" customWidth="1"/>
    <col min="1545" max="1792" width="9.09765625" style="4"/>
    <col min="1793" max="1793" width="12.59765625" style="4" customWidth="1"/>
    <col min="1794" max="1794" width="17.3984375" style="4" customWidth="1"/>
    <col min="1795" max="1795" width="10.59765625" style="4" customWidth="1"/>
    <col min="1796" max="1797" width="17.3984375" style="4" customWidth="1"/>
    <col min="1798" max="1799" width="15.09765625" style="4" customWidth="1"/>
    <col min="1800" max="1800" width="11" style="4" customWidth="1"/>
    <col min="1801" max="2048" width="9.09765625" style="4"/>
    <col min="2049" max="2049" width="12.59765625" style="4" customWidth="1"/>
    <col min="2050" max="2050" width="17.3984375" style="4" customWidth="1"/>
    <col min="2051" max="2051" width="10.59765625" style="4" customWidth="1"/>
    <col min="2052" max="2053" width="17.3984375" style="4" customWidth="1"/>
    <col min="2054" max="2055" width="15.09765625" style="4" customWidth="1"/>
    <col min="2056" max="2056" width="11" style="4" customWidth="1"/>
    <col min="2057" max="2304" width="9.09765625" style="4"/>
    <col min="2305" max="2305" width="12.59765625" style="4" customWidth="1"/>
    <col min="2306" max="2306" width="17.3984375" style="4" customWidth="1"/>
    <col min="2307" max="2307" width="10.59765625" style="4" customWidth="1"/>
    <col min="2308" max="2309" width="17.3984375" style="4" customWidth="1"/>
    <col min="2310" max="2311" width="15.09765625" style="4" customWidth="1"/>
    <col min="2312" max="2312" width="11" style="4" customWidth="1"/>
    <col min="2313" max="2560" width="9.09765625" style="4"/>
    <col min="2561" max="2561" width="12.59765625" style="4" customWidth="1"/>
    <col min="2562" max="2562" width="17.3984375" style="4" customWidth="1"/>
    <col min="2563" max="2563" width="10.59765625" style="4" customWidth="1"/>
    <col min="2564" max="2565" width="17.3984375" style="4" customWidth="1"/>
    <col min="2566" max="2567" width="15.09765625" style="4" customWidth="1"/>
    <col min="2568" max="2568" width="11" style="4" customWidth="1"/>
    <col min="2569" max="2816" width="9.09765625" style="4"/>
    <col min="2817" max="2817" width="12.59765625" style="4" customWidth="1"/>
    <col min="2818" max="2818" width="17.3984375" style="4" customWidth="1"/>
    <col min="2819" max="2819" width="10.59765625" style="4" customWidth="1"/>
    <col min="2820" max="2821" width="17.3984375" style="4" customWidth="1"/>
    <col min="2822" max="2823" width="15.09765625" style="4" customWidth="1"/>
    <col min="2824" max="2824" width="11" style="4" customWidth="1"/>
    <col min="2825" max="3072" width="9.09765625" style="4"/>
    <col min="3073" max="3073" width="12.59765625" style="4" customWidth="1"/>
    <col min="3074" max="3074" width="17.3984375" style="4" customWidth="1"/>
    <col min="3075" max="3075" width="10.59765625" style="4" customWidth="1"/>
    <col min="3076" max="3077" width="17.3984375" style="4" customWidth="1"/>
    <col min="3078" max="3079" width="15.09765625" style="4" customWidth="1"/>
    <col min="3080" max="3080" width="11" style="4" customWidth="1"/>
    <col min="3081" max="3328" width="9.09765625" style="4"/>
    <col min="3329" max="3329" width="12.59765625" style="4" customWidth="1"/>
    <col min="3330" max="3330" width="17.3984375" style="4" customWidth="1"/>
    <col min="3331" max="3331" width="10.59765625" style="4" customWidth="1"/>
    <col min="3332" max="3333" width="17.3984375" style="4" customWidth="1"/>
    <col min="3334" max="3335" width="15.09765625" style="4" customWidth="1"/>
    <col min="3336" max="3336" width="11" style="4" customWidth="1"/>
    <col min="3337" max="3584" width="9.09765625" style="4"/>
    <col min="3585" max="3585" width="12.59765625" style="4" customWidth="1"/>
    <col min="3586" max="3586" width="17.3984375" style="4" customWidth="1"/>
    <col min="3587" max="3587" width="10.59765625" style="4" customWidth="1"/>
    <col min="3588" max="3589" width="17.3984375" style="4" customWidth="1"/>
    <col min="3590" max="3591" width="15.09765625" style="4" customWidth="1"/>
    <col min="3592" max="3592" width="11" style="4" customWidth="1"/>
    <col min="3593" max="3840" width="9.09765625" style="4"/>
    <col min="3841" max="3841" width="12.59765625" style="4" customWidth="1"/>
    <col min="3842" max="3842" width="17.3984375" style="4" customWidth="1"/>
    <col min="3843" max="3843" width="10.59765625" style="4" customWidth="1"/>
    <col min="3844" max="3845" width="17.3984375" style="4" customWidth="1"/>
    <col min="3846" max="3847" width="15.09765625" style="4" customWidth="1"/>
    <col min="3848" max="3848" width="11" style="4" customWidth="1"/>
    <col min="3849" max="4096" width="9.09765625" style="4"/>
    <col min="4097" max="4097" width="12.59765625" style="4" customWidth="1"/>
    <col min="4098" max="4098" width="17.3984375" style="4" customWidth="1"/>
    <col min="4099" max="4099" width="10.59765625" style="4" customWidth="1"/>
    <col min="4100" max="4101" width="17.3984375" style="4" customWidth="1"/>
    <col min="4102" max="4103" width="15.09765625" style="4" customWidth="1"/>
    <col min="4104" max="4104" width="11" style="4" customWidth="1"/>
    <col min="4105" max="4352" width="9.09765625" style="4"/>
    <col min="4353" max="4353" width="12.59765625" style="4" customWidth="1"/>
    <col min="4354" max="4354" width="17.3984375" style="4" customWidth="1"/>
    <col min="4355" max="4355" width="10.59765625" style="4" customWidth="1"/>
    <col min="4356" max="4357" width="17.3984375" style="4" customWidth="1"/>
    <col min="4358" max="4359" width="15.09765625" style="4" customWidth="1"/>
    <col min="4360" max="4360" width="11" style="4" customWidth="1"/>
    <col min="4361" max="4608" width="9.09765625" style="4"/>
    <col min="4609" max="4609" width="12.59765625" style="4" customWidth="1"/>
    <col min="4610" max="4610" width="17.3984375" style="4" customWidth="1"/>
    <col min="4611" max="4611" width="10.59765625" style="4" customWidth="1"/>
    <col min="4612" max="4613" width="17.3984375" style="4" customWidth="1"/>
    <col min="4614" max="4615" width="15.09765625" style="4" customWidth="1"/>
    <col min="4616" max="4616" width="11" style="4" customWidth="1"/>
    <col min="4617" max="4864" width="9.09765625" style="4"/>
    <col min="4865" max="4865" width="12.59765625" style="4" customWidth="1"/>
    <col min="4866" max="4866" width="17.3984375" style="4" customWidth="1"/>
    <col min="4867" max="4867" width="10.59765625" style="4" customWidth="1"/>
    <col min="4868" max="4869" width="17.3984375" style="4" customWidth="1"/>
    <col min="4870" max="4871" width="15.09765625" style="4" customWidth="1"/>
    <col min="4872" max="4872" width="11" style="4" customWidth="1"/>
    <col min="4873" max="5120" width="9.09765625" style="4"/>
    <col min="5121" max="5121" width="12.59765625" style="4" customWidth="1"/>
    <col min="5122" max="5122" width="17.3984375" style="4" customWidth="1"/>
    <col min="5123" max="5123" width="10.59765625" style="4" customWidth="1"/>
    <col min="5124" max="5125" width="17.3984375" style="4" customWidth="1"/>
    <col min="5126" max="5127" width="15.09765625" style="4" customWidth="1"/>
    <col min="5128" max="5128" width="11" style="4" customWidth="1"/>
    <col min="5129" max="5376" width="9.09765625" style="4"/>
    <col min="5377" max="5377" width="12.59765625" style="4" customWidth="1"/>
    <col min="5378" max="5378" width="17.3984375" style="4" customWidth="1"/>
    <col min="5379" max="5379" width="10.59765625" style="4" customWidth="1"/>
    <col min="5380" max="5381" width="17.3984375" style="4" customWidth="1"/>
    <col min="5382" max="5383" width="15.09765625" style="4" customWidth="1"/>
    <col min="5384" max="5384" width="11" style="4" customWidth="1"/>
    <col min="5385" max="5632" width="9.09765625" style="4"/>
    <col min="5633" max="5633" width="12.59765625" style="4" customWidth="1"/>
    <col min="5634" max="5634" width="17.3984375" style="4" customWidth="1"/>
    <col min="5635" max="5635" width="10.59765625" style="4" customWidth="1"/>
    <col min="5636" max="5637" width="17.3984375" style="4" customWidth="1"/>
    <col min="5638" max="5639" width="15.09765625" style="4" customWidth="1"/>
    <col min="5640" max="5640" width="11" style="4" customWidth="1"/>
    <col min="5641" max="5888" width="9.09765625" style="4"/>
    <col min="5889" max="5889" width="12.59765625" style="4" customWidth="1"/>
    <col min="5890" max="5890" width="17.3984375" style="4" customWidth="1"/>
    <col min="5891" max="5891" width="10.59765625" style="4" customWidth="1"/>
    <col min="5892" max="5893" width="17.3984375" style="4" customWidth="1"/>
    <col min="5894" max="5895" width="15.09765625" style="4" customWidth="1"/>
    <col min="5896" max="5896" width="11" style="4" customWidth="1"/>
    <col min="5897" max="6144" width="9.09765625" style="4"/>
    <col min="6145" max="6145" width="12.59765625" style="4" customWidth="1"/>
    <col min="6146" max="6146" width="17.3984375" style="4" customWidth="1"/>
    <col min="6147" max="6147" width="10.59765625" style="4" customWidth="1"/>
    <col min="6148" max="6149" width="17.3984375" style="4" customWidth="1"/>
    <col min="6150" max="6151" width="15.09765625" style="4" customWidth="1"/>
    <col min="6152" max="6152" width="11" style="4" customWidth="1"/>
    <col min="6153" max="6400" width="9.09765625" style="4"/>
    <col min="6401" max="6401" width="12.59765625" style="4" customWidth="1"/>
    <col min="6402" max="6402" width="17.3984375" style="4" customWidth="1"/>
    <col min="6403" max="6403" width="10.59765625" style="4" customWidth="1"/>
    <col min="6404" max="6405" width="17.3984375" style="4" customWidth="1"/>
    <col min="6406" max="6407" width="15.09765625" style="4" customWidth="1"/>
    <col min="6408" max="6408" width="11" style="4" customWidth="1"/>
    <col min="6409" max="6656" width="9.09765625" style="4"/>
    <col min="6657" max="6657" width="12.59765625" style="4" customWidth="1"/>
    <col min="6658" max="6658" width="17.3984375" style="4" customWidth="1"/>
    <col min="6659" max="6659" width="10.59765625" style="4" customWidth="1"/>
    <col min="6660" max="6661" width="17.3984375" style="4" customWidth="1"/>
    <col min="6662" max="6663" width="15.09765625" style="4" customWidth="1"/>
    <col min="6664" max="6664" width="11" style="4" customWidth="1"/>
    <col min="6665" max="6912" width="9.09765625" style="4"/>
    <col min="6913" max="6913" width="12.59765625" style="4" customWidth="1"/>
    <col min="6914" max="6914" width="17.3984375" style="4" customWidth="1"/>
    <col min="6915" max="6915" width="10.59765625" style="4" customWidth="1"/>
    <col min="6916" max="6917" width="17.3984375" style="4" customWidth="1"/>
    <col min="6918" max="6919" width="15.09765625" style="4" customWidth="1"/>
    <col min="6920" max="6920" width="11" style="4" customWidth="1"/>
    <col min="6921" max="7168" width="9.09765625" style="4"/>
    <col min="7169" max="7169" width="12.59765625" style="4" customWidth="1"/>
    <col min="7170" max="7170" width="17.3984375" style="4" customWidth="1"/>
    <col min="7171" max="7171" width="10.59765625" style="4" customWidth="1"/>
    <col min="7172" max="7173" width="17.3984375" style="4" customWidth="1"/>
    <col min="7174" max="7175" width="15.09765625" style="4" customWidth="1"/>
    <col min="7176" max="7176" width="11" style="4" customWidth="1"/>
    <col min="7177" max="7424" width="9.09765625" style="4"/>
    <col min="7425" max="7425" width="12.59765625" style="4" customWidth="1"/>
    <col min="7426" max="7426" width="17.3984375" style="4" customWidth="1"/>
    <col min="7427" max="7427" width="10.59765625" style="4" customWidth="1"/>
    <col min="7428" max="7429" width="17.3984375" style="4" customWidth="1"/>
    <col min="7430" max="7431" width="15.09765625" style="4" customWidth="1"/>
    <col min="7432" max="7432" width="11" style="4" customWidth="1"/>
    <col min="7433" max="7680" width="9.09765625" style="4"/>
    <col min="7681" max="7681" width="12.59765625" style="4" customWidth="1"/>
    <col min="7682" max="7682" width="17.3984375" style="4" customWidth="1"/>
    <col min="7683" max="7683" width="10.59765625" style="4" customWidth="1"/>
    <col min="7684" max="7685" width="17.3984375" style="4" customWidth="1"/>
    <col min="7686" max="7687" width="15.09765625" style="4" customWidth="1"/>
    <col min="7688" max="7688" width="11" style="4" customWidth="1"/>
    <col min="7689" max="7936" width="9.09765625" style="4"/>
    <col min="7937" max="7937" width="12.59765625" style="4" customWidth="1"/>
    <col min="7938" max="7938" width="17.3984375" style="4" customWidth="1"/>
    <col min="7939" max="7939" width="10.59765625" style="4" customWidth="1"/>
    <col min="7940" max="7941" width="17.3984375" style="4" customWidth="1"/>
    <col min="7942" max="7943" width="15.09765625" style="4" customWidth="1"/>
    <col min="7944" max="7944" width="11" style="4" customWidth="1"/>
    <col min="7945" max="8192" width="9.09765625" style="4"/>
    <col min="8193" max="8193" width="12.59765625" style="4" customWidth="1"/>
    <col min="8194" max="8194" width="17.3984375" style="4" customWidth="1"/>
    <col min="8195" max="8195" width="10.59765625" style="4" customWidth="1"/>
    <col min="8196" max="8197" width="17.3984375" style="4" customWidth="1"/>
    <col min="8198" max="8199" width="15.09765625" style="4" customWidth="1"/>
    <col min="8200" max="8200" width="11" style="4" customWidth="1"/>
    <col min="8201" max="8448" width="9.09765625" style="4"/>
    <col min="8449" max="8449" width="12.59765625" style="4" customWidth="1"/>
    <col min="8450" max="8450" width="17.3984375" style="4" customWidth="1"/>
    <col min="8451" max="8451" width="10.59765625" style="4" customWidth="1"/>
    <col min="8452" max="8453" width="17.3984375" style="4" customWidth="1"/>
    <col min="8454" max="8455" width="15.09765625" style="4" customWidth="1"/>
    <col min="8456" max="8456" width="11" style="4" customWidth="1"/>
    <col min="8457" max="8704" width="9.09765625" style="4"/>
    <col min="8705" max="8705" width="12.59765625" style="4" customWidth="1"/>
    <col min="8706" max="8706" width="17.3984375" style="4" customWidth="1"/>
    <col min="8707" max="8707" width="10.59765625" style="4" customWidth="1"/>
    <col min="8708" max="8709" width="17.3984375" style="4" customWidth="1"/>
    <col min="8710" max="8711" width="15.09765625" style="4" customWidth="1"/>
    <col min="8712" max="8712" width="11" style="4" customWidth="1"/>
    <col min="8713" max="8960" width="9.09765625" style="4"/>
    <col min="8961" max="8961" width="12.59765625" style="4" customWidth="1"/>
    <col min="8962" max="8962" width="17.3984375" style="4" customWidth="1"/>
    <col min="8963" max="8963" width="10.59765625" style="4" customWidth="1"/>
    <col min="8964" max="8965" width="17.3984375" style="4" customWidth="1"/>
    <col min="8966" max="8967" width="15.09765625" style="4" customWidth="1"/>
    <col min="8968" max="8968" width="11" style="4" customWidth="1"/>
    <col min="8969" max="9216" width="9.09765625" style="4"/>
    <col min="9217" max="9217" width="12.59765625" style="4" customWidth="1"/>
    <col min="9218" max="9218" width="17.3984375" style="4" customWidth="1"/>
    <col min="9219" max="9219" width="10.59765625" style="4" customWidth="1"/>
    <col min="9220" max="9221" width="17.3984375" style="4" customWidth="1"/>
    <col min="9222" max="9223" width="15.09765625" style="4" customWidth="1"/>
    <col min="9224" max="9224" width="11" style="4" customWidth="1"/>
    <col min="9225" max="9472" width="9.09765625" style="4"/>
    <col min="9473" max="9473" width="12.59765625" style="4" customWidth="1"/>
    <col min="9474" max="9474" width="17.3984375" style="4" customWidth="1"/>
    <col min="9475" max="9475" width="10.59765625" style="4" customWidth="1"/>
    <col min="9476" max="9477" width="17.3984375" style="4" customWidth="1"/>
    <col min="9478" max="9479" width="15.09765625" style="4" customWidth="1"/>
    <col min="9480" max="9480" width="11" style="4" customWidth="1"/>
    <col min="9481" max="9728" width="9.09765625" style="4"/>
    <col min="9729" max="9729" width="12.59765625" style="4" customWidth="1"/>
    <col min="9730" max="9730" width="17.3984375" style="4" customWidth="1"/>
    <col min="9731" max="9731" width="10.59765625" style="4" customWidth="1"/>
    <col min="9732" max="9733" width="17.3984375" style="4" customWidth="1"/>
    <col min="9734" max="9735" width="15.09765625" style="4" customWidth="1"/>
    <col min="9736" max="9736" width="11" style="4" customWidth="1"/>
    <col min="9737" max="9984" width="9.09765625" style="4"/>
    <col min="9985" max="9985" width="12.59765625" style="4" customWidth="1"/>
    <col min="9986" max="9986" width="17.3984375" style="4" customWidth="1"/>
    <col min="9987" max="9987" width="10.59765625" style="4" customWidth="1"/>
    <col min="9988" max="9989" width="17.3984375" style="4" customWidth="1"/>
    <col min="9990" max="9991" width="15.09765625" style="4" customWidth="1"/>
    <col min="9992" max="9992" width="11" style="4" customWidth="1"/>
    <col min="9993" max="10240" width="9.09765625" style="4"/>
    <col min="10241" max="10241" width="12.59765625" style="4" customWidth="1"/>
    <col min="10242" max="10242" width="17.3984375" style="4" customWidth="1"/>
    <col min="10243" max="10243" width="10.59765625" style="4" customWidth="1"/>
    <col min="10244" max="10245" width="17.3984375" style="4" customWidth="1"/>
    <col min="10246" max="10247" width="15.09765625" style="4" customWidth="1"/>
    <col min="10248" max="10248" width="11" style="4" customWidth="1"/>
    <col min="10249" max="10496" width="9.09765625" style="4"/>
    <col min="10497" max="10497" width="12.59765625" style="4" customWidth="1"/>
    <col min="10498" max="10498" width="17.3984375" style="4" customWidth="1"/>
    <col min="10499" max="10499" width="10.59765625" style="4" customWidth="1"/>
    <col min="10500" max="10501" width="17.3984375" style="4" customWidth="1"/>
    <col min="10502" max="10503" width="15.09765625" style="4" customWidth="1"/>
    <col min="10504" max="10504" width="11" style="4" customWidth="1"/>
    <col min="10505" max="10752" width="9.09765625" style="4"/>
    <col min="10753" max="10753" width="12.59765625" style="4" customWidth="1"/>
    <col min="10754" max="10754" width="17.3984375" style="4" customWidth="1"/>
    <col min="10755" max="10755" width="10.59765625" style="4" customWidth="1"/>
    <col min="10756" max="10757" width="17.3984375" style="4" customWidth="1"/>
    <col min="10758" max="10759" width="15.09765625" style="4" customWidth="1"/>
    <col min="10760" max="10760" width="11" style="4" customWidth="1"/>
    <col min="10761" max="11008" width="9.09765625" style="4"/>
    <col min="11009" max="11009" width="12.59765625" style="4" customWidth="1"/>
    <col min="11010" max="11010" width="17.3984375" style="4" customWidth="1"/>
    <col min="11011" max="11011" width="10.59765625" style="4" customWidth="1"/>
    <col min="11012" max="11013" width="17.3984375" style="4" customWidth="1"/>
    <col min="11014" max="11015" width="15.09765625" style="4" customWidth="1"/>
    <col min="11016" max="11016" width="11" style="4" customWidth="1"/>
    <col min="11017" max="11264" width="9.09765625" style="4"/>
    <col min="11265" max="11265" width="12.59765625" style="4" customWidth="1"/>
    <col min="11266" max="11266" width="17.3984375" style="4" customWidth="1"/>
    <col min="11267" max="11267" width="10.59765625" style="4" customWidth="1"/>
    <col min="11268" max="11269" width="17.3984375" style="4" customWidth="1"/>
    <col min="11270" max="11271" width="15.09765625" style="4" customWidth="1"/>
    <col min="11272" max="11272" width="11" style="4" customWidth="1"/>
    <col min="11273" max="11520" width="9.09765625" style="4"/>
    <col min="11521" max="11521" width="12.59765625" style="4" customWidth="1"/>
    <col min="11522" max="11522" width="17.3984375" style="4" customWidth="1"/>
    <col min="11523" max="11523" width="10.59765625" style="4" customWidth="1"/>
    <col min="11524" max="11525" width="17.3984375" style="4" customWidth="1"/>
    <col min="11526" max="11527" width="15.09765625" style="4" customWidth="1"/>
    <col min="11528" max="11528" width="11" style="4" customWidth="1"/>
    <col min="11529" max="11776" width="9.09765625" style="4"/>
    <col min="11777" max="11777" width="12.59765625" style="4" customWidth="1"/>
    <col min="11778" max="11778" width="17.3984375" style="4" customWidth="1"/>
    <col min="11779" max="11779" width="10.59765625" style="4" customWidth="1"/>
    <col min="11780" max="11781" width="17.3984375" style="4" customWidth="1"/>
    <col min="11782" max="11783" width="15.09765625" style="4" customWidth="1"/>
    <col min="11784" max="11784" width="11" style="4" customWidth="1"/>
    <col min="11785" max="12032" width="9.09765625" style="4"/>
    <col min="12033" max="12033" width="12.59765625" style="4" customWidth="1"/>
    <col min="12034" max="12034" width="17.3984375" style="4" customWidth="1"/>
    <col min="12035" max="12035" width="10.59765625" style="4" customWidth="1"/>
    <col min="12036" max="12037" width="17.3984375" style="4" customWidth="1"/>
    <col min="12038" max="12039" width="15.09765625" style="4" customWidth="1"/>
    <col min="12040" max="12040" width="11" style="4" customWidth="1"/>
    <col min="12041" max="12288" width="9.09765625" style="4"/>
    <col min="12289" max="12289" width="12.59765625" style="4" customWidth="1"/>
    <col min="12290" max="12290" width="17.3984375" style="4" customWidth="1"/>
    <col min="12291" max="12291" width="10.59765625" style="4" customWidth="1"/>
    <col min="12292" max="12293" width="17.3984375" style="4" customWidth="1"/>
    <col min="12294" max="12295" width="15.09765625" style="4" customWidth="1"/>
    <col min="12296" max="12296" width="11" style="4" customWidth="1"/>
    <col min="12297" max="12544" width="9.09765625" style="4"/>
    <col min="12545" max="12545" width="12.59765625" style="4" customWidth="1"/>
    <col min="12546" max="12546" width="17.3984375" style="4" customWidth="1"/>
    <col min="12547" max="12547" width="10.59765625" style="4" customWidth="1"/>
    <col min="12548" max="12549" width="17.3984375" style="4" customWidth="1"/>
    <col min="12550" max="12551" width="15.09765625" style="4" customWidth="1"/>
    <col min="12552" max="12552" width="11" style="4" customWidth="1"/>
    <col min="12553" max="12800" width="9.09765625" style="4"/>
    <col min="12801" max="12801" width="12.59765625" style="4" customWidth="1"/>
    <col min="12802" max="12802" width="17.3984375" style="4" customWidth="1"/>
    <col min="12803" max="12803" width="10.59765625" style="4" customWidth="1"/>
    <col min="12804" max="12805" width="17.3984375" style="4" customWidth="1"/>
    <col min="12806" max="12807" width="15.09765625" style="4" customWidth="1"/>
    <col min="12808" max="12808" width="11" style="4" customWidth="1"/>
    <col min="12809" max="13056" width="9.09765625" style="4"/>
    <col min="13057" max="13057" width="12.59765625" style="4" customWidth="1"/>
    <col min="13058" max="13058" width="17.3984375" style="4" customWidth="1"/>
    <col min="13059" max="13059" width="10.59765625" style="4" customWidth="1"/>
    <col min="13060" max="13061" width="17.3984375" style="4" customWidth="1"/>
    <col min="13062" max="13063" width="15.09765625" style="4" customWidth="1"/>
    <col min="13064" max="13064" width="11" style="4" customWidth="1"/>
    <col min="13065" max="13312" width="9.09765625" style="4"/>
    <col min="13313" max="13313" width="12.59765625" style="4" customWidth="1"/>
    <col min="13314" max="13314" width="17.3984375" style="4" customWidth="1"/>
    <col min="13315" max="13315" width="10.59765625" style="4" customWidth="1"/>
    <col min="13316" max="13317" width="17.3984375" style="4" customWidth="1"/>
    <col min="13318" max="13319" width="15.09765625" style="4" customWidth="1"/>
    <col min="13320" max="13320" width="11" style="4" customWidth="1"/>
    <col min="13321" max="13568" width="9.09765625" style="4"/>
    <col min="13569" max="13569" width="12.59765625" style="4" customWidth="1"/>
    <col min="13570" max="13570" width="17.3984375" style="4" customWidth="1"/>
    <col min="13571" max="13571" width="10.59765625" style="4" customWidth="1"/>
    <col min="13572" max="13573" width="17.3984375" style="4" customWidth="1"/>
    <col min="13574" max="13575" width="15.09765625" style="4" customWidth="1"/>
    <col min="13576" max="13576" width="11" style="4" customWidth="1"/>
    <col min="13577" max="13824" width="9.09765625" style="4"/>
    <col min="13825" max="13825" width="12.59765625" style="4" customWidth="1"/>
    <col min="13826" max="13826" width="17.3984375" style="4" customWidth="1"/>
    <col min="13827" max="13827" width="10.59765625" style="4" customWidth="1"/>
    <col min="13828" max="13829" width="17.3984375" style="4" customWidth="1"/>
    <col min="13830" max="13831" width="15.09765625" style="4" customWidth="1"/>
    <col min="13832" max="13832" width="11" style="4" customWidth="1"/>
    <col min="13833" max="14080" width="9.09765625" style="4"/>
    <col min="14081" max="14081" width="12.59765625" style="4" customWidth="1"/>
    <col min="14082" max="14082" width="17.3984375" style="4" customWidth="1"/>
    <col min="14083" max="14083" width="10.59765625" style="4" customWidth="1"/>
    <col min="14084" max="14085" width="17.3984375" style="4" customWidth="1"/>
    <col min="14086" max="14087" width="15.09765625" style="4" customWidth="1"/>
    <col min="14088" max="14088" width="11" style="4" customWidth="1"/>
    <col min="14089" max="14336" width="9.09765625" style="4"/>
    <col min="14337" max="14337" width="12.59765625" style="4" customWidth="1"/>
    <col min="14338" max="14338" width="17.3984375" style="4" customWidth="1"/>
    <col min="14339" max="14339" width="10.59765625" style="4" customWidth="1"/>
    <col min="14340" max="14341" width="17.3984375" style="4" customWidth="1"/>
    <col min="14342" max="14343" width="15.09765625" style="4" customWidth="1"/>
    <col min="14344" max="14344" width="11" style="4" customWidth="1"/>
    <col min="14345" max="14592" width="9.09765625" style="4"/>
    <col min="14593" max="14593" width="12.59765625" style="4" customWidth="1"/>
    <col min="14594" max="14594" width="17.3984375" style="4" customWidth="1"/>
    <col min="14595" max="14595" width="10.59765625" style="4" customWidth="1"/>
    <col min="14596" max="14597" width="17.3984375" style="4" customWidth="1"/>
    <col min="14598" max="14599" width="15.09765625" style="4" customWidth="1"/>
    <col min="14600" max="14600" width="11" style="4" customWidth="1"/>
    <col min="14601" max="14848" width="9.09765625" style="4"/>
    <col min="14849" max="14849" width="12.59765625" style="4" customWidth="1"/>
    <col min="14850" max="14850" width="17.3984375" style="4" customWidth="1"/>
    <col min="14851" max="14851" width="10.59765625" style="4" customWidth="1"/>
    <col min="14852" max="14853" width="17.3984375" style="4" customWidth="1"/>
    <col min="14854" max="14855" width="15.09765625" style="4" customWidth="1"/>
    <col min="14856" max="14856" width="11" style="4" customWidth="1"/>
    <col min="14857" max="15104" width="9.09765625" style="4"/>
    <col min="15105" max="15105" width="12.59765625" style="4" customWidth="1"/>
    <col min="15106" max="15106" width="17.3984375" style="4" customWidth="1"/>
    <col min="15107" max="15107" width="10.59765625" style="4" customWidth="1"/>
    <col min="15108" max="15109" width="17.3984375" style="4" customWidth="1"/>
    <col min="15110" max="15111" width="15.09765625" style="4" customWidth="1"/>
    <col min="15112" max="15112" width="11" style="4" customWidth="1"/>
    <col min="15113" max="15360" width="9.09765625" style="4"/>
    <col min="15361" max="15361" width="12.59765625" style="4" customWidth="1"/>
    <col min="15362" max="15362" width="17.3984375" style="4" customWidth="1"/>
    <col min="15363" max="15363" width="10.59765625" style="4" customWidth="1"/>
    <col min="15364" max="15365" width="17.3984375" style="4" customWidth="1"/>
    <col min="15366" max="15367" width="15.09765625" style="4" customWidth="1"/>
    <col min="15368" max="15368" width="11" style="4" customWidth="1"/>
    <col min="15369" max="15616" width="9.09765625" style="4"/>
    <col min="15617" max="15617" width="12.59765625" style="4" customWidth="1"/>
    <col min="15618" max="15618" width="17.3984375" style="4" customWidth="1"/>
    <col min="15619" max="15619" width="10.59765625" style="4" customWidth="1"/>
    <col min="15620" max="15621" width="17.3984375" style="4" customWidth="1"/>
    <col min="15622" max="15623" width="15.09765625" style="4" customWidth="1"/>
    <col min="15624" max="15624" width="11" style="4" customWidth="1"/>
    <col min="15625" max="15872" width="9.09765625" style="4"/>
    <col min="15873" max="15873" width="12.59765625" style="4" customWidth="1"/>
    <col min="15874" max="15874" width="17.3984375" style="4" customWidth="1"/>
    <col min="15875" max="15875" width="10.59765625" style="4" customWidth="1"/>
    <col min="15876" max="15877" width="17.3984375" style="4" customWidth="1"/>
    <col min="15878" max="15879" width="15.09765625" style="4" customWidth="1"/>
    <col min="15880" max="15880" width="11" style="4" customWidth="1"/>
    <col min="15881" max="16128" width="9.09765625" style="4"/>
    <col min="16129" max="16129" width="12.59765625" style="4" customWidth="1"/>
    <col min="16130" max="16130" width="17.3984375" style="4" customWidth="1"/>
    <col min="16131" max="16131" width="10.59765625" style="4" customWidth="1"/>
    <col min="16132" max="16133" width="17.3984375" style="4" customWidth="1"/>
    <col min="16134" max="16135" width="15.09765625" style="4" customWidth="1"/>
    <col min="16136" max="16136" width="11" style="4" customWidth="1"/>
    <col min="16137" max="16384" width="9.09765625" style="4"/>
  </cols>
  <sheetData>
    <row r="1" spans="1:15" x14ac:dyDescent="0.25">
      <c r="A1" s="6"/>
      <c r="B1" s="6"/>
      <c r="C1" s="6"/>
      <c r="D1" s="6"/>
      <c r="E1" s="6"/>
      <c r="F1" s="6"/>
      <c r="G1" s="7"/>
    </row>
    <row r="2" spans="1:15" ht="13" x14ac:dyDescent="0.3">
      <c r="A2" s="8" t="s">
        <v>203</v>
      </c>
      <c r="B2" s="6"/>
      <c r="C2" s="6"/>
      <c r="D2" s="6"/>
      <c r="E2" s="6"/>
      <c r="F2" s="6"/>
      <c r="G2" s="7"/>
    </row>
    <row r="3" spans="1:15" x14ac:dyDescent="0.25">
      <c r="A3" s="9"/>
      <c r="B3" s="9"/>
      <c r="C3" s="9"/>
      <c r="D3" s="9"/>
      <c r="E3" s="9"/>
      <c r="F3" s="9"/>
      <c r="G3" s="10"/>
    </row>
    <row r="4" spans="1:15" x14ac:dyDescent="0.25">
      <c r="A4" s="11" t="s">
        <v>42</v>
      </c>
      <c r="B4" s="12" t="s">
        <v>43</v>
      </c>
      <c r="C4" s="12" t="s">
        <v>44</v>
      </c>
      <c r="D4" s="12" t="s">
        <v>44</v>
      </c>
      <c r="E4" s="12" t="s">
        <v>45</v>
      </c>
      <c r="F4" s="12" t="s">
        <v>46</v>
      </c>
      <c r="G4" s="13" t="s">
        <v>47</v>
      </c>
    </row>
    <row r="5" spans="1:15" x14ac:dyDescent="0.25">
      <c r="A5" s="14" t="s">
        <v>48</v>
      </c>
      <c r="B5" s="15" t="s">
        <v>49</v>
      </c>
      <c r="C5" s="15" t="s">
        <v>50</v>
      </c>
      <c r="D5" s="15" t="s">
        <v>51</v>
      </c>
      <c r="E5" s="15" t="s">
        <v>52</v>
      </c>
      <c r="F5" s="15" t="s">
        <v>53</v>
      </c>
      <c r="G5" s="16" t="s">
        <v>54</v>
      </c>
    </row>
    <row r="6" spans="1:15" x14ac:dyDescent="0.25">
      <c r="A6" s="17"/>
      <c r="B6" s="15" t="s">
        <v>55</v>
      </c>
      <c r="C6" s="15" t="s">
        <v>56</v>
      </c>
      <c r="D6" s="15" t="s">
        <v>55</v>
      </c>
      <c r="E6" s="15" t="s">
        <v>55</v>
      </c>
      <c r="F6" s="15" t="s">
        <v>57</v>
      </c>
      <c r="G6" s="16" t="s">
        <v>56</v>
      </c>
    </row>
    <row r="7" spans="1:15" x14ac:dyDescent="0.25">
      <c r="A7" s="18"/>
      <c r="B7" s="6"/>
      <c r="C7" s="15"/>
      <c r="D7" s="6"/>
      <c r="E7" s="6"/>
      <c r="F7" s="15"/>
      <c r="G7" s="16"/>
    </row>
    <row r="8" spans="1:15" ht="13.5" x14ac:dyDescent="0.35">
      <c r="A8" s="19"/>
      <c r="B8" s="20" t="s">
        <v>58</v>
      </c>
      <c r="C8" s="12" t="s">
        <v>59</v>
      </c>
      <c r="D8" s="12" t="s">
        <v>60</v>
      </c>
      <c r="E8" s="12" t="s">
        <v>61</v>
      </c>
      <c r="F8" s="20" t="s">
        <v>62</v>
      </c>
      <c r="G8" s="21" t="s">
        <v>63</v>
      </c>
    </row>
    <row r="9" spans="1:15" x14ac:dyDescent="0.25">
      <c r="A9" s="18"/>
      <c r="B9" s="22"/>
      <c r="C9" s="22"/>
      <c r="D9" s="22"/>
      <c r="E9" s="22"/>
      <c r="F9" s="22"/>
      <c r="G9" s="23"/>
    </row>
    <row r="10" spans="1:15" x14ac:dyDescent="0.25">
      <c r="A10" s="14" t="s">
        <v>64</v>
      </c>
      <c r="B10" s="24">
        <v>1.9400000000000001E-3</v>
      </c>
      <c r="C10" s="15">
        <v>100000</v>
      </c>
      <c r="D10" s="15">
        <v>194</v>
      </c>
      <c r="E10" s="15">
        <v>99837</v>
      </c>
      <c r="F10" s="15">
        <v>8507223</v>
      </c>
      <c r="G10" s="25">
        <v>85.1</v>
      </c>
      <c r="H10" s="44"/>
      <c r="I10" s="44"/>
      <c r="J10" s="44"/>
      <c r="K10" s="39"/>
      <c r="L10" s="39"/>
      <c r="M10" s="44"/>
      <c r="N10" s="43"/>
      <c r="O10" s="43"/>
    </row>
    <row r="11" spans="1:15" x14ac:dyDescent="0.25">
      <c r="A11" s="14" t="s">
        <v>65</v>
      </c>
      <c r="B11" s="24">
        <v>9.0000000000000006E-5</v>
      </c>
      <c r="C11" s="15">
        <v>99806</v>
      </c>
      <c r="D11" s="15">
        <v>9</v>
      </c>
      <c r="E11" s="15">
        <v>99802</v>
      </c>
      <c r="F11" s="15">
        <v>8407385</v>
      </c>
      <c r="G11" s="25">
        <v>84.2</v>
      </c>
      <c r="H11" s="44"/>
      <c r="I11" s="44"/>
      <c r="J11" s="44"/>
      <c r="K11" s="39"/>
      <c r="L11" s="39"/>
      <c r="M11" s="44"/>
      <c r="N11" s="43"/>
      <c r="O11" s="43"/>
    </row>
    <row r="12" spans="1:15" x14ac:dyDescent="0.25">
      <c r="A12" s="14" t="s">
        <v>66</v>
      </c>
      <c r="B12" s="24">
        <v>9.0000000000000006E-5</v>
      </c>
      <c r="C12" s="15">
        <v>99797</v>
      </c>
      <c r="D12" s="15">
        <v>9</v>
      </c>
      <c r="E12" s="15">
        <v>99793</v>
      </c>
      <c r="F12" s="15">
        <v>8307584</v>
      </c>
      <c r="G12" s="25">
        <v>83.2</v>
      </c>
      <c r="H12" s="44"/>
      <c r="I12" s="44"/>
      <c r="J12" s="44"/>
      <c r="K12" s="39"/>
      <c r="L12" s="39"/>
      <c r="M12" s="44"/>
      <c r="N12" s="43"/>
      <c r="O12" s="43"/>
    </row>
    <row r="13" spans="1:15" x14ac:dyDescent="0.25">
      <c r="A13" s="14" t="s">
        <v>67</v>
      </c>
      <c r="B13" s="24">
        <v>8.0000000000000007E-5</v>
      </c>
      <c r="C13" s="15">
        <v>99788</v>
      </c>
      <c r="D13" s="15">
        <v>8</v>
      </c>
      <c r="E13" s="15">
        <v>99784</v>
      </c>
      <c r="F13" s="15">
        <v>8207791</v>
      </c>
      <c r="G13" s="25">
        <v>82.3</v>
      </c>
      <c r="H13" s="44"/>
      <c r="I13" s="44"/>
      <c r="J13" s="44"/>
      <c r="K13" s="39"/>
      <c r="L13" s="39"/>
      <c r="M13" s="44"/>
      <c r="N13" s="43"/>
      <c r="O13" s="43"/>
    </row>
    <row r="14" spans="1:15" x14ac:dyDescent="0.25">
      <c r="A14" s="14" t="s">
        <v>68</v>
      </c>
      <c r="B14" s="24">
        <v>6.9999999999999994E-5</v>
      </c>
      <c r="C14" s="15">
        <v>99780</v>
      </c>
      <c r="D14" s="15">
        <v>7</v>
      </c>
      <c r="E14" s="15">
        <v>99777</v>
      </c>
      <c r="F14" s="15">
        <v>8108007</v>
      </c>
      <c r="G14" s="25">
        <v>81.3</v>
      </c>
      <c r="H14" s="44"/>
      <c r="I14" s="44"/>
      <c r="J14" s="44"/>
      <c r="K14" s="39"/>
      <c r="L14" s="39"/>
      <c r="M14" s="44"/>
      <c r="N14" s="43"/>
      <c r="O14" s="43"/>
    </row>
    <row r="15" spans="1:15" x14ac:dyDescent="0.25">
      <c r="A15" s="14" t="s">
        <v>69</v>
      </c>
      <c r="B15" s="24">
        <v>5.0000000000000002E-5</v>
      </c>
      <c r="C15" s="15">
        <v>99773</v>
      </c>
      <c r="D15" s="15">
        <v>5</v>
      </c>
      <c r="E15" s="15">
        <v>99771</v>
      </c>
      <c r="F15" s="15">
        <v>8008231</v>
      </c>
      <c r="G15" s="25">
        <v>80.3</v>
      </c>
      <c r="H15" s="44"/>
      <c r="I15" s="44"/>
      <c r="J15" s="44"/>
      <c r="K15" s="39"/>
      <c r="L15" s="39"/>
      <c r="M15" s="44"/>
      <c r="N15" s="43"/>
      <c r="O15" s="43"/>
    </row>
    <row r="16" spans="1:15" x14ac:dyDescent="0.25">
      <c r="A16" s="14" t="s">
        <v>70</v>
      </c>
      <c r="B16" s="24">
        <v>4.0000000000000003E-5</v>
      </c>
      <c r="C16" s="15">
        <v>99768</v>
      </c>
      <c r="D16" s="15">
        <v>4</v>
      </c>
      <c r="E16" s="15">
        <v>99766</v>
      </c>
      <c r="F16" s="15">
        <v>7908460</v>
      </c>
      <c r="G16" s="25">
        <v>79.3</v>
      </c>
      <c r="H16" s="44"/>
      <c r="I16" s="44"/>
      <c r="J16" s="44"/>
      <c r="K16" s="39"/>
      <c r="L16" s="39"/>
      <c r="M16" s="44"/>
      <c r="N16" s="43"/>
      <c r="O16" s="43"/>
    </row>
    <row r="17" spans="1:15" x14ac:dyDescent="0.25">
      <c r="A17" s="14" t="s">
        <v>71</v>
      </c>
      <c r="B17" s="24">
        <v>3.0000000000000001E-5</v>
      </c>
      <c r="C17" s="15">
        <v>99764</v>
      </c>
      <c r="D17" s="15">
        <v>3</v>
      </c>
      <c r="E17" s="15">
        <v>99763</v>
      </c>
      <c r="F17" s="15">
        <v>7808694</v>
      </c>
      <c r="G17" s="25">
        <v>78.3</v>
      </c>
      <c r="H17" s="44"/>
      <c r="I17" s="44"/>
      <c r="J17" s="44"/>
      <c r="K17" s="39"/>
      <c r="L17" s="39"/>
      <c r="M17" s="44"/>
      <c r="N17" s="43"/>
      <c r="O17" s="43"/>
    </row>
    <row r="18" spans="1:15" x14ac:dyDescent="0.25">
      <c r="A18" s="14" t="s">
        <v>72</v>
      </c>
      <c r="B18" s="24">
        <v>4.0000000000000003E-5</v>
      </c>
      <c r="C18" s="15">
        <v>99761</v>
      </c>
      <c r="D18" s="15">
        <v>4</v>
      </c>
      <c r="E18" s="15">
        <v>99759</v>
      </c>
      <c r="F18" s="15">
        <v>7708932</v>
      </c>
      <c r="G18" s="25">
        <v>77.3</v>
      </c>
      <c r="H18" s="44"/>
      <c r="I18" s="44"/>
      <c r="J18" s="44"/>
      <c r="K18" s="39"/>
      <c r="L18" s="39"/>
      <c r="M18" s="44"/>
      <c r="N18" s="43"/>
      <c r="O18" s="43"/>
    </row>
    <row r="19" spans="1:15" x14ac:dyDescent="0.25">
      <c r="A19" s="14" t="s">
        <v>73</v>
      </c>
      <c r="B19" s="24">
        <v>5.0000000000000002E-5</v>
      </c>
      <c r="C19" s="15">
        <v>99757</v>
      </c>
      <c r="D19" s="15">
        <v>5</v>
      </c>
      <c r="E19" s="15">
        <v>99755</v>
      </c>
      <c r="F19" s="15">
        <v>7609173</v>
      </c>
      <c r="G19" s="25">
        <v>76.3</v>
      </c>
      <c r="H19" s="44"/>
      <c r="I19" s="44"/>
      <c r="J19" s="44"/>
      <c r="K19" s="39"/>
      <c r="L19" s="39"/>
      <c r="M19" s="44"/>
      <c r="N19" s="43"/>
      <c r="O19" s="43"/>
    </row>
    <row r="20" spans="1:15" x14ac:dyDescent="0.25">
      <c r="A20" s="14" t="s">
        <v>74</v>
      </c>
      <c r="B20" s="24">
        <v>6.0000000000000002E-5</v>
      </c>
      <c r="C20" s="15">
        <v>99752</v>
      </c>
      <c r="D20" s="15">
        <v>6</v>
      </c>
      <c r="E20" s="15">
        <v>99749</v>
      </c>
      <c r="F20" s="15">
        <v>7509418</v>
      </c>
      <c r="G20" s="25">
        <v>75.3</v>
      </c>
      <c r="H20" s="44"/>
      <c r="I20" s="44"/>
      <c r="J20" s="44"/>
      <c r="K20" s="39"/>
      <c r="L20" s="39"/>
      <c r="M20" s="44"/>
      <c r="N20" s="43"/>
      <c r="O20" s="43"/>
    </row>
    <row r="21" spans="1:15" x14ac:dyDescent="0.25">
      <c r="A21" s="14" t="s">
        <v>75</v>
      </c>
      <c r="B21" s="24">
        <v>6.9999999999999994E-5</v>
      </c>
      <c r="C21" s="15">
        <v>99746</v>
      </c>
      <c r="D21" s="15">
        <v>7</v>
      </c>
      <c r="E21" s="15">
        <v>99743</v>
      </c>
      <c r="F21" s="15">
        <v>7409669</v>
      </c>
      <c r="G21" s="25">
        <v>74.3</v>
      </c>
      <c r="H21" s="44"/>
      <c r="I21" s="44"/>
      <c r="J21" s="44"/>
      <c r="K21" s="39"/>
      <c r="L21" s="39"/>
      <c r="M21" s="44"/>
      <c r="N21" s="43"/>
      <c r="O21" s="43"/>
    </row>
    <row r="22" spans="1:15" x14ac:dyDescent="0.25">
      <c r="A22" s="14" t="s">
        <v>76</v>
      </c>
      <c r="B22" s="24">
        <v>8.0000000000000007E-5</v>
      </c>
      <c r="C22" s="15">
        <v>99739</v>
      </c>
      <c r="D22" s="15">
        <v>8</v>
      </c>
      <c r="E22" s="15">
        <v>99735</v>
      </c>
      <c r="F22" s="15">
        <v>7309927</v>
      </c>
      <c r="G22" s="25">
        <v>73.3</v>
      </c>
      <c r="H22" s="44"/>
      <c r="I22" s="44"/>
      <c r="J22" s="44"/>
      <c r="K22" s="39"/>
      <c r="L22" s="39"/>
      <c r="M22" s="44"/>
      <c r="N22" s="43"/>
      <c r="O22" s="43"/>
    </row>
    <row r="23" spans="1:15" x14ac:dyDescent="0.25">
      <c r="A23" s="14" t="s">
        <v>77</v>
      </c>
      <c r="B23" s="24">
        <v>9.0000000000000006E-5</v>
      </c>
      <c r="C23" s="15">
        <v>99731</v>
      </c>
      <c r="D23" s="15">
        <v>9</v>
      </c>
      <c r="E23" s="15">
        <v>99727</v>
      </c>
      <c r="F23" s="15">
        <v>7210192</v>
      </c>
      <c r="G23" s="25">
        <v>72.3</v>
      </c>
      <c r="H23" s="44"/>
      <c r="I23" s="44"/>
      <c r="J23" s="44"/>
      <c r="K23" s="39"/>
      <c r="L23" s="39"/>
      <c r="M23" s="44"/>
      <c r="N23" s="43"/>
      <c r="O23" s="43"/>
    </row>
    <row r="24" spans="1:15" x14ac:dyDescent="0.25">
      <c r="A24" s="14" t="s">
        <v>78</v>
      </c>
      <c r="B24" s="24">
        <v>1.1E-4</v>
      </c>
      <c r="C24" s="15">
        <v>99722</v>
      </c>
      <c r="D24" s="15">
        <v>11</v>
      </c>
      <c r="E24" s="15">
        <v>99717</v>
      </c>
      <c r="F24" s="15">
        <v>7110465</v>
      </c>
      <c r="G24" s="25">
        <v>71.3</v>
      </c>
      <c r="H24" s="44"/>
      <c r="I24" s="44"/>
      <c r="J24" s="44"/>
      <c r="K24" s="39"/>
      <c r="L24" s="39"/>
      <c r="M24" s="44"/>
      <c r="N24" s="43"/>
      <c r="O24" s="43"/>
    </row>
    <row r="25" spans="1:15" x14ac:dyDescent="0.25">
      <c r="A25" s="14" t="s">
        <v>79</v>
      </c>
      <c r="B25" s="24">
        <v>1.2E-4</v>
      </c>
      <c r="C25" s="15">
        <v>99711</v>
      </c>
      <c r="D25" s="15">
        <v>12</v>
      </c>
      <c r="E25" s="15">
        <v>99705</v>
      </c>
      <c r="F25" s="15">
        <v>7010749</v>
      </c>
      <c r="G25" s="25">
        <v>70.3</v>
      </c>
      <c r="H25" s="44"/>
      <c r="I25" s="44"/>
      <c r="J25" s="44"/>
      <c r="K25" s="39"/>
      <c r="L25" s="39"/>
      <c r="M25" s="44"/>
      <c r="N25" s="43"/>
      <c r="O25" s="43"/>
    </row>
    <row r="26" spans="1:15" x14ac:dyDescent="0.25">
      <c r="A26" s="26" t="s">
        <v>80</v>
      </c>
      <c r="B26" s="24">
        <v>1.3999999999999999E-4</v>
      </c>
      <c r="C26" s="15">
        <v>99699</v>
      </c>
      <c r="D26" s="15">
        <v>14</v>
      </c>
      <c r="E26" s="15">
        <v>99692</v>
      </c>
      <c r="F26" s="15">
        <v>6911044</v>
      </c>
      <c r="G26" s="25">
        <v>69.3</v>
      </c>
      <c r="H26" s="44"/>
      <c r="I26" s="44"/>
      <c r="J26" s="44"/>
      <c r="K26" s="39"/>
      <c r="L26" s="39"/>
      <c r="M26" s="44"/>
      <c r="N26" s="43"/>
      <c r="O26" s="43"/>
    </row>
    <row r="27" spans="1:15" x14ac:dyDescent="0.25">
      <c r="A27" s="26" t="s">
        <v>81</v>
      </c>
      <c r="B27" s="24">
        <v>1.4999999999999999E-4</v>
      </c>
      <c r="C27" s="15">
        <v>99685</v>
      </c>
      <c r="D27" s="15">
        <v>15</v>
      </c>
      <c r="E27" s="15">
        <v>99678</v>
      </c>
      <c r="F27" s="15">
        <v>6811352</v>
      </c>
      <c r="G27" s="25">
        <v>68.3</v>
      </c>
      <c r="H27" s="44"/>
      <c r="I27" s="44"/>
      <c r="J27" s="44"/>
      <c r="K27" s="39"/>
      <c r="L27" s="39"/>
      <c r="M27" s="44"/>
      <c r="N27" s="43"/>
      <c r="O27" s="43"/>
    </row>
    <row r="28" spans="1:15" x14ac:dyDescent="0.25">
      <c r="A28" s="26" t="s">
        <v>82</v>
      </c>
      <c r="B28" s="24">
        <v>1.6000000000000001E-4</v>
      </c>
      <c r="C28" s="15">
        <v>99670</v>
      </c>
      <c r="D28" s="15">
        <v>16</v>
      </c>
      <c r="E28" s="15">
        <v>99662</v>
      </c>
      <c r="F28" s="15">
        <v>6711674</v>
      </c>
      <c r="G28" s="25">
        <v>67.3</v>
      </c>
      <c r="H28" s="44"/>
      <c r="I28" s="44"/>
      <c r="J28" s="44"/>
      <c r="K28" s="39"/>
      <c r="L28" s="39"/>
      <c r="M28" s="44"/>
      <c r="N28" s="43"/>
      <c r="O28" s="43"/>
    </row>
    <row r="29" spans="1:15" x14ac:dyDescent="0.25">
      <c r="A29" s="26" t="s">
        <v>83</v>
      </c>
      <c r="B29" s="24">
        <v>1.6000000000000001E-4</v>
      </c>
      <c r="C29" s="15">
        <v>99654</v>
      </c>
      <c r="D29" s="15">
        <v>16</v>
      </c>
      <c r="E29" s="15">
        <v>99646</v>
      </c>
      <c r="F29" s="15">
        <v>6612012</v>
      </c>
      <c r="G29" s="25">
        <v>66.3</v>
      </c>
      <c r="H29" s="44"/>
      <c r="I29" s="44"/>
      <c r="J29" s="44"/>
      <c r="K29" s="39"/>
      <c r="L29" s="39"/>
      <c r="M29" s="44"/>
      <c r="N29" s="43"/>
      <c r="O29" s="43"/>
    </row>
    <row r="30" spans="1:15" x14ac:dyDescent="0.25">
      <c r="A30" s="26" t="s">
        <v>84</v>
      </c>
      <c r="B30" s="24">
        <v>1.6000000000000001E-4</v>
      </c>
      <c r="C30" s="15">
        <v>99638</v>
      </c>
      <c r="D30" s="15">
        <v>16</v>
      </c>
      <c r="E30" s="15">
        <v>99630</v>
      </c>
      <c r="F30" s="15">
        <v>6512366</v>
      </c>
      <c r="G30" s="25">
        <v>65.400000000000006</v>
      </c>
      <c r="H30" s="44"/>
      <c r="I30" s="44"/>
      <c r="J30" s="44"/>
      <c r="K30" s="39"/>
      <c r="L30" s="39"/>
      <c r="M30" s="44"/>
      <c r="N30" s="43"/>
      <c r="O30" s="43"/>
    </row>
    <row r="31" spans="1:15" x14ac:dyDescent="0.25">
      <c r="A31" s="26" t="s">
        <v>85</v>
      </c>
      <c r="B31" s="24">
        <v>1.6000000000000001E-4</v>
      </c>
      <c r="C31" s="15">
        <v>99622</v>
      </c>
      <c r="D31" s="15">
        <v>16</v>
      </c>
      <c r="E31" s="15">
        <v>99614</v>
      </c>
      <c r="F31" s="15">
        <v>6412736</v>
      </c>
      <c r="G31" s="25">
        <v>64.400000000000006</v>
      </c>
      <c r="H31" s="44"/>
      <c r="I31" s="44"/>
      <c r="J31" s="44"/>
      <c r="K31" s="39"/>
      <c r="L31" s="39"/>
      <c r="M31" s="44"/>
      <c r="N31" s="43"/>
      <c r="O31" s="43"/>
    </row>
    <row r="32" spans="1:15" x14ac:dyDescent="0.25">
      <c r="A32" s="26" t="s">
        <v>86</v>
      </c>
      <c r="B32" s="24">
        <v>1.6000000000000001E-4</v>
      </c>
      <c r="C32" s="15">
        <v>99606</v>
      </c>
      <c r="D32" s="15">
        <v>16</v>
      </c>
      <c r="E32" s="15">
        <v>99598</v>
      </c>
      <c r="F32" s="15">
        <v>6313122</v>
      </c>
      <c r="G32" s="25">
        <v>63.4</v>
      </c>
      <c r="H32" s="44"/>
      <c r="I32" s="44"/>
      <c r="J32" s="44"/>
      <c r="K32" s="39"/>
      <c r="L32" s="39"/>
      <c r="M32" s="44"/>
      <c r="N32" s="43"/>
      <c r="O32" s="43"/>
    </row>
    <row r="33" spans="1:15" x14ac:dyDescent="0.25">
      <c r="A33" s="26" t="s">
        <v>87</v>
      </c>
      <c r="B33" s="24">
        <v>1.7000000000000001E-4</v>
      </c>
      <c r="C33" s="15">
        <v>99590</v>
      </c>
      <c r="D33" s="15">
        <v>17</v>
      </c>
      <c r="E33" s="15">
        <v>99582</v>
      </c>
      <c r="F33" s="15">
        <v>6213524</v>
      </c>
      <c r="G33" s="25">
        <v>62.4</v>
      </c>
      <c r="H33" s="44"/>
      <c r="I33" s="44"/>
      <c r="J33" s="44"/>
      <c r="K33" s="39"/>
      <c r="L33" s="39"/>
      <c r="M33" s="44"/>
      <c r="N33" s="43"/>
      <c r="O33" s="43"/>
    </row>
    <row r="34" spans="1:15" x14ac:dyDescent="0.25">
      <c r="A34" s="26" t="s">
        <v>88</v>
      </c>
      <c r="B34" s="24">
        <v>1.7000000000000001E-4</v>
      </c>
      <c r="C34" s="15">
        <v>99573</v>
      </c>
      <c r="D34" s="15">
        <v>17</v>
      </c>
      <c r="E34" s="15">
        <v>99565</v>
      </c>
      <c r="F34" s="15">
        <v>6113943</v>
      </c>
      <c r="G34" s="25">
        <v>61.4</v>
      </c>
      <c r="H34" s="44"/>
      <c r="I34" s="44"/>
      <c r="J34" s="44"/>
      <c r="K34" s="39"/>
      <c r="L34" s="39"/>
      <c r="M34" s="44"/>
      <c r="N34" s="43"/>
      <c r="O34" s="43"/>
    </row>
    <row r="35" spans="1:15" x14ac:dyDescent="0.25">
      <c r="A35" s="26" t="s">
        <v>89</v>
      </c>
      <c r="B35" s="24">
        <v>1.7000000000000001E-4</v>
      </c>
      <c r="C35" s="15">
        <v>99556</v>
      </c>
      <c r="D35" s="15">
        <v>17</v>
      </c>
      <c r="E35" s="15">
        <v>99548</v>
      </c>
      <c r="F35" s="15">
        <v>6014378</v>
      </c>
      <c r="G35" s="25">
        <v>60.4</v>
      </c>
      <c r="H35" s="44"/>
      <c r="I35" s="44"/>
      <c r="J35" s="44"/>
      <c r="K35" s="39"/>
      <c r="L35" s="39"/>
      <c r="M35" s="44"/>
      <c r="N35" s="43"/>
      <c r="O35" s="43"/>
    </row>
    <row r="36" spans="1:15" x14ac:dyDescent="0.25">
      <c r="A36" s="26" t="s">
        <v>90</v>
      </c>
      <c r="B36" s="24">
        <v>1.7000000000000001E-4</v>
      </c>
      <c r="C36" s="15">
        <v>99539</v>
      </c>
      <c r="D36" s="15">
        <v>17</v>
      </c>
      <c r="E36" s="15">
        <v>99531</v>
      </c>
      <c r="F36" s="15">
        <v>5914831</v>
      </c>
      <c r="G36" s="25">
        <v>59.4</v>
      </c>
      <c r="H36" s="44"/>
      <c r="I36" s="44"/>
      <c r="J36" s="44"/>
      <c r="K36" s="39"/>
      <c r="L36" s="39"/>
      <c r="M36" s="44"/>
      <c r="N36" s="43"/>
      <c r="O36" s="43"/>
    </row>
    <row r="37" spans="1:15" x14ac:dyDescent="0.25">
      <c r="A37" s="26" t="s">
        <v>91</v>
      </c>
      <c r="B37" s="24">
        <v>1.8000000000000001E-4</v>
      </c>
      <c r="C37" s="15">
        <v>99522</v>
      </c>
      <c r="D37" s="15">
        <v>18</v>
      </c>
      <c r="E37" s="15">
        <v>99513</v>
      </c>
      <c r="F37" s="15">
        <v>5815300</v>
      </c>
      <c r="G37" s="25">
        <v>58.4</v>
      </c>
      <c r="H37" s="44"/>
      <c r="I37" s="44"/>
      <c r="J37" s="44"/>
      <c r="K37" s="39"/>
      <c r="L37" s="39"/>
      <c r="M37" s="44"/>
      <c r="N37" s="43"/>
      <c r="O37" s="43"/>
    </row>
    <row r="38" spans="1:15" x14ac:dyDescent="0.25">
      <c r="A38" s="26" t="s">
        <v>92</v>
      </c>
      <c r="B38" s="24">
        <v>1.9000000000000001E-4</v>
      </c>
      <c r="C38" s="15">
        <v>99504</v>
      </c>
      <c r="D38" s="15">
        <v>19</v>
      </c>
      <c r="E38" s="15">
        <v>99495</v>
      </c>
      <c r="F38" s="15">
        <v>5715787</v>
      </c>
      <c r="G38" s="25">
        <v>57.4</v>
      </c>
      <c r="H38" s="44"/>
      <c r="I38" s="44"/>
      <c r="J38" s="44"/>
      <c r="K38" s="39"/>
      <c r="L38" s="39"/>
      <c r="M38" s="44"/>
      <c r="N38" s="43"/>
      <c r="O38" s="43"/>
    </row>
    <row r="39" spans="1:15" x14ac:dyDescent="0.25">
      <c r="A39" s="26" t="s">
        <v>93</v>
      </c>
      <c r="B39" s="24">
        <v>2.1000000000000001E-4</v>
      </c>
      <c r="C39" s="15">
        <v>99485</v>
      </c>
      <c r="D39" s="15">
        <v>21</v>
      </c>
      <c r="E39" s="15">
        <v>99475</v>
      </c>
      <c r="F39" s="15">
        <v>5616293</v>
      </c>
      <c r="G39" s="25">
        <v>56.5</v>
      </c>
      <c r="H39" s="44"/>
      <c r="I39" s="44"/>
      <c r="J39" s="44"/>
      <c r="K39" s="39"/>
      <c r="L39" s="39"/>
      <c r="M39" s="44"/>
      <c r="N39" s="43"/>
      <c r="O39" s="43"/>
    </row>
    <row r="40" spans="1:15" x14ac:dyDescent="0.25">
      <c r="A40" s="26" t="s">
        <v>94</v>
      </c>
      <c r="B40" s="24">
        <v>2.3000000000000001E-4</v>
      </c>
      <c r="C40" s="15">
        <v>99464</v>
      </c>
      <c r="D40" s="15">
        <v>23</v>
      </c>
      <c r="E40" s="15">
        <v>99453</v>
      </c>
      <c r="F40" s="15">
        <v>5516818</v>
      </c>
      <c r="G40" s="25">
        <v>55.5</v>
      </c>
      <c r="H40" s="44"/>
      <c r="I40" s="44"/>
      <c r="J40" s="44"/>
      <c r="K40" s="39"/>
      <c r="L40" s="39"/>
      <c r="M40" s="44"/>
      <c r="N40" s="43"/>
      <c r="O40" s="43"/>
    </row>
    <row r="41" spans="1:15" x14ac:dyDescent="0.25">
      <c r="A41" s="26" t="s">
        <v>95</v>
      </c>
      <c r="B41" s="24">
        <v>2.4000000000000001E-4</v>
      </c>
      <c r="C41" s="15">
        <v>99441</v>
      </c>
      <c r="D41" s="15">
        <v>24</v>
      </c>
      <c r="E41" s="15">
        <v>99429</v>
      </c>
      <c r="F41" s="15">
        <v>5417366</v>
      </c>
      <c r="G41" s="25">
        <v>54.5</v>
      </c>
      <c r="H41" s="44"/>
      <c r="I41" s="44"/>
      <c r="J41" s="44"/>
      <c r="K41" s="39"/>
      <c r="L41" s="39"/>
      <c r="M41" s="44"/>
      <c r="N41" s="43"/>
      <c r="O41" s="43"/>
    </row>
    <row r="42" spans="1:15" x14ac:dyDescent="0.25">
      <c r="A42" s="26" t="s">
        <v>96</v>
      </c>
      <c r="B42" s="24">
        <v>2.5999999999999998E-4</v>
      </c>
      <c r="C42" s="15">
        <v>99417</v>
      </c>
      <c r="D42" s="15">
        <v>26</v>
      </c>
      <c r="E42" s="15">
        <v>99404</v>
      </c>
      <c r="F42" s="15">
        <v>5317937</v>
      </c>
      <c r="G42" s="25">
        <v>53.5</v>
      </c>
      <c r="H42" s="44"/>
      <c r="I42" s="44"/>
      <c r="J42" s="44"/>
      <c r="K42" s="39"/>
      <c r="L42" s="39"/>
      <c r="M42" s="44"/>
      <c r="N42" s="43"/>
      <c r="O42" s="43"/>
    </row>
    <row r="43" spans="1:15" x14ac:dyDescent="0.25">
      <c r="A43" s="26" t="s">
        <v>97</v>
      </c>
      <c r="B43" s="24">
        <v>2.7E-4</v>
      </c>
      <c r="C43" s="15">
        <v>99391</v>
      </c>
      <c r="D43" s="15">
        <v>27</v>
      </c>
      <c r="E43" s="15">
        <v>99378</v>
      </c>
      <c r="F43" s="15">
        <v>5218533</v>
      </c>
      <c r="G43" s="25">
        <v>52.5</v>
      </c>
      <c r="H43" s="44"/>
      <c r="I43" s="44"/>
      <c r="J43" s="44"/>
      <c r="K43" s="39"/>
      <c r="L43" s="39"/>
      <c r="M43" s="44"/>
      <c r="N43" s="43"/>
      <c r="O43" s="43"/>
    </row>
    <row r="44" spans="1:15" x14ac:dyDescent="0.25">
      <c r="A44" s="26" t="s">
        <v>98</v>
      </c>
      <c r="B44" s="24">
        <v>2.9E-4</v>
      </c>
      <c r="C44" s="15">
        <v>99364</v>
      </c>
      <c r="D44" s="15">
        <v>28</v>
      </c>
      <c r="E44" s="15">
        <v>99350</v>
      </c>
      <c r="F44" s="15">
        <v>5119155</v>
      </c>
      <c r="G44" s="25">
        <v>51.5</v>
      </c>
      <c r="H44" s="44"/>
      <c r="I44" s="44"/>
      <c r="J44" s="44"/>
      <c r="K44" s="39"/>
      <c r="L44" s="39"/>
      <c r="M44" s="44"/>
      <c r="N44" s="43"/>
      <c r="O44" s="43"/>
    </row>
    <row r="45" spans="1:15" x14ac:dyDescent="0.25">
      <c r="A45" s="26" t="s">
        <v>99</v>
      </c>
      <c r="B45" s="24">
        <v>2.9999999999999997E-4</v>
      </c>
      <c r="C45" s="15">
        <v>99336</v>
      </c>
      <c r="D45" s="15">
        <v>30</v>
      </c>
      <c r="E45" s="15">
        <v>99321</v>
      </c>
      <c r="F45" s="15">
        <v>5019805</v>
      </c>
      <c r="G45" s="25">
        <v>50.5</v>
      </c>
      <c r="H45" s="44"/>
      <c r="I45" s="44"/>
      <c r="J45" s="44"/>
      <c r="K45" s="39"/>
      <c r="L45" s="39"/>
      <c r="M45" s="44"/>
      <c r="N45" s="43"/>
      <c r="O45" s="43"/>
    </row>
    <row r="46" spans="1:15" x14ac:dyDescent="0.25">
      <c r="A46" s="26" t="s">
        <v>100</v>
      </c>
      <c r="B46" s="24">
        <v>3.1E-4</v>
      </c>
      <c r="C46" s="15">
        <v>99306</v>
      </c>
      <c r="D46" s="15">
        <v>31</v>
      </c>
      <c r="E46" s="15">
        <v>99291</v>
      </c>
      <c r="F46" s="15">
        <v>4920484</v>
      </c>
      <c r="G46" s="25">
        <v>49.5</v>
      </c>
      <c r="H46" s="44"/>
      <c r="I46" s="44"/>
      <c r="J46" s="44"/>
      <c r="K46" s="39"/>
      <c r="L46" s="39"/>
      <c r="M46" s="44"/>
      <c r="N46" s="43"/>
      <c r="O46" s="43"/>
    </row>
    <row r="47" spans="1:15" x14ac:dyDescent="0.25">
      <c r="A47" s="26" t="s">
        <v>101</v>
      </c>
      <c r="B47" s="24">
        <v>3.4000000000000002E-4</v>
      </c>
      <c r="C47" s="15">
        <v>99275</v>
      </c>
      <c r="D47" s="15">
        <v>34</v>
      </c>
      <c r="E47" s="15">
        <v>99258</v>
      </c>
      <c r="F47" s="15">
        <v>4821194</v>
      </c>
      <c r="G47" s="25">
        <v>48.6</v>
      </c>
      <c r="H47" s="44"/>
      <c r="I47" s="44"/>
      <c r="J47" s="44"/>
      <c r="K47" s="39"/>
      <c r="L47" s="39"/>
      <c r="M47" s="44"/>
      <c r="N47" s="43"/>
      <c r="O47" s="43"/>
    </row>
    <row r="48" spans="1:15" x14ac:dyDescent="0.25">
      <c r="A48" s="26" t="s">
        <v>102</v>
      </c>
      <c r="B48" s="24">
        <v>3.8999999999999999E-4</v>
      </c>
      <c r="C48" s="15">
        <v>99241</v>
      </c>
      <c r="D48" s="15">
        <v>39</v>
      </c>
      <c r="E48" s="15">
        <v>99222</v>
      </c>
      <c r="F48" s="15">
        <v>4721936</v>
      </c>
      <c r="G48" s="25">
        <v>47.6</v>
      </c>
      <c r="H48" s="44"/>
      <c r="I48" s="44"/>
      <c r="J48" s="44"/>
      <c r="K48" s="39"/>
      <c r="L48" s="39"/>
      <c r="M48" s="44"/>
      <c r="N48" s="43"/>
      <c r="O48" s="43"/>
    </row>
    <row r="49" spans="1:15" x14ac:dyDescent="0.25">
      <c r="A49" s="26" t="s">
        <v>103</v>
      </c>
      <c r="B49" s="24">
        <v>4.6000000000000001E-4</v>
      </c>
      <c r="C49" s="15">
        <v>99202</v>
      </c>
      <c r="D49" s="15">
        <v>46</v>
      </c>
      <c r="E49" s="15">
        <v>99179</v>
      </c>
      <c r="F49" s="15">
        <v>4622714</v>
      </c>
      <c r="G49" s="25">
        <v>46.6</v>
      </c>
      <c r="H49" s="44"/>
      <c r="I49" s="44"/>
      <c r="J49" s="44"/>
      <c r="K49" s="39"/>
      <c r="L49" s="39"/>
      <c r="M49" s="44"/>
      <c r="N49" s="43"/>
      <c r="O49" s="43"/>
    </row>
    <row r="50" spans="1:15" x14ac:dyDescent="0.25">
      <c r="A50" s="26" t="s">
        <v>104</v>
      </c>
      <c r="B50" s="24">
        <v>5.2999999999999998E-4</v>
      </c>
      <c r="C50" s="15">
        <v>99156</v>
      </c>
      <c r="D50" s="15">
        <v>52</v>
      </c>
      <c r="E50" s="15">
        <v>99130</v>
      </c>
      <c r="F50" s="15">
        <v>4523535</v>
      </c>
      <c r="G50" s="25">
        <v>45.6</v>
      </c>
      <c r="H50" s="44"/>
      <c r="I50" s="44"/>
      <c r="J50" s="44"/>
      <c r="K50" s="39"/>
      <c r="L50" s="39"/>
      <c r="M50" s="44"/>
      <c r="N50" s="43"/>
      <c r="O50" s="43"/>
    </row>
    <row r="51" spans="1:15" x14ac:dyDescent="0.25">
      <c r="A51" s="26" t="s">
        <v>105</v>
      </c>
      <c r="B51" s="24">
        <v>5.9999999999999995E-4</v>
      </c>
      <c r="C51" s="15">
        <v>99104</v>
      </c>
      <c r="D51" s="15">
        <v>59</v>
      </c>
      <c r="E51" s="15">
        <v>99075</v>
      </c>
      <c r="F51" s="15">
        <v>4424405</v>
      </c>
      <c r="G51" s="25">
        <v>44.6</v>
      </c>
      <c r="H51" s="44"/>
      <c r="I51" s="44"/>
      <c r="J51" s="44"/>
      <c r="K51" s="39"/>
      <c r="L51" s="39"/>
      <c r="M51" s="44"/>
      <c r="N51" s="43"/>
      <c r="O51" s="43"/>
    </row>
    <row r="52" spans="1:15" x14ac:dyDescent="0.25">
      <c r="A52" s="26" t="s">
        <v>106</v>
      </c>
      <c r="B52" s="24">
        <v>6.7000000000000002E-4</v>
      </c>
      <c r="C52" s="15">
        <v>99045</v>
      </c>
      <c r="D52" s="15">
        <v>67</v>
      </c>
      <c r="E52" s="15">
        <v>99012</v>
      </c>
      <c r="F52" s="15">
        <v>4325331</v>
      </c>
      <c r="G52" s="25">
        <v>43.7</v>
      </c>
      <c r="H52" s="44"/>
      <c r="I52" s="44"/>
      <c r="J52" s="44"/>
      <c r="K52" s="39"/>
      <c r="L52" s="39"/>
      <c r="M52" s="44"/>
      <c r="N52" s="43"/>
      <c r="O52" s="43"/>
    </row>
    <row r="53" spans="1:15" x14ac:dyDescent="0.25">
      <c r="A53" s="26" t="s">
        <v>107</v>
      </c>
      <c r="B53" s="24">
        <v>7.6000000000000004E-4</v>
      </c>
      <c r="C53" s="15">
        <v>98978</v>
      </c>
      <c r="D53" s="15">
        <v>75</v>
      </c>
      <c r="E53" s="15">
        <v>98941</v>
      </c>
      <c r="F53" s="15">
        <v>4226319</v>
      </c>
      <c r="G53" s="25">
        <v>42.7</v>
      </c>
      <c r="H53" s="44"/>
      <c r="I53" s="44"/>
      <c r="J53" s="44"/>
      <c r="K53" s="39"/>
      <c r="L53" s="39"/>
      <c r="M53" s="44"/>
      <c r="N53" s="43"/>
      <c r="O53" s="43"/>
    </row>
    <row r="54" spans="1:15" x14ac:dyDescent="0.25">
      <c r="A54" s="26" t="s">
        <v>108</v>
      </c>
      <c r="B54" s="24">
        <v>8.4999999999999995E-4</v>
      </c>
      <c r="C54" s="15">
        <v>98903</v>
      </c>
      <c r="D54" s="15">
        <v>84</v>
      </c>
      <c r="E54" s="15">
        <v>98861</v>
      </c>
      <c r="F54" s="15">
        <v>4127379</v>
      </c>
      <c r="G54" s="25">
        <v>41.7</v>
      </c>
      <c r="H54" s="44"/>
      <c r="I54" s="44"/>
      <c r="J54" s="44"/>
      <c r="K54" s="39"/>
      <c r="L54" s="39"/>
      <c r="M54" s="44"/>
      <c r="N54" s="43"/>
      <c r="O54" s="43"/>
    </row>
    <row r="55" spans="1:15" x14ac:dyDescent="0.25">
      <c r="A55" s="26" t="s">
        <v>109</v>
      </c>
      <c r="B55" s="24">
        <v>9.3999999999999997E-4</v>
      </c>
      <c r="C55" s="15">
        <v>98819</v>
      </c>
      <c r="D55" s="15">
        <v>93</v>
      </c>
      <c r="E55" s="15">
        <v>98773</v>
      </c>
      <c r="F55" s="15">
        <v>4028518</v>
      </c>
      <c r="G55" s="25">
        <v>40.799999999999997</v>
      </c>
      <c r="H55" s="44"/>
      <c r="I55" s="44"/>
      <c r="J55" s="44"/>
      <c r="K55" s="39"/>
      <c r="L55" s="39"/>
      <c r="M55" s="44"/>
      <c r="N55" s="43"/>
      <c r="O55" s="43"/>
    </row>
    <row r="56" spans="1:15" x14ac:dyDescent="0.25">
      <c r="A56" s="26" t="s">
        <v>110</v>
      </c>
      <c r="B56" s="24">
        <v>1.0399999999999999E-3</v>
      </c>
      <c r="C56" s="15">
        <v>98726</v>
      </c>
      <c r="D56" s="15">
        <v>103</v>
      </c>
      <c r="E56" s="15">
        <v>98675</v>
      </c>
      <c r="F56" s="15">
        <v>3929745</v>
      </c>
      <c r="G56" s="25">
        <v>39.799999999999997</v>
      </c>
      <c r="H56" s="44"/>
      <c r="I56" s="44"/>
      <c r="J56" s="44"/>
      <c r="K56" s="39"/>
      <c r="L56" s="39"/>
      <c r="M56" s="44"/>
      <c r="N56" s="43"/>
      <c r="O56" s="43"/>
    </row>
    <row r="57" spans="1:15" x14ac:dyDescent="0.25">
      <c r="A57" s="26" t="s">
        <v>111</v>
      </c>
      <c r="B57" s="24">
        <v>1.15E-3</v>
      </c>
      <c r="C57" s="15">
        <v>98623</v>
      </c>
      <c r="D57" s="15">
        <v>114</v>
      </c>
      <c r="E57" s="15">
        <v>98566</v>
      </c>
      <c r="F57" s="15">
        <v>3831071</v>
      </c>
      <c r="G57" s="25">
        <v>38.799999999999997</v>
      </c>
      <c r="H57" s="44"/>
      <c r="I57" s="44"/>
      <c r="J57" s="44"/>
      <c r="K57" s="39"/>
      <c r="L57" s="39"/>
      <c r="M57" s="44"/>
      <c r="N57" s="43"/>
      <c r="O57" s="43"/>
    </row>
    <row r="58" spans="1:15" x14ac:dyDescent="0.25">
      <c r="A58" s="26" t="s">
        <v>112</v>
      </c>
      <c r="B58" s="24">
        <v>1.2800000000000001E-3</v>
      </c>
      <c r="C58" s="15">
        <v>98509</v>
      </c>
      <c r="D58" s="15">
        <v>126</v>
      </c>
      <c r="E58" s="15">
        <v>98446</v>
      </c>
      <c r="F58" s="15">
        <v>3732505</v>
      </c>
      <c r="G58" s="25">
        <v>37.9</v>
      </c>
      <c r="H58" s="44"/>
      <c r="I58" s="44"/>
      <c r="J58" s="44"/>
      <c r="K58" s="39"/>
      <c r="L58" s="39"/>
      <c r="M58" s="44"/>
      <c r="N58" s="43"/>
      <c r="O58" s="43"/>
    </row>
    <row r="59" spans="1:15" x14ac:dyDescent="0.25">
      <c r="A59" s="26" t="s">
        <v>113</v>
      </c>
      <c r="B59" s="24">
        <v>1.42E-3</v>
      </c>
      <c r="C59" s="15">
        <v>98383</v>
      </c>
      <c r="D59" s="15">
        <v>140</v>
      </c>
      <c r="E59" s="15">
        <v>98313</v>
      </c>
      <c r="F59" s="15">
        <v>3634059</v>
      </c>
      <c r="G59" s="25">
        <v>36.9</v>
      </c>
      <c r="H59" s="44"/>
      <c r="I59" s="44"/>
      <c r="J59" s="44"/>
      <c r="K59" s="39"/>
      <c r="L59" s="39"/>
      <c r="M59" s="44"/>
      <c r="N59" s="43"/>
      <c r="O59" s="43"/>
    </row>
    <row r="60" spans="1:15" x14ac:dyDescent="0.25">
      <c r="A60" s="27" t="s">
        <v>114</v>
      </c>
      <c r="B60" s="24">
        <v>1.56E-3</v>
      </c>
      <c r="C60" s="15">
        <v>98243</v>
      </c>
      <c r="D60" s="15">
        <v>154</v>
      </c>
      <c r="E60" s="15">
        <v>98166</v>
      </c>
      <c r="F60" s="15">
        <v>3535746</v>
      </c>
      <c r="G60" s="25">
        <v>36</v>
      </c>
      <c r="H60" s="44"/>
      <c r="I60" s="44"/>
      <c r="J60" s="44"/>
      <c r="K60" s="39"/>
      <c r="L60" s="39"/>
      <c r="M60" s="44"/>
      <c r="N60" s="43"/>
      <c r="O60" s="43"/>
    </row>
    <row r="61" spans="1:15" x14ac:dyDescent="0.25">
      <c r="A61" s="27" t="s">
        <v>115</v>
      </c>
      <c r="B61" s="24">
        <v>1.7099999999999999E-3</v>
      </c>
      <c r="C61" s="15">
        <v>98089</v>
      </c>
      <c r="D61" s="15">
        <v>168</v>
      </c>
      <c r="E61" s="15">
        <v>98005</v>
      </c>
      <c r="F61" s="15">
        <v>3437580</v>
      </c>
      <c r="G61" s="25">
        <v>35</v>
      </c>
      <c r="H61" s="44"/>
      <c r="I61" s="44"/>
      <c r="J61" s="44"/>
      <c r="K61" s="39"/>
      <c r="L61" s="39"/>
      <c r="M61" s="44"/>
      <c r="N61" s="43"/>
      <c r="O61" s="43"/>
    </row>
    <row r="62" spans="1:15" x14ac:dyDescent="0.25">
      <c r="A62" s="26" t="s">
        <v>116</v>
      </c>
      <c r="B62" s="24">
        <v>1.89E-3</v>
      </c>
      <c r="C62" s="15">
        <v>97921</v>
      </c>
      <c r="D62" s="15">
        <v>185</v>
      </c>
      <c r="E62" s="15">
        <v>97829</v>
      </c>
      <c r="F62" s="15">
        <v>3339575</v>
      </c>
      <c r="G62" s="25">
        <v>34.1</v>
      </c>
      <c r="H62" s="44"/>
      <c r="I62" s="44"/>
      <c r="J62" s="44"/>
      <c r="K62" s="39"/>
      <c r="L62" s="39"/>
      <c r="M62" s="44"/>
      <c r="N62" s="43"/>
      <c r="O62" s="43"/>
    </row>
    <row r="63" spans="1:15" x14ac:dyDescent="0.25">
      <c r="A63" s="26" t="s">
        <v>117</v>
      </c>
      <c r="B63" s="24">
        <v>2.0999999999999999E-3</v>
      </c>
      <c r="C63" s="15">
        <v>97736</v>
      </c>
      <c r="D63" s="15">
        <v>205</v>
      </c>
      <c r="E63" s="15">
        <v>97634</v>
      </c>
      <c r="F63" s="15">
        <v>3241746</v>
      </c>
      <c r="G63" s="25">
        <v>33.200000000000003</v>
      </c>
      <c r="H63" s="44"/>
      <c r="I63" s="44"/>
      <c r="J63" s="44"/>
      <c r="K63" s="39"/>
      <c r="L63" s="39"/>
      <c r="M63" s="44"/>
      <c r="N63" s="43"/>
      <c r="O63" s="43"/>
    </row>
    <row r="64" spans="1:15" x14ac:dyDescent="0.25">
      <c r="A64" s="26" t="s">
        <v>118</v>
      </c>
      <c r="B64" s="24">
        <v>2.33E-3</v>
      </c>
      <c r="C64" s="15">
        <v>97531</v>
      </c>
      <c r="D64" s="15">
        <v>227</v>
      </c>
      <c r="E64" s="15">
        <v>97418</v>
      </c>
      <c r="F64" s="15">
        <v>3144113</v>
      </c>
      <c r="G64" s="25">
        <v>32.200000000000003</v>
      </c>
      <c r="H64" s="44"/>
      <c r="I64" s="44"/>
      <c r="J64" s="44"/>
      <c r="K64" s="39"/>
      <c r="L64" s="39"/>
      <c r="M64" s="44"/>
      <c r="N64" s="43"/>
      <c r="O64" s="43"/>
    </row>
    <row r="65" spans="1:15" x14ac:dyDescent="0.25">
      <c r="A65" s="26" t="s">
        <v>119</v>
      </c>
      <c r="B65" s="24">
        <v>2.5699999999999998E-3</v>
      </c>
      <c r="C65" s="15">
        <v>97304</v>
      </c>
      <c r="D65" s="15">
        <v>250</v>
      </c>
      <c r="E65" s="15">
        <v>97179</v>
      </c>
      <c r="F65" s="15">
        <v>3046695</v>
      </c>
      <c r="G65" s="25">
        <v>31.3</v>
      </c>
      <c r="H65" s="44"/>
      <c r="I65" s="44"/>
      <c r="J65" s="44"/>
      <c r="K65" s="39"/>
      <c r="L65" s="39"/>
      <c r="M65" s="44"/>
      <c r="N65" s="43"/>
      <c r="O65" s="43"/>
    </row>
    <row r="66" spans="1:15" x14ac:dyDescent="0.25">
      <c r="A66" s="26" t="s">
        <v>120</v>
      </c>
      <c r="B66" s="24">
        <v>2.81E-3</v>
      </c>
      <c r="C66" s="15">
        <v>97054</v>
      </c>
      <c r="D66" s="15">
        <v>273</v>
      </c>
      <c r="E66" s="15">
        <v>96918</v>
      </c>
      <c r="F66" s="15">
        <v>2949516</v>
      </c>
      <c r="G66" s="25">
        <v>30.4</v>
      </c>
      <c r="H66" s="44"/>
      <c r="I66" s="44"/>
      <c r="J66" s="44"/>
      <c r="K66" s="39"/>
      <c r="L66" s="39"/>
      <c r="M66" s="44"/>
      <c r="N66" s="43"/>
      <c r="O66" s="43"/>
    </row>
    <row r="67" spans="1:15" x14ac:dyDescent="0.25">
      <c r="A67" s="26" t="s">
        <v>121</v>
      </c>
      <c r="B67" s="24">
        <v>3.0599999999999998E-3</v>
      </c>
      <c r="C67" s="15">
        <v>96781</v>
      </c>
      <c r="D67" s="15">
        <v>297</v>
      </c>
      <c r="E67" s="15">
        <v>96633</v>
      </c>
      <c r="F67" s="15">
        <v>2852599</v>
      </c>
      <c r="G67" s="25">
        <v>29.5</v>
      </c>
      <c r="H67" s="44"/>
      <c r="I67" s="44"/>
      <c r="J67" s="44"/>
      <c r="K67" s="39"/>
      <c r="L67" s="39"/>
      <c r="M67" s="44"/>
      <c r="N67" s="43"/>
      <c r="O67" s="43"/>
    </row>
    <row r="68" spans="1:15" x14ac:dyDescent="0.25">
      <c r="A68" s="26" t="s">
        <v>122</v>
      </c>
      <c r="B68" s="24">
        <v>3.32E-3</v>
      </c>
      <c r="C68" s="15">
        <v>96484</v>
      </c>
      <c r="D68" s="15">
        <v>321</v>
      </c>
      <c r="E68" s="15">
        <v>96324</v>
      </c>
      <c r="F68" s="15">
        <v>2755966</v>
      </c>
      <c r="G68" s="25">
        <v>28.6</v>
      </c>
      <c r="H68" s="44"/>
      <c r="I68" s="44"/>
      <c r="J68" s="44"/>
      <c r="K68" s="39"/>
      <c r="L68" s="39"/>
      <c r="M68" s="44"/>
      <c r="N68" s="43"/>
      <c r="O68" s="43"/>
    </row>
    <row r="69" spans="1:15" x14ac:dyDescent="0.25">
      <c r="A69" s="26" t="s">
        <v>123</v>
      </c>
      <c r="B69" s="24">
        <v>3.5899999999999999E-3</v>
      </c>
      <c r="C69" s="15">
        <v>96163</v>
      </c>
      <c r="D69" s="15">
        <v>345</v>
      </c>
      <c r="E69" s="15">
        <v>95991</v>
      </c>
      <c r="F69" s="15">
        <v>2659643</v>
      </c>
      <c r="G69" s="25">
        <v>27.7</v>
      </c>
      <c r="H69" s="44"/>
      <c r="I69" s="44"/>
      <c r="J69" s="44"/>
      <c r="K69" s="39"/>
      <c r="L69" s="39"/>
      <c r="M69" s="44"/>
      <c r="N69" s="43"/>
      <c r="O69" s="43"/>
    </row>
    <row r="70" spans="1:15" x14ac:dyDescent="0.25">
      <c r="A70" s="26" t="s">
        <v>124</v>
      </c>
      <c r="B70" s="24">
        <v>3.8500000000000001E-3</v>
      </c>
      <c r="C70" s="15">
        <v>95818</v>
      </c>
      <c r="D70" s="15">
        <v>369</v>
      </c>
      <c r="E70" s="15">
        <v>95634</v>
      </c>
      <c r="F70" s="15">
        <v>2563652</v>
      </c>
      <c r="G70" s="25">
        <v>26.8</v>
      </c>
      <c r="H70" s="44"/>
      <c r="I70" s="44"/>
      <c r="J70" s="44"/>
      <c r="K70" s="39"/>
      <c r="L70" s="39"/>
      <c r="M70" s="44"/>
      <c r="N70" s="43"/>
      <c r="O70" s="43"/>
    </row>
    <row r="71" spans="1:15" x14ac:dyDescent="0.25">
      <c r="A71" s="26" t="s">
        <v>125</v>
      </c>
      <c r="B71" s="24">
        <v>4.13E-3</v>
      </c>
      <c r="C71" s="15">
        <v>95449</v>
      </c>
      <c r="D71" s="15">
        <v>395</v>
      </c>
      <c r="E71" s="15">
        <v>95252</v>
      </c>
      <c r="F71" s="15">
        <v>2468019</v>
      </c>
      <c r="G71" s="25">
        <v>25.9</v>
      </c>
      <c r="H71" s="44"/>
      <c r="I71" s="44"/>
      <c r="J71" s="44"/>
      <c r="K71" s="39"/>
      <c r="L71" s="39"/>
      <c r="M71" s="44"/>
      <c r="N71" s="43"/>
      <c r="O71" s="43"/>
    </row>
    <row r="72" spans="1:15" x14ac:dyDescent="0.25">
      <c r="A72" s="26" t="s">
        <v>126</v>
      </c>
      <c r="B72" s="24">
        <v>4.4900000000000001E-3</v>
      </c>
      <c r="C72" s="15">
        <v>95054</v>
      </c>
      <c r="D72" s="15">
        <v>427</v>
      </c>
      <c r="E72" s="15">
        <v>94841</v>
      </c>
      <c r="F72" s="15">
        <v>2372767</v>
      </c>
      <c r="G72" s="25">
        <v>25</v>
      </c>
      <c r="H72" s="44"/>
      <c r="I72" s="44"/>
      <c r="J72" s="44"/>
      <c r="K72" s="39"/>
      <c r="L72" s="39"/>
      <c r="M72" s="44"/>
      <c r="N72" s="43"/>
      <c r="O72" s="43"/>
    </row>
    <row r="73" spans="1:15" x14ac:dyDescent="0.25">
      <c r="A73" s="26" t="s">
        <v>127</v>
      </c>
      <c r="B73" s="24">
        <v>4.9399999999999999E-3</v>
      </c>
      <c r="C73" s="15">
        <v>94627</v>
      </c>
      <c r="D73" s="15">
        <v>467</v>
      </c>
      <c r="E73" s="15">
        <v>94394</v>
      </c>
      <c r="F73" s="15">
        <v>2277927</v>
      </c>
      <c r="G73" s="25">
        <v>24.1</v>
      </c>
      <c r="H73" s="44"/>
      <c r="I73" s="44"/>
      <c r="J73" s="44"/>
      <c r="K73" s="39"/>
      <c r="L73" s="39"/>
      <c r="M73" s="44"/>
      <c r="N73" s="43"/>
      <c r="O73" s="43"/>
    </row>
    <row r="74" spans="1:15" x14ac:dyDescent="0.25">
      <c r="A74" s="26" t="s">
        <v>128</v>
      </c>
      <c r="B74" s="24">
        <v>5.4400000000000004E-3</v>
      </c>
      <c r="C74" s="15">
        <v>94160</v>
      </c>
      <c r="D74" s="15">
        <v>512</v>
      </c>
      <c r="E74" s="15">
        <v>93904</v>
      </c>
      <c r="F74" s="15">
        <v>2183533</v>
      </c>
      <c r="G74" s="25">
        <v>23.2</v>
      </c>
      <c r="H74" s="44"/>
      <c r="I74" s="44"/>
      <c r="J74" s="44"/>
      <c r="K74" s="39"/>
      <c r="L74" s="39"/>
      <c r="M74" s="44"/>
      <c r="N74" s="43"/>
      <c r="O74" s="43"/>
    </row>
    <row r="75" spans="1:15" x14ac:dyDescent="0.25">
      <c r="A75" s="26" t="s">
        <v>129</v>
      </c>
      <c r="B75" s="24">
        <v>5.9500000000000004E-3</v>
      </c>
      <c r="C75" s="15">
        <v>93648</v>
      </c>
      <c r="D75" s="15">
        <v>557</v>
      </c>
      <c r="E75" s="15">
        <v>93370</v>
      </c>
      <c r="F75" s="15">
        <v>2089629</v>
      </c>
      <c r="G75" s="25">
        <v>22.3</v>
      </c>
      <c r="H75" s="44"/>
      <c r="I75" s="44"/>
      <c r="J75" s="44"/>
      <c r="K75" s="39"/>
      <c r="L75" s="39"/>
      <c r="M75" s="44"/>
      <c r="N75" s="43"/>
      <c r="O75" s="43"/>
    </row>
    <row r="76" spans="1:15" x14ac:dyDescent="0.25">
      <c r="A76" s="26" t="s">
        <v>130</v>
      </c>
      <c r="B76" s="24">
        <v>6.5100000000000002E-3</v>
      </c>
      <c r="C76" s="15">
        <v>93091</v>
      </c>
      <c r="D76" s="15">
        <v>606</v>
      </c>
      <c r="E76" s="15">
        <v>92788</v>
      </c>
      <c r="F76" s="15">
        <v>1996260</v>
      </c>
      <c r="G76" s="25">
        <v>21.4</v>
      </c>
      <c r="H76" s="44"/>
      <c r="I76" s="44"/>
      <c r="J76" s="44"/>
      <c r="K76" s="39"/>
      <c r="L76" s="39"/>
      <c r="M76" s="44"/>
      <c r="N76" s="43"/>
      <c r="O76" s="43"/>
    </row>
    <row r="77" spans="1:15" x14ac:dyDescent="0.25">
      <c r="A77" s="26" t="s">
        <v>131</v>
      </c>
      <c r="B77" s="24">
        <v>7.2399999999999999E-3</v>
      </c>
      <c r="C77" s="15">
        <v>92485</v>
      </c>
      <c r="D77" s="15">
        <v>670</v>
      </c>
      <c r="E77" s="15">
        <v>92150</v>
      </c>
      <c r="F77" s="15">
        <v>1903472</v>
      </c>
      <c r="G77" s="25">
        <v>20.6</v>
      </c>
      <c r="H77" s="44"/>
      <c r="I77" s="44"/>
      <c r="J77" s="44"/>
      <c r="K77" s="39"/>
      <c r="L77" s="39"/>
      <c r="M77" s="44"/>
      <c r="N77" s="43"/>
      <c r="O77" s="43"/>
    </row>
    <row r="78" spans="1:15" x14ac:dyDescent="0.25">
      <c r="A78" s="26" t="s">
        <v>132</v>
      </c>
      <c r="B78" s="24">
        <v>8.2100000000000003E-3</v>
      </c>
      <c r="C78" s="15">
        <v>91815</v>
      </c>
      <c r="D78" s="15">
        <v>754</v>
      </c>
      <c r="E78" s="15">
        <v>91438</v>
      </c>
      <c r="F78" s="15">
        <v>1811322</v>
      </c>
      <c r="G78" s="25">
        <v>19.7</v>
      </c>
      <c r="H78" s="44"/>
      <c r="I78" s="44"/>
      <c r="J78" s="44"/>
      <c r="K78" s="39"/>
      <c r="L78" s="39"/>
      <c r="M78" s="44"/>
      <c r="N78" s="43"/>
      <c r="O78" s="43"/>
    </row>
    <row r="79" spans="1:15" x14ac:dyDescent="0.25">
      <c r="A79" s="26" t="s">
        <v>133</v>
      </c>
      <c r="B79" s="24">
        <v>9.3200000000000002E-3</v>
      </c>
      <c r="C79" s="15">
        <v>91061</v>
      </c>
      <c r="D79" s="15">
        <v>849</v>
      </c>
      <c r="E79" s="15">
        <v>90637</v>
      </c>
      <c r="F79" s="15">
        <v>1719884</v>
      </c>
      <c r="G79" s="25">
        <v>18.899999999999999</v>
      </c>
      <c r="H79" s="44"/>
      <c r="I79" s="44"/>
      <c r="J79" s="44"/>
      <c r="K79" s="39"/>
      <c r="L79" s="39"/>
      <c r="M79" s="44"/>
      <c r="N79" s="43"/>
      <c r="O79" s="43"/>
    </row>
    <row r="80" spans="1:15" x14ac:dyDescent="0.25">
      <c r="A80" s="26" t="s">
        <v>134</v>
      </c>
      <c r="B80" s="24">
        <v>1.0460000000000001E-2</v>
      </c>
      <c r="C80" s="15">
        <v>90212</v>
      </c>
      <c r="D80" s="15">
        <v>943</v>
      </c>
      <c r="E80" s="15">
        <v>89741</v>
      </c>
      <c r="F80" s="15">
        <v>1629247</v>
      </c>
      <c r="G80" s="25">
        <v>18.100000000000001</v>
      </c>
      <c r="H80" s="44"/>
      <c r="I80" s="44"/>
      <c r="J80" s="44"/>
      <c r="K80" s="39"/>
      <c r="L80" s="39"/>
      <c r="M80" s="44"/>
      <c r="N80" s="43"/>
      <c r="O80" s="43"/>
    </row>
    <row r="81" spans="1:15" x14ac:dyDescent="0.25">
      <c r="A81" s="26" t="s">
        <v>135</v>
      </c>
      <c r="B81" s="24">
        <v>1.1679999999999999E-2</v>
      </c>
      <c r="C81" s="15">
        <v>89269</v>
      </c>
      <c r="D81" s="15">
        <v>1043</v>
      </c>
      <c r="E81" s="15">
        <v>88748</v>
      </c>
      <c r="F81" s="15">
        <v>1539507</v>
      </c>
      <c r="G81" s="25">
        <v>17.2</v>
      </c>
      <c r="H81" s="44"/>
      <c r="I81" s="44"/>
      <c r="J81" s="44"/>
      <c r="K81" s="39"/>
      <c r="L81" s="39"/>
      <c r="M81" s="44"/>
      <c r="N81" s="43"/>
      <c r="O81" s="43"/>
    </row>
    <row r="82" spans="1:15" x14ac:dyDescent="0.25">
      <c r="A82" s="26" t="s">
        <v>136</v>
      </c>
      <c r="B82" s="24">
        <v>1.32E-2</v>
      </c>
      <c r="C82" s="15">
        <v>88226</v>
      </c>
      <c r="D82" s="15">
        <v>1165</v>
      </c>
      <c r="E82" s="15">
        <v>87644</v>
      </c>
      <c r="F82" s="15">
        <v>1450759</v>
      </c>
      <c r="G82" s="25">
        <v>16.399999999999999</v>
      </c>
      <c r="H82" s="44"/>
      <c r="I82" s="44"/>
      <c r="J82" s="44"/>
      <c r="K82" s="39"/>
      <c r="L82" s="39"/>
      <c r="M82" s="44"/>
      <c r="N82" s="43"/>
      <c r="O82" s="43"/>
    </row>
    <row r="83" spans="1:15" x14ac:dyDescent="0.25">
      <c r="A83" s="26" t="s">
        <v>137</v>
      </c>
      <c r="B83" s="24">
        <v>1.5169999999999999E-2</v>
      </c>
      <c r="C83" s="15">
        <v>87061</v>
      </c>
      <c r="D83" s="15">
        <v>1321</v>
      </c>
      <c r="E83" s="15">
        <v>86401</v>
      </c>
      <c r="F83" s="15">
        <v>1363116</v>
      </c>
      <c r="G83" s="25">
        <v>15.7</v>
      </c>
      <c r="H83" s="44"/>
      <c r="I83" s="44"/>
      <c r="J83" s="44"/>
      <c r="K83" s="39"/>
      <c r="L83" s="39"/>
      <c r="M83" s="44"/>
      <c r="N83" s="43"/>
      <c r="O83" s="43"/>
    </row>
    <row r="84" spans="1:15" x14ac:dyDescent="0.25">
      <c r="A84" s="26" t="s">
        <v>138</v>
      </c>
      <c r="B84" s="24">
        <v>1.7409999999999998E-2</v>
      </c>
      <c r="C84" s="15">
        <v>85740</v>
      </c>
      <c r="D84" s="15">
        <v>1493</v>
      </c>
      <c r="E84" s="15">
        <v>84994</v>
      </c>
      <c r="F84" s="15">
        <v>1276715</v>
      </c>
      <c r="G84" s="25">
        <v>14.9</v>
      </c>
      <c r="H84" s="44"/>
      <c r="I84" s="44"/>
      <c r="J84" s="44"/>
      <c r="K84" s="39"/>
      <c r="L84" s="39"/>
      <c r="M84" s="44"/>
      <c r="N84" s="43"/>
      <c r="O84" s="43"/>
    </row>
    <row r="85" spans="1:15" x14ac:dyDescent="0.25">
      <c r="A85" s="26" t="s">
        <v>139</v>
      </c>
      <c r="B85" s="24">
        <v>1.9709999999999998E-2</v>
      </c>
      <c r="C85" s="15">
        <v>84247</v>
      </c>
      <c r="D85" s="15">
        <v>1660</v>
      </c>
      <c r="E85" s="15">
        <v>83417</v>
      </c>
      <c r="F85" s="15">
        <v>1191722</v>
      </c>
      <c r="G85" s="25">
        <v>14.1</v>
      </c>
      <c r="H85" s="44"/>
      <c r="I85" s="44"/>
      <c r="J85" s="44"/>
      <c r="K85" s="39"/>
      <c r="L85" s="39"/>
      <c r="M85" s="44"/>
      <c r="N85" s="43"/>
      <c r="O85" s="43"/>
    </row>
    <row r="86" spans="1:15" x14ac:dyDescent="0.25">
      <c r="A86" s="26" t="s">
        <v>140</v>
      </c>
      <c r="B86" s="24">
        <v>2.2110000000000001E-2</v>
      </c>
      <c r="C86" s="15">
        <v>82587</v>
      </c>
      <c r="D86" s="15">
        <v>1826</v>
      </c>
      <c r="E86" s="15">
        <v>81674</v>
      </c>
      <c r="F86" s="15">
        <v>1108305</v>
      </c>
      <c r="G86" s="25">
        <v>13.4</v>
      </c>
      <c r="H86" s="44"/>
      <c r="I86" s="44"/>
      <c r="J86" s="44"/>
      <c r="K86" s="39"/>
      <c r="L86" s="39"/>
      <c r="M86" s="44"/>
      <c r="N86" s="43"/>
      <c r="O86" s="43"/>
    </row>
    <row r="87" spans="1:15" x14ac:dyDescent="0.25">
      <c r="A87" s="26" t="s">
        <v>141</v>
      </c>
      <c r="B87" s="24">
        <v>2.487E-2</v>
      </c>
      <c r="C87" s="15">
        <v>80761</v>
      </c>
      <c r="D87" s="15">
        <v>2008</v>
      </c>
      <c r="E87" s="15">
        <v>79757</v>
      </c>
      <c r="F87" s="15">
        <v>1026631</v>
      </c>
      <c r="G87" s="25">
        <v>12.7</v>
      </c>
      <c r="H87" s="44"/>
      <c r="I87" s="44"/>
      <c r="J87" s="44"/>
      <c r="K87" s="39"/>
      <c r="L87" s="39"/>
      <c r="M87" s="44"/>
      <c r="N87" s="43"/>
      <c r="O87" s="43"/>
    </row>
    <row r="88" spans="1:15" x14ac:dyDescent="0.25">
      <c r="A88" s="26" t="s">
        <v>142</v>
      </c>
      <c r="B88" s="24">
        <v>2.818E-2</v>
      </c>
      <c r="C88" s="15">
        <v>78753</v>
      </c>
      <c r="D88" s="15">
        <v>2219</v>
      </c>
      <c r="E88" s="15">
        <v>77644</v>
      </c>
      <c r="F88" s="15">
        <v>946874</v>
      </c>
      <c r="G88" s="25">
        <v>12</v>
      </c>
      <c r="H88" s="44"/>
      <c r="I88" s="44"/>
      <c r="J88" s="44"/>
      <c r="K88" s="39"/>
      <c r="L88" s="39"/>
      <c r="M88" s="44"/>
      <c r="N88" s="43"/>
      <c r="O88" s="43"/>
    </row>
    <row r="89" spans="1:15" x14ac:dyDescent="0.25">
      <c r="A89" s="26" t="s">
        <v>143</v>
      </c>
      <c r="B89" s="24">
        <v>3.1789999999999999E-2</v>
      </c>
      <c r="C89" s="15">
        <v>76534</v>
      </c>
      <c r="D89" s="15">
        <v>2433</v>
      </c>
      <c r="E89" s="15">
        <v>75318</v>
      </c>
      <c r="F89" s="15">
        <v>869230</v>
      </c>
      <c r="G89" s="25">
        <v>11.4</v>
      </c>
      <c r="H89" s="44"/>
      <c r="I89" s="44"/>
      <c r="J89" s="44"/>
      <c r="K89" s="39"/>
      <c r="L89" s="39"/>
      <c r="M89" s="44"/>
      <c r="N89" s="43"/>
      <c r="O89" s="43"/>
    </row>
    <row r="90" spans="1:15" x14ac:dyDescent="0.25">
      <c r="A90" s="26" t="s">
        <v>144</v>
      </c>
      <c r="B90" s="24">
        <v>3.5439999999999999E-2</v>
      </c>
      <c r="C90" s="15">
        <v>74101</v>
      </c>
      <c r="D90" s="15">
        <v>2626</v>
      </c>
      <c r="E90" s="15">
        <v>72788</v>
      </c>
      <c r="F90" s="15">
        <v>793913</v>
      </c>
      <c r="G90" s="25">
        <v>10.7</v>
      </c>
      <c r="H90" s="44"/>
      <c r="I90" s="44"/>
      <c r="J90" s="44"/>
      <c r="K90" s="39"/>
      <c r="L90" s="39"/>
      <c r="M90" s="44"/>
      <c r="N90" s="43"/>
      <c r="O90" s="43"/>
    </row>
    <row r="91" spans="1:15" x14ac:dyDescent="0.25">
      <c r="A91" s="26" t="s">
        <v>145</v>
      </c>
      <c r="B91" s="24">
        <v>3.9210000000000002E-2</v>
      </c>
      <c r="C91" s="15">
        <v>71475</v>
      </c>
      <c r="D91" s="15">
        <v>2803</v>
      </c>
      <c r="E91" s="15">
        <v>70074</v>
      </c>
      <c r="F91" s="15">
        <v>721125</v>
      </c>
      <c r="G91" s="25">
        <v>10.1</v>
      </c>
      <c r="H91" s="44"/>
      <c r="I91" s="44"/>
      <c r="J91" s="44"/>
      <c r="K91" s="39"/>
      <c r="L91" s="39"/>
      <c r="M91" s="44"/>
      <c r="N91" s="43"/>
      <c r="O91" s="43"/>
    </row>
    <row r="92" spans="1:15" x14ac:dyDescent="0.25">
      <c r="A92" s="26" t="s">
        <v>146</v>
      </c>
      <c r="B92" s="24">
        <v>4.3589999999999997E-2</v>
      </c>
      <c r="C92" s="15">
        <v>68672</v>
      </c>
      <c r="D92" s="15">
        <v>2993</v>
      </c>
      <c r="E92" s="15">
        <v>67176</v>
      </c>
      <c r="F92" s="15">
        <v>651051</v>
      </c>
      <c r="G92" s="25">
        <v>9.5</v>
      </c>
      <c r="H92" s="44"/>
      <c r="I92" s="44"/>
      <c r="J92" s="44"/>
      <c r="K92" s="39"/>
      <c r="L92" s="39"/>
      <c r="M92" s="44"/>
      <c r="N92" s="43"/>
      <c r="O92" s="43"/>
    </row>
    <row r="93" spans="1:15" x14ac:dyDescent="0.25">
      <c r="A93" s="26" t="s">
        <v>147</v>
      </c>
      <c r="B93" s="24">
        <v>4.9099999999999998E-2</v>
      </c>
      <c r="C93" s="15">
        <v>65679</v>
      </c>
      <c r="D93" s="15">
        <v>3225</v>
      </c>
      <c r="E93" s="15">
        <v>64067</v>
      </c>
      <c r="F93" s="15">
        <v>583876</v>
      </c>
      <c r="G93" s="25">
        <v>8.9</v>
      </c>
      <c r="H93" s="44"/>
      <c r="I93" s="44"/>
      <c r="J93" s="44"/>
      <c r="K93" s="39"/>
      <c r="L93" s="39"/>
      <c r="M93" s="44"/>
      <c r="N93" s="43"/>
      <c r="O93" s="43"/>
    </row>
    <row r="94" spans="1:15" x14ac:dyDescent="0.25">
      <c r="A94" s="26" t="s">
        <v>148</v>
      </c>
      <c r="B94" s="24">
        <v>5.5719999999999999E-2</v>
      </c>
      <c r="C94" s="15">
        <v>62454</v>
      </c>
      <c r="D94" s="15">
        <v>3480</v>
      </c>
      <c r="E94" s="15">
        <v>60714</v>
      </c>
      <c r="F94" s="15">
        <v>519809</v>
      </c>
      <c r="G94" s="25">
        <v>8.3000000000000007</v>
      </c>
      <c r="H94" s="44"/>
      <c r="I94" s="44"/>
      <c r="J94" s="44"/>
      <c r="K94" s="39"/>
      <c r="L94" s="39"/>
      <c r="M94" s="44"/>
      <c r="N94" s="43"/>
      <c r="O94" s="43"/>
    </row>
    <row r="95" spans="1:15" x14ac:dyDescent="0.25">
      <c r="A95" s="26" t="s">
        <v>149</v>
      </c>
      <c r="B95" s="24">
        <v>6.268E-2</v>
      </c>
      <c r="C95" s="15">
        <v>58974</v>
      </c>
      <c r="D95" s="15">
        <v>3696</v>
      </c>
      <c r="E95" s="15">
        <v>57126</v>
      </c>
      <c r="F95" s="15">
        <v>459095</v>
      </c>
      <c r="G95" s="25">
        <v>7.8</v>
      </c>
      <c r="H95" s="44"/>
      <c r="I95" s="44"/>
      <c r="J95" s="44"/>
      <c r="K95" s="39"/>
      <c r="L95" s="39"/>
      <c r="M95" s="44"/>
      <c r="N95" s="43"/>
      <c r="O95" s="43"/>
    </row>
    <row r="96" spans="1:15" x14ac:dyDescent="0.25">
      <c r="A96" s="26" t="s">
        <v>150</v>
      </c>
      <c r="B96" s="24">
        <v>7.0370000000000002E-2</v>
      </c>
      <c r="C96" s="15">
        <v>55278</v>
      </c>
      <c r="D96" s="15">
        <v>3890</v>
      </c>
      <c r="E96" s="15">
        <v>53333</v>
      </c>
      <c r="F96" s="15">
        <v>401969</v>
      </c>
      <c r="G96" s="25">
        <v>7.3</v>
      </c>
      <c r="H96" s="44"/>
      <c r="I96" s="44"/>
      <c r="J96" s="44"/>
      <c r="K96" s="39"/>
      <c r="L96" s="39"/>
      <c r="M96" s="44"/>
      <c r="N96" s="43"/>
      <c r="O96" s="43"/>
    </row>
    <row r="97" spans="1:15" x14ac:dyDescent="0.25">
      <c r="A97" s="26" t="s">
        <v>151</v>
      </c>
      <c r="B97" s="24">
        <v>7.8839999999999993E-2</v>
      </c>
      <c r="C97" s="15">
        <v>51388</v>
      </c>
      <c r="D97" s="15">
        <v>4051</v>
      </c>
      <c r="E97" s="15">
        <v>49363</v>
      </c>
      <c r="F97" s="15">
        <v>348636</v>
      </c>
      <c r="G97" s="25">
        <v>6.8</v>
      </c>
      <c r="H97" s="44"/>
      <c r="I97" s="44"/>
      <c r="J97" s="44"/>
      <c r="K97" s="39"/>
      <c r="L97" s="39"/>
      <c r="M97" s="44"/>
      <c r="N97" s="43"/>
      <c r="O97" s="43"/>
    </row>
    <row r="98" spans="1:15" x14ac:dyDescent="0.25">
      <c r="A98" s="26" t="s">
        <v>152</v>
      </c>
      <c r="B98" s="24">
        <v>8.8150000000000006E-2</v>
      </c>
      <c r="C98" s="15">
        <v>47337</v>
      </c>
      <c r="D98" s="15">
        <v>4173</v>
      </c>
      <c r="E98" s="15">
        <v>45251</v>
      </c>
      <c r="F98" s="15">
        <v>299274</v>
      </c>
      <c r="G98" s="25">
        <v>6.3</v>
      </c>
      <c r="H98" s="44"/>
      <c r="I98" s="44"/>
      <c r="J98" s="44"/>
      <c r="K98" s="39"/>
      <c r="L98" s="39"/>
      <c r="M98" s="44"/>
      <c r="N98" s="43"/>
      <c r="O98" s="43"/>
    </row>
    <row r="99" spans="1:15" x14ac:dyDescent="0.25">
      <c r="A99" s="26" t="s">
        <v>153</v>
      </c>
      <c r="B99" s="24">
        <v>9.8360000000000003E-2</v>
      </c>
      <c r="C99" s="15">
        <v>43164</v>
      </c>
      <c r="D99" s="15">
        <v>4246</v>
      </c>
      <c r="E99" s="15">
        <v>41041</v>
      </c>
      <c r="F99" s="15">
        <v>254023</v>
      </c>
      <c r="G99" s="25">
        <v>5.9</v>
      </c>
      <c r="H99" s="44"/>
      <c r="I99" s="44"/>
      <c r="J99" s="44"/>
      <c r="K99" s="39"/>
      <c r="L99" s="39"/>
      <c r="M99" s="44"/>
      <c r="N99" s="43"/>
      <c r="O99" s="43"/>
    </row>
    <row r="100" spans="1:15" x14ac:dyDescent="0.25">
      <c r="A100" s="26" t="s">
        <v>154</v>
      </c>
      <c r="B100" s="24">
        <v>0.10952000000000001</v>
      </c>
      <c r="C100" s="15">
        <v>38918</v>
      </c>
      <c r="D100" s="15">
        <v>4262</v>
      </c>
      <c r="E100" s="15">
        <v>36787</v>
      </c>
      <c r="F100" s="15">
        <v>212982</v>
      </c>
      <c r="G100" s="25">
        <v>5.5</v>
      </c>
      <c r="H100" s="44"/>
      <c r="I100" s="44"/>
      <c r="J100" s="44"/>
      <c r="K100" s="39"/>
      <c r="L100" s="39"/>
      <c r="M100" s="44"/>
      <c r="N100" s="43"/>
      <c r="O100" s="43"/>
    </row>
    <row r="101" spans="1:15" x14ac:dyDescent="0.25">
      <c r="A101" s="26" t="s">
        <v>155</v>
      </c>
      <c r="B101" s="24">
        <v>0.12168</v>
      </c>
      <c r="C101" s="15">
        <v>34656</v>
      </c>
      <c r="D101" s="15">
        <v>4217</v>
      </c>
      <c r="E101" s="15">
        <v>32548</v>
      </c>
      <c r="F101" s="15">
        <v>176195</v>
      </c>
      <c r="G101" s="25">
        <v>5.0999999999999996</v>
      </c>
      <c r="H101" s="44"/>
      <c r="I101" s="44"/>
      <c r="J101" s="44"/>
      <c r="K101" s="39"/>
      <c r="L101" s="39"/>
      <c r="M101" s="44"/>
      <c r="N101" s="43"/>
      <c r="O101" s="43"/>
    </row>
    <row r="102" spans="1:15" x14ac:dyDescent="0.25">
      <c r="A102" s="26" t="s">
        <v>156</v>
      </c>
      <c r="B102" s="24">
        <v>0.13489000000000001</v>
      </c>
      <c r="C102" s="15">
        <v>30439</v>
      </c>
      <c r="D102" s="15">
        <v>4106</v>
      </c>
      <c r="E102" s="15">
        <v>28386</v>
      </c>
      <c r="F102" s="15">
        <v>143648</v>
      </c>
      <c r="G102" s="25">
        <v>4.7</v>
      </c>
      <c r="H102" s="44"/>
      <c r="I102" s="44"/>
      <c r="J102" s="44"/>
      <c r="K102" s="39"/>
      <c r="L102" s="39"/>
      <c r="M102" s="44"/>
      <c r="N102" s="43"/>
      <c r="O102" s="43"/>
    </row>
    <row r="103" spans="1:15" x14ac:dyDescent="0.25">
      <c r="A103" s="26" t="s">
        <v>157</v>
      </c>
      <c r="B103" s="24">
        <v>0.1492</v>
      </c>
      <c r="C103" s="15">
        <v>26333</v>
      </c>
      <c r="D103" s="15">
        <v>3929</v>
      </c>
      <c r="E103" s="15">
        <v>24369</v>
      </c>
      <c r="F103" s="15">
        <v>115262</v>
      </c>
      <c r="G103" s="25">
        <v>4.4000000000000004</v>
      </c>
      <c r="H103" s="44"/>
      <c r="I103" s="44"/>
      <c r="J103" s="44"/>
      <c r="K103" s="39"/>
      <c r="L103" s="39"/>
      <c r="M103" s="44"/>
      <c r="N103" s="43"/>
      <c r="O103" s="43"/>
    </row>
    <row r="104" spans="1:15" x14ac:dyDescent="0.25">
      <c r="A104" s="26" t="s">
        <v>158</v>
      </c>
      <c r="B104" s="24">
        <v>0.16464999999999999</v>
      </c>
      <c r="C104" s="15">
        <v>22404</v>
      </c>
      <c r="D104" s="15">
        <v>3689</v>
      </c>
      <c r="E104" s="15">
        <v>20560</v>
      </c>
      <c r="F104" s="15">
        <v>90893</v>
      </c>
      <c r="G104" s="25">
        <v>4.0999999999999996</v>
      </c>
      <c r="H104" s="44"/>
      <c r="I104" s="44"/>
      <c r="J104" s="44"/>
      <c r="K104" s="39"/>
      <c r="L104" s="39"/>
      <c r="M104" s="44"/>
      <c r="N104" s="43"/>
      <c r="O104" s="43"/>
    </row>
    <row r="105" spans="1:15" x14ac:dyDescent="0.25">
      <c r="A105" s="26" t="s">
        <v>159</v>
      </c>
      <c r="B105" s="24">
        <v>0.18128</v>
      </c>
      <c r="C105" s="15">
        <v>18715</v>
      </c>
      <c r="D105" s="15">
        <v>3393</v>
      </c>
      <c r="E105" s="15">
        <v>17019</v>
      </c>
      <c r="F105" s="15">
        <v>70334</v>
      </c>
      <c r="G105" s="25">
        <v>3.8</v>
      </c>
      <c r="H105" s="44"/>
      <c r="I105" s="44"/>
      <c r="J105" s="44"/>
      <c r="K105" s="39"/>
      <c r="L105" s="39"/>
      <c r="M105" s="44"/>
      <c r="N105" s="43"/>
      <c r="O105" s="43"/>
    </row>
    <row r="106" spans="1:15" x14ac:dyDescent="0.25">
      <c r="A106" s="26" t="s">
        <v>160</v>
      </c>
      <c r="B106" s="24">
        <v>0.19911999999999999</v>
      </c>
      <c r="C106" s="15">
        <v>15322</v>
      </c>
      <c r="D106" s="15">
        <v>3051</v>
      </c>
      <c r="E106" s="15">
        <v>13797</v>
      </c>
      <c r="F106" s="15">
        <v>53315</v>
      </c>
      <c r="G106" s="25">
        <v>3.5</v>
      </c>
      <c r="H106" s="44"/>
      <c r="I106" s="44"/>
      <c r="J106" s="44"/>
      <c r="K106" s="39"/>
      <c r="L106" s="39"/>
      <c r="M106" s="44"/>
      <c r="N106" s="43"/>
      <c r="O106" s="43"/>
    </row>
    <row r="107" spans="1:15" x14ac:dyDescent="0.25">
      <c r="A107" s="26" t="s">
        <v>161</v>
      </c>
      <c r="B107" s="24">
        <v>0.21820000000000001</v>
      </c>
      <c r="C107" s="15">
        <v>12271</v>
      </c>
      <c r="D107" s="15">
        <v>2678</v>
      </c>
      <c r="E107" s="15">
        <v>10932</v>
      </c>
      <c r="F107" s="15">
        <v>39519</v>
      </c>
      <c r="G107" s="25">
        <v>3.2</v>
      </c>
      <c r="H107" s="44"/>
      <c r="I107" s="44"/>
      <c r="J107" s="44"/>
      <c r="K107" s="39"/>
      <c r="L107" s="39"/>
      <c r="M107" s="44"/>
      <c r="N107" s="43"/>
      <c r="O107" s="43"/>
    </row>
    <row r="108" spans="1:15" x14ac:dyDescent="0.25">
      <c r="A108" s="26" t="s">
        <v>162</v>
      </c>
      <c r="B108" s="24">
        <v>0.23852999999999999</v>
      </c>
      <c r="C108" s="15">
        <v>9593</v>
      </c>
      <c r="D108" s="15">
        <v>2288</v>
      </c>
      <c r="E108" s="15">
        <v>8449</v>
      </c>
      <c r="F108" s="15">
        <v>28587</v>
      </c>
      <c r="G108" s="25">
        <v>3</v>
      </c>
      <c r="H108" s="44"/>
      <c r="I108" s="44"/>
      <c r="J108" s="44"/>
      <c r="K108" s="39"/>
      <c r="L108" s="39"/>
      <c r="M108" s="44"/>
      <c r="N108" s="43"/>
      <c r="O108" s="43"/>
    </row>
    <row r="109" spans="1:15" x14ac:dyDescent="0.25">
      <c r="A109" s="26" t="s">
        <v>163</v>
      </c>
      <c r="B109" s="24">
        <v>0.26011000000000001</v>
      </c>
      <c r="C109" s="15">
        <v>7305</v>
      </c>
      <c r="D109" s="15">
        <v>1900</v>
      </c>
      <c r="E109" s="15">
        <v>6355</v>
      </c>
      <c r="F109" s="15">
        <v>20138</v>
      </c>
      <c r="G109" s="25">
        <v>2.8</v>
      </c>
      <c r="H109" s="44"/>
      <c r="I109" s="44"/>
      <c r="J109" s="44"/>
      <c r="K109" s="39"/>
      <c r="L109" s="39"/>
      <c r="M109" s="44"/>
      <c r="N109" s="43"/>
      <c r="O109" s="43"/>
    </row>
    <row r="110" spans="1:15" x14ac:dyDescent="0.25">
      <c r="A110" s="28" t="s">
        <v>164</v>
      </c>
      <c r="B110" s="29">
        <v>1</v>
      </c>
      <c r="C110" s="30">
        <v>5405</v>
      </c>
      <c r="D110" s="30">
        <v>5405</v>
      </c>
      <c r="E110" s="30">
        <v>13783</v>
      </c>
      <c r="F110" s="30">
        <v>13783</v>
      </c>
      <c r="G110" s="31">
        <v>2.6</v>
      </c>
      <c r="H110" s="44"/>
      <c r="I110" s="44"/>
      <c r="J110" s="44"/>
      <c r="K110" s="39"/>
      <c r="L110" s="39"/>
      <c r="M110" s="44"/>
      <c r="N110" s="43"/>
      <c r="O110" s="43"/>
    </row>
    <row r="111" spans="1:15" x14ac:dyDescent="0.25">
      <c r="A111" s="15"/>
      <c r="B111" s="24"/>
      <c r="C111" s="15"/>
      <c r="D111" s="15"/>
      <c r="E111" s="15"/>
      <c r="F111" s="15"/>
      <c r="G111" s="67"/>
      <c r="H111" s="44"/>
      <c r="I111" s="44"/>
      <c r="J111" s="44"/>
      <c r="K111" s="39"/>
      <c r="L111" s="39"/>
      <c r="M111" s="44"/>
      <c r="N111" s="43"/>
      <c r="O111" s="43"/>
    </row>
    <row r="113" spans="1:1" x14ac:dyDescent="0.25">
      <c r="A113" s="32" t="s">
        <v>284</v>
      </c>
    </row>
    <row r="114" spans="1:1" x14ac:dyDescent="0.25">
      <c r="A114" s="33" t="s">
        <v>165</v>
      </c>
    </row>
  </sheetData>
  <conditionalFormatting sqref="H10:H111">
    <cfRule type="cellIs" dxfId="55" priority="2" operator="lessThan">
      <formula>0</formula>
    </cfRule>
  </conditionalFormatting>
  <conditionalFormatting sqref="J10:J111">
    <cfRule type="cellIs" dxfId="54" priority="1" operator="lessThan">
      <formula>0</formula>
    </cfRule>
  </conditionalFormatting>
  <pageMargins left="0.75" right="0.75" top="1" bottom="1" header="0.5" footer="0.5"/>
  <pageSetup paperSize="9" orientation="portrait" r:id="rId1"/>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Sheet44"/>
  <dimension ref="A1:O114"/>
  <sheetViews>
    <sheetView zoomScaleNormal="100" workbookViewId="0"/>
  </sheetViews>
  <sheetFormatPr defaultRowHeight="12.5" x14ac:dyDescent="0.25"/>
  <cols>
    <col min="1" max="1" width="12.59765625" style="4" customWidth="1"/>
    <col min="2" max="2" width="17.3984375" style="4" customWidth="1"/>
    <col min="3" max="3" width="10.59765625" style="4" customWidth="1"/>
    <col min="4" max="5" width="17.3984375" style="4" customWidth="1"/>
    <col min="6" max="7" width="15.09765625" style="4" customWidth="1"/>
    <col min="8" max="256" width="9.09765625" style="4"/>
    <col min="257" max="257" width="12.59765625" style="4" customWidth="1"/>
    <col min="258" max="258" width="17.3984375" style="4" customWidth="1"/>
    <col min="259" max="259" width="10.59765625" style="4" customWidth="1"/>
    <col min="260" max="261" width="17.3984375" style="4" customWidth="1"/>
    <col min="262" max="263" width="15.09765625" style="4" customWidth="1"/>
    <col min="264" max="512" width="9.09765625" style="4"/>
    <col min="513" max="513" width="12.59765625" style="4" customWidth="1"/>
    <col min="514" max="514" width="17.3984375" style="4" customWidth="1"/>
    <col min="515" max="515" width="10.59765625" style="4" customWidth="1"/>
    <col min="516" max="517" width="17.3984375" style="4" customWidth="1"/>
    <col min="518" max="519" width="15.09765625" style="4" customWidth="1"/>
    <col min="520" max="768" width="9.09765625" style="4"/>
    <col min="769" max="769" width="12.59765625" style="4" customWidth="1"/>
    <col min="770" max="770" width="17.3984375" style="4" customWidth="1"/>
    <col min="771" max="771" width="10.59765625" style="4" customWidth="1"/>
    <col min="772" max="773" width="17.3984375" style="4" customWidth="1"/>
    <col min="774" max="775" width="15.09765625" style="4" customWidth="1"/>
    <col min="776" max="1024" width="9.09765625" style="4"/>
    <col min="1025" max="1025" width="12.59765625" style="4" customWidth="1"/>
    <col min="1026" max="1026" width="17.3984375" style="4" customWidth="1"/>
    <col min="1027" max="1027" width="10.59765625" style="4" customWidth="1"/>
    <col min="1028" max="1029" width="17.3984375" style="4" customWidth="1"/>
    <col min="1030" max="1031" width="15.09765625" style="4" customWidth="1"/>
    <col min="1032" max="1280" width="9.09765625" style="4"/>
    <col min="1281" max="1281" width="12.59765625" style="4" customWidth="1"/>
    <col min="1282" max="1282" width="17.3984375" style="4" customWidth="1"/>
    <col min="1283" max="1283" width="10.59765625" style="4" customWidth="1"/>
    <col min="1284" max="1285" width="17.3984375" style="4" customWidth="1"/>
    <col min="1286" max="1287" width="15.09765625" style="4" customWidth="1"/>
    <col min="1288" max="1536" width="9.09765625" style="4"/>
    <col min="1537" max="1537" width="12.59765625" style="4" customWidth="1"/>
    <col min="1538" max="1538" width="17.3984375" style="4" customWidth="1"/>
    <col min="1539" max="1539" width="10.59765625" style="4" customWidth="1"/>
    <col min="1540" max="1541" width="17.3984375" style="4" customWidth="1"/>
    <col min="1542" max="1543" width="15.09765625" style="4" customWidth="1"/>
    <col min="1544" max="1792" width="9.09765625" style="4"/>
    <col min="1793" max="1793" width="12.59765625" style="4" customWidth="1"/>
    <col min="1794" max="1794" width="17.3984375" style="4" customWidth="1"/>
    <col min="1795" max="1795" width="10.59765625" style="4" customWidth="1"/>
    <col min="1796" max="1797" width="17.3984375" style="4" customWidth="1"/>
    <col min="1798" max="1799" width="15.09765625" style="4" customWidth="1"/>
    <col min="1800" max="2048" width="9.09765625" style="4"/>
    <col min="2049" max="2049" width="12.59765625" style="4" customWidth="1"/>
    <col min="2050" max="2050" width="17.3984375" style="4" customWidth="1"/>
    <col min="2051" max="2051" width="10.59765625" style="4" customWidth="1"/>
    <col min="2052" max="2053" width="17.3984375" style="4" customWidth="1"/>
    <col min="2054" max="2055" width="15.09765625" style="4" customWidth="1"/>
    <col min="2056" max="2304" width="9.09765625" style="4"/>
    <col min="2305" max="2305" width="12.59765625" style="4" customWidth="1"/>
    <col min="2306" max="2306" width="17.3984375" style="4" customWidth="1"/>
    <col min="2307" max="2307" width="10.59765625" style="4" customWidth="1"/>
    <col min="2308" max="2309" width="17.3984375" style="4" customWidth="1"/>
    <col min="2310" max="2311" width="15.09765625" style="4" customWidth="1"/>
    <col min="2312" max="2560" width="9.09765625" style="4"/>
    <col min="2561" max="2561" width="12.59765625" style="4" customWidth="1"/>
    <col min="2562" max="2562" width="17.3984375" style="4" customWidth="1"/>
    <col min="2563" max="2563" width="10.59765625" style="4" customWidth="1"/>
    <col min="2564" max="2565" width="17.3984375" style="4" customWidth="1"/>
    <col min="2566" max="2567" width="15.09765625" style="4" customWidth="1"/>
    <col min="2568" max="2816" width="9.09765625" style="4"/>
    <col min="2817" max="2817" width="12.59765625" style="4" customWidth="1"/>
    <col min="2818" max="2818" width="17.3984375" style="4" customWidth="1"/>
    <col min="2819" max="2819" width="10.59765625" style="4" customWidth="1"/>
    <col min="2820" max="2821" width="17.3984375" style="4" customWidth="1"/>
    <col min="2822" max="2823" width="15.09765625" style="4" customWidth="1"/>
    <col min="2824" max="3072" width="9.09765625" style="4"/>
    <col min="3073" max="3073" width="12.59765625" style="4" customWidth="1"/>
    <col min="3074" max="3074" width="17.3984375" style="4" customWidth="1"/>
    <col min="3075" max="3075" width="10.59765625" style="4" customWidth="1"/>
    <col min="3076" max="3077" width="17.3984375" style="4" customWidth="1"/>
    <col min="3078" max="3079" width="15.09765625" style="4" customWidth="1"/>
    <col min="3080" max="3328" width="9.09765625" style="4"/>
    <col min="3329" max="3329" width="12.59765625" style="4" customWidth="1"/>
    <col min="3330" max="3330" width="17.3984375" style="4" customWidth="1"/>
    <col min="3331" max="3331" width="10.59765625" style="4" customWidth="1"/>
    <col min="3332" max="3333" width="17.3984375" style="4" customWidth="1"/>
    <col min="3334" max="3335" width="15.09765625" style="4" customWidth="1"/>
    <col min="3336" max="3584" width="9.09765625" style="4"/>
    <col min="3585" max="3585" width="12.59765625" style="4" customWidth="1"/>
    <col min="3586" max="3586" width="17.3984375" style="4" customWidth="1"/>
    <col min="3587" max="3587" width="10.59765625" style="4" customWidth="1"/>
    <col min="3588" max="3589" width="17.3984375" style="4" customWidth="1"/>
    <col min="3590" max="3591" width="15.09765625" style="4" customWidth="1"/>
    <col min="3592" max="3840" width="9.09765625" style="4"/>
    <col min="3841" max="3841" width="12.59765625" style="4" customWidth="1"/>
    <col min="3842" max="3842" width="17.3984375" style="4" customWidth="1"/>
    <col min="3843" max="3843" width="10.59765625" style="4" customWidth="1"/>
    <col min="3844" max="3845" width="17.3984375" style="4" customWidth="1"/>
    <col min="3846" max="3847" width="15.09765625" style="4" customWidth="1"/>
    <col min="3848" max="4096" width="9.09765625" style="4"/>
    <col min="4097" max="4097" width="12.59765625" style="4" customWidth="1"/>
    <col min="4098" max="4098" width="17.3984375" style="4" customWidth="1"/>
    <col min="4099" max="4099" width="10.59765625" style="4" customWidth="1"/>
    <col min="4100" max="4101" width="17.3984375" style="4" customWidth="1"/>
    <col min="4102" max="4103" width="15.09765625" style="4" customWidth="1"/>
    <col min="4104" max="4352" width="9.09765625" style="4"/>
    <col min="4353" max="4353" width="12.59765625" style="4" customWidth="1"/>
    <col min="4354" max="4354" width="17.3984375" style="4" customWidth="1"/>
    <col min="4355" max="4355" width="10.59765625" style="4" customWidth="1"/>
    <col min="4356" max="4357" width="17.3984375" style="4" customWidth="1"/>
    <col min="4358" max="4359" width="15.09765625" style="4" customWidth="1"/>
    <col min="4360" max="4608" width="9.09765625" style="4"/>
    <col min="4609" max="4609" width="12.59765625" style="4" customWidth="1"/>
    <col min="4610" max="4610" width="17.3984375" style="4" customWidth="1"/>
    <col min="4611" max="4611" width="10.59765625" style="4" customWidth="1"/>
    <col min="4612" max="4613" width="17.3984375" style="4" customWidth="1"/>
    <col min="4614" max="4615" width="15.09765625" style="4" customWidth="1"/>
    <col min="4616" max="4864" width="9.09765625" style="4"/>
    <col min="4865" max="4865" width="12.59765625" style="4" customWidth="1"/>
    <col min="4866" max="4866" width="17.3984375" style="4" customWidth="1"/>
    <col min="4867" max="4867" width="10.59765625" style="4" customWidth="1"/>
    <col min="4868" max="4869" width="17.3984375" style="4" customWidth="1"/>
    <col min="4870" max="4871" width="15.09765625" style="4" customWidth="1"/>
    <col min="4872" max="5120" width="9.09765625" style="4"/>
    <col min="5121" max="5121" width="12.59765625" style="4" customWidth="1"/>
    <col min="5122" max="5122" width="17.3984375" style="4" customWidth="1"/>
    <col min="5123" max="5123" width="10.59765625" style="4" customWidth="1"/>
    <col min="5124" max="5125" width="17.3984375" style="4" customWidth="1"/>
    <col min="5126" max="5127" width="15.09765625" style="4" customWidth="1"/>
    <col min="5128" max="5376" width="9.09765625" style="4"/>
    <col min="5377" max="5377" width="12.59765625" style="4" customWidth="1"/>
    <col min="5378" max="5378" width="17.3984375" style="4" customWidth="1"/>
    <col min="5379" max="5379" width="10.59765625" style="4" customWidth="1"/>
    <col min="5380" max="5381" width="17.3984375" style="4" customWidth="1"/>
    <col min="5382" max="5383" width="15.09765625" style="4" customWidth="1"/>
    <col min="5384" max="5632" width="9.09765625" style="4"/>
    <col min="5633" max="5633" width="12.59765625" style="4" customWidth="1"/>
    <col min="5634" max="5634" width="17.3984375" style="4" customWidth="1"/>
    <col min="5635" max="5635" width="10.59765625" style="4" customWidth="1"/>
    <col min="5636" max="5637" width="17.3984375" style="4" customWidth="1"/>
    <col min="5638" max="5639" width="15.09765625" style="4" customWidth="1"/>
    <col min="5640" max="5888" width="9.09765625" style="4"/>
    <col min="5889" max="5889" width="12.59765625" style="4" customWidth="1"/>
    <col min="5890" max="5890" width="17.3984375" style="4" customWidth="1"/>
    <col min="5891" max="5891" width="10.59765625" style="4" customWidth="1"/>
    <col min="5892" max="5893" width="17.3984375" style="4" customWidth="1"/>
    <col min="5894" max="5895" width="15.09765625" style="4" customWidth="1"/>
    <col min="5896" max="6144" width="9.09765625" style="4"/>
    <col min="6145" max="6145" width="12.59765625" style="4" customWidth="1"/>
    <col min="6146" max="6146" width="17.3984375" style="4" customWidth="1"/>
    <col min="6147" max="6147" width="10.59765625" style="4" customWidth="1"/>
    <col min="6148" max="6149" width="17.3984375" style="4" customWidth="1"/>
    <col min="6150" max="6151" width="15.09765625" style="4" customWidth="1"/>
    <col min="6152" max="6400" width="9.09765625" style="4"/>
    <col min="6401" max="6401" width="12.59765625" style="4" customWidth="1"/>
    <col min="6402" max="6402" width="17.3984375" style="4" customWidth="1"/>
    <col min="6403" max="6403" width="10.59765625" style="4" customWidth="1"/>
    <col min="6404" max="6405" width="17.3984375" style="4" customWidth="1"/>
    <col min="6406" max="6407" width="15.09765625" style="4" customWidth="1"/>
    <col min="6408" max="6656" width="9.09765625" style="4"/>
    <col min="6657" max="6657" width="12.59765625" style="4" customWidth="1"/>
    <col min="6658" max="6658" width="17.3984375" style="4" customWidth="1"/>
    <col min="6659" max="6659" width="10.59765625" style="4" customWidth="1"/>
    <col min="6660" max="6661" width="17.3984375" style="4" customWidth="1"/>
    <col min="6662" max="6663" width="15.09765625" style="4" customWidth="1"/>
    <col min="6664" max="6912" width="9.09765625" style="4"/>
    <col min="6913" max="6913" width="12.59765625" style="4" customWidth="1"/>
    <col min="6914" max="6914" width="17.3984375" style="4" customWidth="1"/>
    <col min="6915" max="6915" width="10.59765625" style="4" customWidth="1"/>
    <col min="6916" max="6917" width="17.3984375" style="4" customWidth="1"/>
    <col min="6918" max="6919" width="15.09765625" style="4" customWidth="1"/>
    <col min="6920" max="7168" width="9.09765625" style="4"/>
    <col min="7169" max="7169" width="12.59765625" style="4" customWidth="1"/>
    <col min="7170" max="7170" width="17.3984375" style="4" customWidth="1"/>
    <col min="7171" max="7171" width="10.59765625" style="4" customWidth="1"/>
    <col min="7172" max="7173" width="17.3984375" style="4" customWidth="1"/>
    <col min="7174" max="7175" width="15.09765625" style="4" customWidth="1"/>
    <col min="7176" max="7424" width="9.09765625" style="4"/>
    <col min="7425" max="7425" width="12.59765625" style="4" customWidth="1"/>
    <col min="7426" max="7426" width="17.3984375" style="4" customWidth="1"/>
    <col min="7427" max="7427" width="10.59765625" style="4" customWidth="1"/>
    <col min="7428" max="7429" width="17.3984375" style="4" customWidth="1"/>
    <col min="7430" max="7431" width="15.09765625" style="4" customWidth="1"/>
    <col min="7432" max="7680" width="9.09765625" style="4"/>
    <col min="7681" max="7681" width="12.59765625" style="4" customWidth="1"/>
    <col min="7682" max="7682" width="17.3984375" style="4" customWidth="1"/>
    <col min="7683" max="7683" width="10.59765625" style="4" customWidth="1"/>
    <col min="7684" max="7685" width="17.3984375" style="4" customWidth="1"/>
    <col min="7686" max="7687" width="15.09765625" style="4" customWidth="1"/>
    <col min="7688" max="7936" width="9.09765625" style="4"/>
    <col min="7937" max="7937" width="12.59765625" style="4" customWidth="1"/>
    <col min="7938" max="7938" width="17.3984375" style="4" customWidth="1"/>
    <col min="7939" max="7939" width="10.59765625" style="4" customWidth="1"/>
    <col min="7940" max="7941" width="17.3984375" style="4" customWidth="1"/>
    <col min="7942" max="7943" width="15.09765625" style="4" customWidth="1"/>
    <col min="7944" max="8192" width="9.09765625" style="4"/>
    <col min="8193" max="8193" width="12.59765625" style="4" customWidth="1"/>
    <col min="8194" max="8194" width="17.3984375" style="4" customWidth="1"/>
    <col min="8195" max="8195" width="10.59765625" style="4" customWidth="1"/>
    <col min="8196" max="8197" width="17.3984375" style="4" customWidth="1"/>
    <col min="8198" max="8199" width="15.09765625" style="4" customWidth="1"/>
    <col min="8200" max="8448" width="9.09765625" style="4"/>
    <col min="8449" max="8449" width="12.59765625" style="4" customWidth="1"/>
    <col min="8450" max="8450" width="17.3984375" style="4" customWidth="1"/>
    <col min="8451" max="8451" width="10.59765625" style="4" customWidth="1"/>
    <col min="8452" max="8453" width="17.3984375" style="4" customWidth="1"/>
    <col min="8454" max="8455" width="15.09765625" style="4" customWidth="1"/>
    <col min="8456" max="8704" width="9.09765625" style="4"/>
    <col min="8705" max="8705" width="12.59765625" style="4" customWidth="1"/>
    <col min="8706" max="8706" width="17.3984375" style="4" customWidth="1"/>
    <col min="8707" max="8707" width="10.59765625" style="4" customWidth="1"/>
    <col min="8708" max="8709" width="17.3984375" style="4" customWidth="1"/>
    <col min="8710" max="8711" width="15.09765625" style="4" customWidth="1"/>
    <col min="8712" max="8960" width="9.09765625" style="4"/>
    <col min="8961" max="8961" width="12.59765625" style="4" customWidth="1"/>
    <col min="8962" max="8962" width="17.3984375" style="4" customWidth="1"/>
    <col min="8963" max="8963" width="10.59765625" style="4" customWidth="1"/>
    <col min="8964" max="8965" width="17.3984375" style="4" customWidth="1"/>
    <col min="8966" max="8967" width="15.09765625" style="4" customWidth="1"/>
    <col min="8968" max="9216" width="9.09765625" style="4"/>
    <col min="9217" max="9217" width="12.59765625" style="4" customWidth="1"/>
    <col min="9218" max="9218" width="17.3984375" style="4" customWidth="1"/>
    <col min="9219" max="9219" width="10.59765625" style="4" customWidth="1"/>
    <col min="9220" max="9221" width="17.3984375" style="4" customWidth="1"/>
    <col min="9222" max="9223" width="15.09765625" style="4" customWidth="1"/>
    <col min="9224" max="9472" width="9.09765625" style="4"/>
    <col min="9473" max="9473" width="12.59765625" style="4" customWidth="1"/>
    <col min="9474" max="9474" width="17.3984375" style="4" customWidth="1"/>
    <col min="9475" max="9475" width="10.59765625" style="4" customWidth="1"/>
    <col min="9476" max="9477" width="17.3984375" style="4" customWidth="1"/>
    <col min="9478" max="9479" width="15.09765625" style="4" customWidth="1"/>
    <col min="9480" max="9728" width="9.09765625" style="4"/>
    <col min="9729" max="9729" width="12.59765625" style="4" customWidth="1"/>
    <col min="9730" max="9730" width="17.3984375" style="4" customWidth="1"/>
    <col min="9731" max="9731" width="10.59765625" style="4" customWidth="1"/>
    <col min="9732" max="9733" width="17.3984375" style="4" customWidth="1"/>
    <col min="9734" max="9735" width="15.09765625" style="4" customWidth="1"/>
    <col min="9736" max="9984" width="9.09765625" style="4"/>
    <col min="9985" max="9985" width="12.59765625" style="4" customWidth="1"/>
    <col min="9986" max="9986" width="17.3984375" style="4" customWidth="1"/>
    <col min="9987" max="9987" width="10.59765625" style="4" customWidth="1"/>
    <col min="9988" max="9989" width="17.3984375" style="4" customWidth="1"/>
    <col min="9990" max="9991" width="15.09765625" style="4" customWidth="1"/>
    <col min="9992" max="10240" width="9.09765625" style="4"/>
    <col min="10241" max="10241" width="12.59765625" style="4" customWidth="1"/>
    <col min="10242" max="10242" width="17.3984375" style="4" customWidth="1"/>
    <col min="10243" max="10243" width="10.59765625" style="4" customWidth="1"/>
    <col min="10244" max="10245" width="17.3984375" style="4" customWidth="1"/>
    <col min="10246" max="10247" width="15.09765625" style="4" customWidth="1"/>
    <col min="10248" max="10496" width="9.09765625" style="4"/>
    <col min="10497" max="10497" width="12.59765625" style="4" customWidth="1"/>
    <col min="10498" max="10498" width="17.3984375" style="4" customWidth="1"/>
    <col min="10499" max="10499" width="10.59765625" style="4" customWidth="1"/>
    <col min="10500" max="10501" width="17.3984375" style="4" customWidth="1"/>
    <col min="10502" max="10503" width="15.09765625" style="4" customWidth="1"/>
    <col min="10504" max="10752" width="9.09765625" style="4"/>
    <col min="10753" max="10753" width="12.59765625" style="4" customWidth="1"/>
    <col min="10754" max="10754" width="17.3984375" style="4" customWidth="1"/>
    <col min="10755" max="10755" width="10.59765625" style="4" customWidth="1"/>
    <col min="10756" max="10757" width="17.3984375" style="4" customWidth="1"/>
    <col min="10758" max="10759" width="15.09765625" style="4" customWidth="1"/>
    <col min="10760" max="11008" width="9.09765625" style="4"/>
    <col min="11009" max="11009" width="12.59765625" style="4" customWidth="1"/>
    <col min="11010" max="11010" width="17.3984375" style="4" customWidth="1"/>
    <col min="11011" max="11011" width="10.59765625" style="4" customWidth="1"/>
    <col min="11012" max="11013" width="17.3984375" style="4" customWidth="1"/>
    <col min="11014" max="11015" width="15.09765625" style="4" customWidth="1"/>
    <col min="11016" max="11264" width="9.09765625" style="4"/>
    <col min="11265" max="11265" width="12.59765625" style="4" customWidth="1"/>
    <col min="11266" max="11266" width="17.3984375" style="4" customWidth="1"/>
    <col min="11267" max="11267" width="10.59765625" style="4" customWidth="1"/>
    <col min="11268" max="11269" width="17.3984375" style="4" customWidth="1"/>
    <col min="11270" max="11271" width="15.09765625" style="4" customWidth="1"/>
    <col min="11272" max="11520" width="9.09765625" style="4"/>
    <col min="11521" max="11521" width="12.59765625" style="4" customWidth="1"/>
    <col min="11522" max="11522" width="17.3984375" style="4" customWidth="1"/>
    <col min="11523" max="11523" width="10.59765625" style="4" customWidth="1"/>
    <col min="11524" max="11525" width="17.3984375" style="4" customWidth="1"/>
    <col min="11526" max="11527" width="15.09765625" style="4" customWidth="1"/>
    <col min="11528" max="11776" width="9.09765625" style="4"/>
    <col min="11777" max="11777" width="12.59765625" style="4" customWidth="1"/>
    <col min="11778" max="11778" width="17.3984375" style="4" customWidth="1"/>
    <col min="11779" max="11779" width="10.59765625" style="4" customWidth="1"/>
    <col min="11780" max="11781" width="17.3984375" style="4" customWidth="1"/>
    <col min="11782" max="11783" width="15.09765625" style="4" customWidth="1"/>
    <col min="11784" max="12032" width="9.09765625" style="4"/>
    <col min="12033" max="12033" width="12.59765625" style="4" customWidth="1"/>
    <col min="12034" max="12034" width="17.3984375" style="4" customWidth="1"/>
    <col min="12035" max="12035" width="10.59765625" style="4" customWidth="1"/>
    <col min="12036" max="12037" width="17.3984375" style="4" customWidth="1"/>
    <col min="12038" max="12039" width="15.09765625" style="4" customWidth="1"/>
    <col min="12040" max="12288" width="9.09765625" style="4"/>
    <col min="12289" max="12289" width="12.59765625" style="4" customWidth="1"/>
    <col min="12290" max="12290" width="17.3984375" style="4" customWidth="1"/>
    <col min="12291" max="12291" width="10.59765625" style="4" customWidth="1"/>
    <col min="12292" max="12293" width="17.3984375" style="4" customWidth="1"/>
    <col min="12294" max="12295" width="15.09765625" style="4" customWidth="1"/>
    <col min="12296" max="12544" width="9.09765625" style="4"/>
    <col min="12545" max="12545" width="12.59765625" style="4" customWidth="1"/>
    <col min="12546" max="12546" width="17.3984375" style="4" customWidth="1"/>
    <col min="12547" max="12547" width="10.59765625" style="4" customWidth="1"/>
    <col min="12548" max="12549" width="17.3984375" style="4" customWidth="1"/>
    <col min="12550" max="12551" width="15.09765625" style="4" customWidth="1"/>
    <col min="12552" max="12800" width="9.09765625" style="4"/>
    <col min="12801" max="12801" width="12.59765625" style="4" customWidth="1"/>
    <col min="12802" max="12802" width="17.3984375" style="4" customWidth="1"/>
    <col min="12803" max="12803" width="10.59765625" style="4" customWidth="1"/>
    <col min="12804" max="12805" width="17.3984375" style="4" customWidth="1"/>
    <col min="12806" max="12807" width="15.09765625" style="4" customWidth="1"/>
    <col min="12808" max="13056" width="9.09765625" style="4"/>
    <col min="13057" max="13057" width="12.59765625" style="4" customWidth="1"/>
    <col min="13058" max="13058" width="17.3984375" style="4" customWidth="1"/>
    <col min="13059" max="13059" width="10.59765625" style="4" customWidth="1"/>
    <col min="13060" max="13061" width="17.3984375" style="4" customWidth="1"/>
    <col min="13062" max="13063" width="15.09765625" style="4" customWidth="1"/>
    <col min="13064" max="13312" width="9.09765625" style="4"/>
    <col min="13313" max="13313" width="12.59765625" style="4" customWidth="1"/>
    <col min="13314" max="13314" width="17.3984375" style="4" customWidth="1"/>
    <col min="13315" max="13315" width="10.59765625" style="4" customWidth="1"/>
    <col min="13316" max="13317" width="17.3984375" style="4" customWidth="1"/>
    <col min="13318" max="13319" width="15.09765625" style="4" customWidth="1"/>
    <col min="13320" max="13568" width="9.09765625" style="4"/>
    <col min="13569" max="13569" width="12.59765625" style="4" customWidth="1"/>
    <col min="13570" max="13570" width="17.3984375" style="4" customWidth="1"/>
    <col min="13571" max="13571" width="10.59765625" style="4" customWidth="1"/>
    <col min="13572" max="13573" width="17.3984375" style="4" customWidth="1"/>
    <col min="13574" max="13575" width="15.09765625" style="4" customWidth="1"/>
    <col min="13576" max="13824" width="9.09765625" style="4"/>
    <col min="13825" max="13825" width="12.59765625" style="4" customWidth="1"/>
    <col min="13826" max="13826" width="17.3984375" style="4" customWidth="1"/>
    <col min="13827" max="13827" width="10.59765625" style="4" customWidth="1"/>
    <col min="13828" max="13829" width="17.3984375" style="4" customWidth="1"/>
    <col min="13830" max="13831" width="15.09765625" style="4" customWidth="1"/>
    <col min="13832" max="14080" width="9.09765625" style="4"/>
    <col min="14081" max="14081" width="12.59765625" style="4" customWidth="1"/>
    <col min="14082" max="14082" width="17.3984375" style="4" customWidth="1"/>
    <col min="14083" max="14083" width="10.59765625" style="4" customWidth="1"/>
    <col min="14084" max="14085" width="17.3984375" style="4" customWidth="1"/>
    <col min="14086" max="14087" width="15.09765625" style="4" customWidth="1"/>
    <col min="14088" max="14336" width="9.09765625" style="4"/>
    <col min="14337" max="14337" width="12.59765625" style="4" customWidth="1"/>
    <col min="14338" max="14338" width="17.3984375" style="4" customWidth="1"/>
    <col min="14339" max="14339" width="10.59765625" style="4" customWidth="1"/>
    <col min="14340" max="14341" width="17.3984375" style="4" customWidth="1"/>
    <col min="14342" max="14343" width="15.09765625" style="4" customWidth="1"/>
    <col min="14344" max="14592" width="9.09765625" style="4"/>
    <col min="14593" max="14593" width="12.59765625" style="4" customWidth="1"/>
    <col min="14594" max="14594" width="17.3984375" style="4" customWidth="1"/>
    <col min="14595" max="14595" width="10.59765625" style="4" customWidth="1"/>
    <col min="14596" max="14597" width="17.3984375" style="4" customWidth="1"/>
    <col min="14598" max="14599" width="15.09765625" style="4" customWidth="1"/>
    <col min="14600" max="14848" width="9.09765625" style="4"/>
    <col min="14849" max="14849" width="12.59765625" style="4" customWidth="1"/>
    <col min="14850" max="14850" width="17.3984375" style="4" customWidth="1"/>
    <col min="14851" max="14851" width="10.59765625" style="4" customWidth="1"/>
    <col min="14852" max="14853" width="17.3984375" style="4" customWidth="1"/>
    <col min="14854" max="14855" width="15.09765625" style="4" customWidth="1"/>
    <col min="14856" max="15104" width="9.09765625" style="4"/>
    <col min="15105" max="15105" width="12.59765625" style="4" customWidth="1"/>
    <col min="15106" max="15106" width="17.3984375" style="4" customWidth="1"/>
    <col min="15107" max="15107" width="10.59765625" style="4" customWidth="1"/>
    <col min="15108" max="15109" width="17.3984375" style="4" customWidth="1"/>
    <col min="15110" max="15111" width="15.09765625" style="4" customWidth="1"/>
    <col min="15112" max="15360" width="9.09765625" style="4"/>
    <col min="15361" max="15361" width="12.59765625" style="4" customWidth="1"/>
    <col min="15362" max="15362" width="17.3984375" style="4" customWidth="1"/>
    <col min="15363" max="15363" width="10.59765625" style="4" customWidth="1"/>
    <col min="15364" max="15365" width="17.3984375" style="4" customWidth="1"/>
    <col min="15366" max="15367" width="15.09765625" style="4" customWidth="1"/>
    <col min="15368" max="15616" width="9.09765625" style="4"/>
    <col min="15617" max="15617" width="12.59765625" style="4" customWidth="1"/>
    <col min="15618" max="15618" width="17.3984375" style="4" customWidth="1"/>
    <col min="15619" max="15619" width="10.59765625" style="4" customWidth="1"/>
    <col min="15620" max="15621" width="17.3984375" style="4" customWidth="1"/>
    <col min="15622" max="15623" width="15.09765625" style="4" customWidth="1"/>
    <col min="15624" max="15872" width="9.09765625" style="4"/>
    <col min="15873" max="15873" width="12.59765625" style="4" customWidth="1"/>
    <col min="15874" max="15874" width="17.3984375" style="4" customWidth="1"/>
    <col min="15875" max="15875" width="10.59765625" style="4" customWidth="1"/>
    <col min="15876" max="15877" width="17.3984375" style="4" customWidth="1"/>
    <col min="15878" max="15879" width="15.09765625" style="4" customWidth="1"/>
    <col min="15880" max="16128" width="9.09765625" style="4"/>
    <col min="16129" max="16129" width="12.59765625" style="4" customWidth="1"/>
    <col min="16130" max="16130" width="17.3984375" style="4" customWidth="1"/>
    <col min="16131" max="16131" width="10.59765625" style="4" customWidth="1"/>
    <col min="16132" max="16133" width="17.3984375" style="4" customWidth="1"/>
    <col min="16134" max="16135" width="15.09765625" style="4" customWidth="1"/>
    <col min="16136" max="16384" width="9.09765625" style="4"/>
  </cols>
  <sheetData>
    <row r="1" spans="1:15" x14ac:dyDescent="0.25">
      <c r="A1" s="6"/>
      <c r="B1" s="6"/>
      <c r="C1" s="6"/>
      <c r="D1" s="6"/>
      <c r="E1" s="6"/>
      <c r="F1" s="6"/>
      <c r="G1" s="7"/>
    </row>
    <row r="2" spans="1:15" ht="13" x14ac:dyDescent="0.3">
      <c r="A2" s="8" t="s">
        <v>211</v>
      </c>
      <c r="B2" s="6"/>
      <c r="C2" s="6"/>
      <c r="D2" s="6"/>
      <c r="E2" s="6"/>
      <c r="F2" s="6"/>
      <c r="G2" s="7"/>
    </row>
    <row r="3" spans="1:15" x14ac:dyDescent="0.25">
      <c r="A3" s="9"/>
      <c r="B3" s="9"/>
      <c r="C3" s="9"/>
      <c r="D3" s="9"/>
      <c r="E3" s="9"/>
      <c r="F3" s="9"/>
      <c r="G3" s="10"/>
    </row>
    <row r="4" spans="1:15" x14ac:dyDescent="0.25">
      <c r="A4" s="11" t="s">
        <v>42</v>
      </c>
      <c r="B4" s="12" t="s">
        <v>43</v>
      </c>
      <c r="C4" s="12" t="s">
        <v>44</v>
      </c>
      <c r="D4" s="12" t="s">
        <v>44</v>
      </c>
      <c r="E4" s="12" t="s">
        <v>45</v>
      </c>
      <c r="F4" s="12" t="s">
        <v>46</v>
      </c>
      <c r="G4" s="13" t="s">
        <v>47</v>
      </c>
    </row>
    <row r="5" spans="1:15" x14ac:dyDescent="0.25">
      <c r="A5" s="14" t="s">
        <v>48</v>
      </c>
      <c r="B5" s="15" t="s">
        <v>49</v>
      </c>
      <c r="C5" s="15" t="s">
        <v>50</v>
      </c>
      <c r="D5" s="15" t="s">
        <v>51</v>
      </c>
      <c r="E5" s="15" t="s">
        <v>52</v>
      </c>
      <c r="F5" s="15" t="s">
        <v>53</v>
      </c>
      <c r="G5" s="16" t="s">
        <v>54</v>
      </c>
    </row>
    <row r="6" spans="1:15" x14ac:dyDescent="0.25">
      <c r="A6" s="17"/>
      <c r="B6" s="15" t="s">
        <v>55</v>
      </c>
      <c r="C6" s="15" t="s">
        <v>56</v>
      </c>
      <c r="D6" s="15" t="s">
        <v>55</v>
      </c>
      <c r="E6" s="15" t="s">
        <v>55</v>
      </c>
      <c r="F6" s="15" t="s">
        <v>57</v>
      </c>
      <c r="G6" s="16" t="s">
        <v>56</v>
      </c>
    </row>
    <row r="7" spans="1:15" x14ac:dyDescent="0.25">
      <c r="A7" s="18"/>
      <c r="B7" s="6"/>
      <c r="C7" s="15"/>
      <c r="D7" s="6"/>
      <c r="E7" s="6"/>
      <c r="F7" s="15"/>
      <c r="G7" s="16"/>
    </row>
    <row r="8" spans="1:15" ht="13.5" x14ac:dyDescent="0.35">
      <c r="A8" s="19"/>
      <c r="B8" s="20" t="s">
        <v>58</v>
      </c>
      <c r="C8" s="12" t="s">
        <v>59</v>
      </c>
      <c r="D8" s="12" t="s">
        <v>60</v>
      </c>
      <c r="E8" s="12" t="s">
        <v>61</v>
      </c>
      <c r="F8" s="20" t="s">
        <v>62</v>
      </c>
      <c r="G8" s="21" t="s">
        <v>63</v>
      </c>
    </row>
    <row r="9" spans="1:15" x14ac:dyDescent="0.25">
      <c r="A9" s="18"/>
      <c r="B9" s="22"/>
      <c r="C9" s="22"/>
      <c r="D9" s="22"/>
      <c r="E9" s="22"/>
      <c r="F9" s="22"/>
      <c r="G9" s="23"/>
    </row>
    <row r="10" spans="1:15" x14ac:dyDescent="0.25">
      <c r="A10" s="14" t="s">
        <v>64</v>
      </c>
      <c r="B10" s="24">
        <v>2.2100000000000002E-3</v>
      </c>
      <c r="C10" s="15">
        <v>100000</v>
      </c>
      <c r="D10" s="15">
        <v>221</v>
      </c>
      <c r="E10" s="15">
        <v>99814</v>
      </c>
      <c r="F10" s="15">
        <v>8297266</v>
      </c>
      <c r="G10" s="25">
        <v>83</v>
      </c>
      <c r="H10" s="40"/>
      <c r="I10" s="44"/>
      <c r="J10" s="44"/>
      <c r="K10" s="39"/>
      <c r="L10" s="39"/>
      <c r="M10" s="44"/>
      <c r="N10" s="43"/>
      <c r="O10" s="43"/>
    </row>
    <row r="11" spans="1:15" x14ac:dyDescent="0.25">
      <c r="A11" s="14" t="s">
        <v>65</v>
      </c>
      <c r="B11" s="24">
        <v>1.2999999999999999E-4</v>
      </c>
      <c r="C11" s="15">
        <v>99779</v>
      </c>
      <c r="D11" s="15">
        <v>13</v>
      </c>
      <c r="E11" s="15">
        <v>99773</v>
      </c>
      <c r="F11" s="15">
        <v>8197452</v>
      </c>
      <c r="G11" s="25">
        <v>82.2</v>
      </c>
      <c r="H11" s="40"/>
      <c r="I11" s="44"/>
      <c r="J11" s="44"/>
      <c r="K11" s="39"/>
      <c r="L11" s="39"/>
      <c r="M11" s="44"/>
      <c r="N11" s="43"/>
      <c r="O11" s="43"/>
    </row>
    <row r="12" spans="1:15" x14ac:dyDescent="0.25">
      <c r="A12" s="14" t="s">
        <v>66</v>
      </c>
      <c r="B12" s="24">
        <v>1.2E-4</v>
      </c>
      <c r="C12" s="15">
        <v>99766</v>
      </c>
      <c r="D12" s="15">
        <v>12</v>
      </c>
      <c r="E12" s="15">
        <v>99760</v>
      </c>
      <c r="F12" s="15">
        <v>8097679</v>
      </c>
      <c r="G12" s="25">
        <v>81.2</v>
      </c>
      <c r="H12" s="40"/>
      <c r="I12" s="44"/>
      <c r="J12" s="44"/>
      <c r="K12" s="39"/>
      <c r="L12" s="39"/>
      <c r="M12" s="44"/>
      <c r="N12" s="43"/>
      <c r="O12" s="43"/>
    </row>
    <row r="13" spans="1:15" x14ac:dyDescent="0.25">
      <c r="A13" s="14" t="s">
        <v>67</v>
      </c>
      <c r="B13" s="24">
        <v>1.1E-4</v>
      </c>
      <c r="C13" s="15">
        <v>99754</v>
      </c>
      <c r="D13" s="15">
        <v>11</v>
      </c>
      <c r="E13" s="15">
        <v>99749</v>
      </c>
      <c r="F13" s="15">
        <v>7997919</v>
      </c>
      <c r="G13" s="25">
        <v>80.2</v>
      </c>
      <c r="H13" s="40"/>
      <c r="I13" s="44"/>
      <c r="J13" s="44"/>
      <c r="K13" s="39"/>
      <c r="L13" s="39"/>
      <c r="M13" s="44"/>
      <c r="N13" s="43"/>
      <c r="O13" s="43"/>
    </row>
    <row r="14" spans="1:15" x14ac:dyDescent="0.25">
      <c r="A14" s="14" t="s">
        <v>68</v>
      </c>
      <c r="B14" s="24">
        <v>9.0000000000000006E-5</v>
      </c>
      <c r="C14" s="15">
        <v>99743</v>
      </c>
      <c r="D14" s="15">
        <v>9</v>
      </c>
      <c r="E14" s="15">
        <v>99739</v>
      </c>
      <c r="F14" s="15">
        <v>7898171</v>
      </c>
      <c r="G14" s="25">
        <v>79.2</v>
      </c>
      <c r="H14" s="40"/>
      <c r="I14" s="44"/>
      <c r="J14" s="44"/>
      <c r="K14" s="39"/>
      <c r="L14" s="39"/>
      <c r="M14" s="44"/>
      <c r="N14" s="43"/>
      <c r="O14" s="43"/>
    </row>
    <row r="15" spans="1:15" x14ac:dyDescent="0.25">
      <c r="A15" s="14" t="s">
        <v>69</v>
      </c>
      <c r="B15" s="24">
        <v>8.0000000000000007E-5</v>
      </c>
      <c r="C15" s="15">
        <v>99734</v>
      </c>
      <c r="D15" s="15">
        <v>8</v>
      </c>
      <c r="E15" s="15">
        <v>99730</v>
      </c>
      <c r="F15" s="15">
        <v>7798432</v>
      </c>
      <c r="G15" s="25">
        <v>78.2</v>
      </c>
      <c r="H15" s="40"/>
      <c r="I15" s="44"/>
      <c r="J15" s="44"/>
      <c r="K15" s="39"/>
      <c r="L15" s="39"/>
      <c r="M15" s="44"/>
      <c r="N15" s="43"/>
      <c r="O15" s="43"/>
    </row>
    <row r="16" spans="1:15" x14ac:dyDescent="0.25">
      <c r="A16" s="14" t="s">
        <v>70</v>
      </c>
      <c r="B16" s="24">
        <v>6.0000000000000002E-5</v>
      </c>
      <c r="C16" s="15">
        <v>99726</v>
      </c>
      <c r="D16" s="15">
        <v>6</v>
      </c>
      <c r="E16" s="15">
        <v>99723</v>
      </c>
      <c r="F16" s="15">
        <v>7698702</v>
      </c>
      <c r="G16" s="25">
        <v>77.2</v>
      </c>
      <c r="H16" s="40"/>
      <c r="I16" s="44"/>
      <c r="J16" s="44"/>
      <c r="K16" s="39"/>
      <c r="L16" s="39"/>
      <c r="M16" s="44"/>
      <c r="N16" s="43"/>
      <c r="O16" s="43"/>
    </row>
    <row r="17" spans="1:15" x14ac:dyDescent="0.25">
      <c r="A17" s="14" t="s">
        <v>71</v>
      </c>
      <c r="B17" s="24">
        <v>5.0000000000000002E-5</v>
      </c>
      <c r="C17" s="15">
        <v>99720</v>
      </c>
      <c r="D17" s="15">
        <v>5</v>
      </c>
      <c r="E17" s="15">
        <v>99718</v>
      </c>
      <c r="F17" s="15">
        <v>7598979</v>
      </c>
      <c r="G17" s="25">
        <v>76.2</v>
      </c>
      <c r="H17" s="40"/>
      <c r="I17" s="44"/>
      <c r="J17" s="44"/>
      <c r="K17" s="39"/>
      <c r="L17" s="39"/>
      <c r="M17" s="44"/>
      <c r="N17" s="43"/>
      <c r="O17" s="43"/>
    </row>
    <row r="18" spans="1:15" x14ac:dyDescent="0.25">
      <c r="A18" s="14" t="s">
        <v>72</v>
      </c>
      <c r="B18" s="24">
        <v>6.0000000000000002E-5</v>
      </c>
      <c r="C18" s="15">
        <v>99715</v>
      </c>
      <c r="D18" s="15">
        <v>6</v>
      </c>
      <c r="E18" s="15">
        <v>99712</v>
      </c>
      <c r="F18" s="15">
        <v>7499262</v>
      </c>
      <c r="G18" s="25">
        <v>75.2</v>
      </c>
      <c r="H18" s="40"/>
      <c r="I18" s="44"/>
      <c r="J18" s="44"/>
      <c r="K18" s="39"/>
      <c r="L18" s="39"/>
      <c r="M18" s="44"/>
      <c r="N18" s="43"/>
      <c r="O18" s="43"/>
    </row>
    <row r="19" spans="1:15" x14ac:dyDescent="0.25">
      <c r="A19" s="14" t="s">
        <v>73</v>
      </c>
      <c r="B19" s="24">
        <v>6.9999999999999994E-5</v>
      </c>
      <c r="C19" s="15">
        <v>99709</v>
      </c>
      <c r="D19" s="15">
        <v>7</v>
      </c>
      <c r="E19" s="15">
        <v>99706</v>
      </c>
      <c r="F19" s="15">
        <v>7399550</v>
      </c>
      <c r="G19" s="25">
        <v>74.2</v>
      </c>
      <c r="H19" s="40"/>
      <c r="I19" s="44"/>
      <c r="J19" s="44"/>
      <c r="K19" s="39"/>
      <c r="L19" s="39"/>
      <c r="M19" s="44"/>
      <c r="N19" s="43"/>
      <c r="O19" s="43"/>
    </row>
    <row r="20" spans="1:15" x14ac:dyDescent="0.25">
      <c r="A20" s="14" t="s">
        <v>74</v>
      </c>
      <c r="B20" s="24">
        <v>8.0000000000000007E-5</v>
      </c>
      <c r="C20" s="15">
        <v>99702</v>
      </c>
      <c r="D20" s="15">
        <v>8</v>
      </c>
      <c r="E20" s="15">
        <v>99698</v>
      </c>
      <c r="F20" s="15">
        <v>7299844</v>
      </c>
      <c r="G20" s="25">
        <v>73.2</v>
      </c>
      <c r="H20" s="40"/>
      <c r="I20" s="44"/>
      <c r="J20" s="44"/>
      <c r="K20" s="39"/>
      <c r="L20" s="39"/>
      <c r="M20" s="44"/>
      <c r="N20" s="43"/>
      <c r="O20" s="43"/>
    </row>
    <row r="21" spans="1:15" x14ac:dyDescent="0.25">
      <c r="A21" s="14" t="s">
        <v>75</v>
      </c>
      <c r="B21" s="24">
        <v>9.0000000000000006E-5</v>
      </c>
      <c r="C21" s="15">
        <v>99694</v>
      </c>
      <c r="D21" s="15">
        <v>9</v>
      </c>
      <c r="E21" s="15">
        <v>99690</v>
      </c>
      <c r="F21" s="15">
        <v>7200146</v>
      </c>
      <c r="G21" s="25">
        <v>72.2</v>
      </c>
      <c r="H21" s="40"/>
      <c r="I21" s="44"/>
      <c r="J21" s="44"/>
      <c r="K21" s="39"/>
      <c r="L21" s="39"/>
      <c r="M21" s="44"/>
      <c r="N21" s="43"/>
      <c r="O21" s="43"/>
    </row>
    <row r="22" spans="1:15" x14ac:dyDescent="0.25">
      <c r="A22" s="14" t="s">
        <v>76</v>
      </c>
      <c r="B22" s="24">
        <v>1.1E-4</v>
      </c>
      <c r="C22" s="15">
        <v>99685</v>
      </c>
      <c r="D22" s="15">
        <v>11</v>
      </c>
      <c r="E22" s="15">
        <v>99680</v>
      </c>
      <c r="F22" s="15">
        <v>7100457</v>
      </c>
      <c r="G22" s="25">
        <v>71.2</v>
      </c>
      <c r="H22" s="40"/>
      <c r="I22" s="44"/>
      <c r="J22" s="44"/>
      <c r="K22" s="39"/>
      <c r="L22" s="39"/>
      <c r="M22" s="44"/>
      <c r="N22" s="43"/>
      <c r="O22" s="43"/>
    </row>
    <row r="23" spans="1:15" x14ac:dyDescent="0.25">
      <c r="A23" s="14" t="s">
        <v>77</v>
      </c>
      <c r="B23" s="24">
        <v>1.2E-4</v>
      </c>
      <c r="C23" s="15">
        <v>99674</v>
      </c>
      <c r="D23" s="15">
        <v>12</v>
      </c>
      <c r="E23" s="15">
        <v>99668</v>
      </c>
      <c r="F23" s="15">
        <v>7000777</v>
      </c>
      <c r="G23" s="25">
        <v>70.2</v>
      </c>
      <c r="H23" s="40"/>
      <c r="I23" s="44"/>
      <c r="J23" s="44"/>
      <c r="K23" s="39"/>
      <c r="L23" s="39"/>
      <c r="M23" s="44"/>
      <c r="N23" s="43"/>
      <c r="O23" s="43"/>
    </row>
    <row r="24" spans="1:15" x14ac:dyDescent="0.25">
      <c r="A24" s="14" t="s">
        <v>78</v>
      </c>
      <c r="B24" s="24">
        <v>1.3999999999999999E-4</v>
      </c>
      <c r="C24" s="15">
        <v>99662</v>
      </c>
      <c r="D24" s="15">
        <v>14</v>
      </c>
      <c r="E24" s="15">
        <v>99655</v>
      </c>
      <c r="F24" s="15">
        <v>6901109</v>
      </c>
      <c r="G24" s="25">
        <v>69.2</v>
      </c>
      <c r="H24" s="40"/>
      <c r="I24" s="44"/>
      <c r="J24" s="44"/>
      <c r="K24" s="39"/>
      <c r="L24" s="39"/>
      <c r="M24" s="44"/>
      <c r="N24" s="43"/>
      <c r="O24" s="43"/>
    </row>
    <row r="25" spans="1:15" x14ac:dyDescent="0.25">
      <c r="A25" s="14" t="s">
        <v>79</v>
      </c>
      <c r="B25" s="24">
        <v>1.6000000000000001E-4</v>
      </c>
      <c r="C25" s="15">
        <v>99648</v>
      </c>
      <c r="D25" s="15">
        <v>16</v>
      </c>
      <c r="E25" s="15">
        <v>99640</v>
      </c>
      <c r="F25" s="15">
        <v>6801454</v>
      </c>
      <c r="G25" s="25">
        <v>68.3</v>
      </c>
      <c r="H25" s="40"/>
      <c r="I25" s="44"/>
      <c r="J25" s="44"/>
      <c r="K25" s="39"/>
      <c r="L25" s="39"/>
      <c r="M25" s="44"/>
      <c r="N25" s="43"/>
      <c r="O25" s="43"/>
    </row>
    <row r="26" spans="1:15" x14ac:dyDescent="0.25">
      <c r="A26" s="26" t="s">
        <v>80</v>
      </c>
      <c r="B26" s="24">
        <v>1.8000000000000001E-4</v>
      </c>
      <c r="C26" s="15">
        <v>99632</v>
      </c>
      <c r="D26" s="15">
        <v>18</v>
      </c>
      <c r="E26" s="15">
        <v>99623</v>
      </c>
      <c r="F26" s="15">
        <v>6701814</v>
      </c>
      <c r="G26" s="25">
        <v>67.3</v>
      </c>
      <c r="H26" s="40"/>
      <c r="I26" s="44"/>
      <c r="J26" s="44"/>
      <c r="K26" s="39"/>
      <c r="L26" s="39"/>
      <c r="M26" s="44"/>
      <c r="N26" s="43"/>
      <c r="O26" s="43"/>
    </row>
    <row r="27" spans="1:15" x14ac:dyDescent="0.25">
      <c r="A27" s="26" t="s">
        <v>81</v>
      </c>
      <c r="B27" s="24">
        <v>2.0000000000000001E-4</v>
      </c>
      <c r="C27" s="15">
        <v>99614</v>
      </c>
      <c r="D27" s="15">
        <v>20</v>
      </c>
      <c r="E27" s="15">
        <v>99604</v>
      </c>
      <c r="F27" s="15">
        <v>6602191</v>
      </c>
      <c r="G27" s="25">
        <v>66.3</v>
      </c>
      <c r="H27" s="40"/>
      <c r="I27" s="44"/>
      <c r="J27" s="44"/>
      <c r="K27" s="39"/>
      <c r="L27" s="39"/>
      <c r="M27" s="44"/>
      <c r="N27" s="43"/>
      <c r="O27" s="43"/>
    </row>
    <row r="28" spans="1:15" x14ac:dyDescent="0.25">
      <c r="A28" s="26" t="s">
        <v>82</v>
      </c>
      <c r="B28" s="24">
        <v>2.1000000000000001E-4</v>
      </c>
      <c r="C28" s="15">
        <v>99594</v>
      </c>
      <c r="D28" s="15">
        <v>21</v>
      </c>
      <c r="E28" s="15">
        <v>99584</v>
      </c>
      <c r="F28" s="15">
        <v>6502587</v>
      </c>
      <c r="G28" s="25">
        <v>65.3</v>
      </c>
      <c r="H28" s="40"/>
      <c r="I28" s="44"/>
      <c r="J28" s="44"/>
      <c r="K28" s="39"/>
      <c r="L28" s="39"/>
      <c r="M28" s="44"/>
      <c r="N28" s="43"/>
      <c r="O28" s="43"/>
    </row>
    <row r="29" spans="1:15" x14ac:dyDescent="0.25">
      <c r="A29" s="26" t="s">
        <v>83</v>
      </c>
      <c r="B29" s="24">
        <v>2.2000000000000001E-4</v>
      </c>
      <c r="C29" s="15">
        <v>99573</v>
      </c>
      <c r="D29" s="15">
        <v>22</v>
      </c>
      <c r="E29" s="15">
        <v>99562</v>
      </c>
      <c r="F29" s="15">
        <v>6403004</v>
      </c>
      <c r="G29" s="25">
        <v>64.3</v>
      </c>
      <c r="H29" s="40"/>
      <c r="I29" s="44"/>
      <c r="J29" s="44"/>
      <c r="K29" s="39"/>
      <c r="L29" s="39"/>
      <c r="M29" s="44"/>
      <c r="N29" s="43"/>
      <c r="O29" s="43"/>
    </row>
    <row r="30" spans="1:15" x14ac:dyDescent="0.25">
      <c r="A30" s="26" t="s">
        <v>84</v>
      </c>
      <c r="B30" s="24">
        <v>2.3000000000000001E-4</v>
      </c>
      <c r="C30" s="15">
        <v>99551</v>
      </c>
      <c r="D30" s="15">
        <v>22</v>
      </c>
      <c r="E30" s="15">
        <v>99540</v>
      </c>
      <c r="F30" s="15">
        <v>6303442</v>
      </c>
      <c r="G30" s="25">
        <v>63.3</v>
      </c>
      <c r="H30" s="40"/>
      <c r="I30" s="44"/>
      <c r="J30" s="44"/>
      <c r="K30" s="39"/>
      <c r="L30" s="39"/>
      <c r="M30" s="44"/>
      <c r="N30" s="43"/>
      <c r="O30" s="43"/>
    </row>
    <row r="31" spans="1:15" x14ac:dyDescent="0.25">
      <c r="A31" s="26" t="s">
        <v>85</v>
      </c>
      <c r="B31" s="24">
        <v>2.3000000000000001E-4</v>
      </c>
      <c r="C31" s="15">
        <v>99529</v>
      </c>
      <c r="D31" s="15">
        <v>23</v>
      </c>
      <c r="E31" s="15">
        <v>99518</v>
      </c>
      <c r="F31" s="15">
        <v>6203902</v>
      </c>
      <c r="G31" s="25">
        <v>62.3</v>
      </c>
      <c r="H31" s="40"/>
      <c r="I31" s="44"/>
      <c r="J31" s="44"/>
      <c r="K31" s="39"/>
      <c r="L31" s="39"/>
      <c r="M31" s="44"/>
      <c r="N31" s="43"/>
      <c r="O31" s="43"/>
    </row>
    <row r="32" spans="1:15" x14ac:dyDescent="0.25">
      <c r="A32" s="26" t="s">
        <v>86</v>
      </c>
      <c r="B32" s="24">
        <v>2.4000000000000001E-4</v>
      </c>
      <c r="C32" s="15">
        <v>99506</v>
      </c>
      <c r="D32" s="15">
        <v>24</v>
      </c>
      <c r="E32" s="15">
        <v>99494</v>
      </c>
      <c r="F32" s="15">
        <v>6104384</v>
      </c>
      <c r="G32" s="25">
        <v>61.3</v>
      </c>
      <c r="H32" s="40"/>
      <c r="I32" s="44"/>
      <c r="J32" s="44"/>
      <c r="K32" s="39"/>
      <c r="L32" s="39"/>
      <c r="M32" s="44"/>
      <c r="N32" s="43"/>
      <c r="O32" s="43"/>
    </row>
    <row r="33" spans="1:15" x14ac:dyDescent="0.25">
      <c r="A33" s="26" t="s">
        <v>87</v>
      </c>
      <c r="B33" s="24">
        <v>2.5000000000000001E-4</v>
      </c>
      <c r="C33" s="15">
        <v>99482</v>
      </c>
      <c r="D33" s="15">
        <v>25</v>
      </c>
      <c r="E33" s="15">
        <v>99470</v>
      </c>
      <c r="F33" s="15">
        <v>6004890</v>
      </c>
      <c r="G33" s="25">
        <v>60.4</v>
      </c>
      <c r="H33" s="40"/>
      <c r="I33" s="44"/>
      <c r="J33" s="44"/>
      <c r="K33" s="39"/>
      <c r="L33" s="39"/>
      <c r="M33" s="44"/>
      <c r="N33" s="43"/>
      <c r="O33" s="43"/>
    </row>
    <row r="34" spans="1:15" x14ac:dyDescent="0.25">
      <c r="A34" s="26" t="s">
        <v>88</v>
      </c>
      <c r="B34" s="24">
        <v>2.5000000000000001E-4</v>
      </c>
      <c r="C34" s="15">
        <v>99457</v>
      </c>
      <c r="D34" s="15">
        <v>25</v>
      </c>
      <c r="E34" s="15">
        <v>99445</v>
      </c>
      <c r="F34" s="15">
        <v>5905421</v>
      </c>
      <c r="G34" s="25">
        <v>59.4</v>
      </c>
      <c r="H34" s="40"/>
      <c r="I34" s="44"/>
      <c r="J34" s="44"/>
      <c r="K34" s="39"/>
      <c r="L34" s="39"/>
      <c r="M34" s="44"/>
      <c r="N34" s="43"/>
      <c r="O34" s="43"/>
    </row>
    <row r="35" spans="1:15" x14ac:dyDescent="0.25">
      <c r="A35" s="26" t="s">
        <v>89</v>
      </c>
      <c r="B35" s="24">
        <v>2.5999999999999998E-4</v>
      </c>
      <c r="C35" s="15">
        <v>99432</v>
      </c>
      <c r="D35" s="15">
        <v>26</v>
      </c>
      <c r="E35" s="15">
        <v>99419</v>
      </c>
      <c r="F35" s="15">
        <v>5805976</v>
      </c>
      <c r="G35" s="25">
        <v>58.4</v>
      </c>
      <c r="H35" s="40"/>
      <c r="I35" s="44"/>
      <c r="J35" s="44"/>
      <c r="K35" s="39"/>
      <c r="L35" s="39"/>
      <c r="M35" s="44"/>
      <c r="N35" s="43"/>
      <c r="O35" s="43"/>
    </row>
    <row r="36" spans="1:15" x14ac:dyDescent="0.25">
      <c r="A36" s="26" t="s">
        <v>90</v>
      </c>
      <c r="B36" s="24">
        <v>2.7E-4</v>
      </c>
      <c r="C36" s="15">
        <v>99406</v>
      </c>
      <c r="D36" s="15">
        <v>27</v>
      </c>
      <c r="E36" s="15">
        <v>99393</v>
      </c>
      <c r="F36" s="15">
        <v>5706557</v>
      </c>
      <c r="G36" s="25">
        <v>57.4</v>
      </c>
      <c r="H36" s="40"/>
      <c r="I36" s="44"/>
      <c r="J36" s="44"/>
      <c r="K36" s="39"/>
      <c r="L36" s="39"/>
      <c r="M36" s="44"/>
      <c r="N36" s="43"/>
      <c r="O36" s="43"/>
    </row>
    <row r="37" spans="1:15" x14ac:dyDescent="0.25">
      <c r="A37" s="26" t="s">
        <v>91</v>
      </c>
      <c r="B37" s="24">
        <v>2.7999999999999998E-4</v>
      </c>
      <c r="C37" s="15">
        <v>99379</v>
      </c>
      <c r="D37" s="15">
        <v>27</v>
      </c>
      <c r="E37" s="15">
        <v>99366</v>
      </c>
      <c r="F37" s="15">
        <v>5607165</v>
      </c>
      <c r="G37" s="25">
        <v>56.4</v>
      </c>
      <c r="H37" s="40"/>
      <c r="I37" s="44"/>
      <c r="J37" s="44"/>
      <c r="K37" s="39"/>
      <c r="L37" s="39"/>
      <c r="M37" s="44"/>
      <c r="N37" s="43"/>
      <c r="O37" s="43"/>
    </row>
    <row r="38" spans="1:15" x14ac:dyDescent="0.25">
      <c r="A38" s="26" t="s">
        <v>92</v>
      </c>
      <c r="B38" s="24">
        <v>2.9E-4</v>
      </c>
      <c r="C38" s="15">
        <v>99352</v>
      </c>
      <c r="D38" s="15">
        <v>29</v>
      </c>
      <c r="E38" s="15">
        <v>99338</v>
      </c>
      <c r="F38" s="15">
        <v>5507799</v>
      </c>
      <c r="G38" s="25">
        <v>55.4</v>
      </c>
      <c r="H38" s="40"/>
      <c r="I38" s="44"/>
      <c r="J38" s="44"/>
      <c r="K38" s="39"/>
      <c r="L38" s="39"/>
      <c r="M38" s="44"/>
      <c r="N38" s="43"/>
      <c r="O38" s="43"/>
    </row>
    <row r="39" spans="1:15" x14ac:dyDescent="0.25">
      <c r="A39" s="26" t="s">
        <v>93</v>
      </c>
      <c r="B39" s="24">
        <v>3.1E-4</v>
      </c>
      <c r="C39" s="15">
        <v>99323</v>
      </c>
      <c r="D39" s="15">
        <v>30</v>
      </c>
      <c r="E39" s="15">
        <v>99308</v>
      </c>
      <c r="F39" s="15">
        <v>5408462</v>
      </c>
      <c r="G39" s="25">
        <v>54.5</v>
      </c>
      <c r="H39" s="40"/>
      <c r="I39" s="44"/>
      <c r="J39" s="44"/>
      <c r="K39" s="39"/>
      <c r="L39" s="39"/>
      <c r="M39" s="44"/>
      <c r="N39" s="43"/>
      <c r="O39" s="43"/>
    </row>
    <row r="40" spans="1:15" x14ac:dyDescent="0.25">
      <c r="A40" s="26" t="s">
        <v>94</v>
      </c>
      <c r="B40" s="24">
        <v>3.2000000000000003E-4</v>
      </c>
      <c r="C40" s="15">
        <v>99293</v>
      </c>
      <c r="D40" s="15">
        <v>32</v>
      </c>
      <c r="E40" s="15">
        <v>99277</v>
      </c>
      <c r="F40" s="15">
        <v>5309154</v>
      </c>
      <c r="G40" s="25">
        <v>53.5</v>
      </c>
      <c r="H40" s="40"/>
      <c r="I40" s="44"/>
      <c r="J40" s="44"/>
      <c r="K40" s="39"/>
      <c r="L40" s="39"/>
      <c r="M40" s="44"/>
      <c r="N40" s="43"/>
      <c r="O40" s="43"/>
    </row>
    <row r="41" spans="1:15" x14ac:dyDescent="0.25">
      <c r="A41" s="26" t="s">
        <v>95</v>
      </c>
      <c r="B41" s="24">
        <v>3.4000000000000002E-4</v>
      </c>
      <c r="C41" s="15">
        <v>99261</v>
      </c>
      <c r="D41" s="15">
        <v>34</v>
      </c>
      <c r="E41" s="15">
        <v>99244</v>
      </c>
      <c r="F41" s="15">
        <v>5209877</v>
      </c>
      <c r="G41" s="25">
        <v>52.5</v>
      </c>
      <c r="H41" s="40"/>
      <c r="I41" s="44"/>
      <c r="J41" s="44"/>
      <c r="K41" s="39"/>
      <c r="L41" s="39"/>
      <c r="M41" s="44"/>
      <c r="N41" s="43"/>
      <c r="O41" s="43"/>
    </row>
    <row r="42" spans="1:15" x14ac:dyDescent="0.25">
      <c r="A42" s="26" t="s">
        <v>96</v>
      </c>
      <c r="B42" s="24">
        <v>3.6000000000000002E-4</v>
      </c>
      <c r="C42" s="15">
        <v>99227</v>
      </c>
      <c r="D42" s="15">
        <v>36</v>
      </c>
      <c r="E42" s="15">
        <v>99209</v>
      </c>
      <c r="F42" s="15">
        <v>5110633</v>
      </c>
      <c r="G42" s="25">
        <v>51.5</v>
      </c>
      <c r="H42" s="40"/>
      <c r="I42" s="44"/>
      <c r="J42" s="44"/>
      <c r="K42" s="39"/>
      <c r="L42" s="39"/>
      <c r="M42" s="44"/>
      <c r="N42" s="43"/>
      <c r="O42" s="43"/>
    </row>
    <row r="43" spans="1:15" x14ac:dyDescent="0.25">
      <c r="A43" s="26" t="s">
        <v>97</v>
      </c>
      <c r="B43" s="24">
        <v>3.8000000000000002E-4</v>
      </c>
      <c r="C43" s="15">
        <v>99191</v>
      </c>
      <c r="D43" s="15">
        <v>38</v>
      </c>
      <c r="E43" s="15">
        <v>99172</v>
      </c>
      <c r="F43" s="15">
        <v>5011424</v>
      </c>
      <c r="G43" s="25">
        <v>50.5</v>
      </c>
      <c r="H43" s="40"/>
      <c r="I43" s="44"/>
      <c r="J43" s="44"/>
      <c r="K43" s="39"/>
      <c r="L43" s="39"/>
      <c r="M43" s="44"/>
      <c r="N43" s="43"/>
      <c r="O43" s="43"/>
    </row>
    <row r="44" spans="1:15" x14ac:dyDescent="0.25">
      <c r="A44" s="26" t="s">
        <v>98</v>
      </c>
      <c r="B44" s="24">
        <v>4.0000000000000002E-4</v>
      </c>
      <c r="C44" s="15">
        <v>99153</v>
      </c>
      <c r="D44" s="15">
        <v>40</v>
      </c>
      <c r="E44" s="15">
        <v>99133</v>
      </c>
      <c r="F44" s="15">
        <v>4912252</v>
      </c>
      <c r="G44" s="25">
        <v>49.5</v>
      </c>
      <c r="H44" s="40"/>
      <c r="I44" s="44"/>
      <c r="J44" s="44"/>
      <c r="K44" s="39"/>
      <c r="L44" s="39"/>
      <c r="M44" s="44"/>
      <c r="N44" s="43"/>
      <c r="O44" s="43"/>
    </row>
    <row r="45" spans="1:15" x14ac:dyDescent="0.25">
      <c r="A45" s="26" t="s">
        <v>99</v>
      </c>
      <c r="B45" s="24">
        <v>4.2999999999999999E-4</v>
      </c>
      <c r="C45" s="15">
        <v>99113</v>
      </c>
      <c r="D45" s="15">
        <v>42</v>
      </c>
      <c r="E45" s="15">
        <v>99092</v>
      </c>
      <c r="F45" s="15">
        <v>4813119</v>
      </c>
      <c r="G45" s="25">
        <v>48.6</v>
      </c>
      <c r="H45" s="40"/>
      <c r="I45" s="44"/>
      <c r="J45" s="44"/>
      <c r="K45" s="39"/>
      <c r="L45" s="39"/>
      <c r="M45" s="44"/>
      <c r="N45" s="43"/>
      <c r="O45" s="43"/>
    </row>
    <row r="46" spans="1:15" x14ac:dyDescent="0.25">
      <c r="A46" s="26" t="s">
        <v>100</v>
      </c>
      <c r="B46" s="24">
        <v>4.4999999999999999E-4</v>
      </c>
      <c r="C46" s="15">
        <v>99071</v>
      </c>
      <c r="D46" s="15">
        <v>45</v>
      </c>
      <c r="E46" s="15">
        <v>99049</v>
      </c>
      <c r="F46" s="15">
        <v>4714027</v>
      </c>
      <c r="G46" s="25">
        <v>47.6</v>
      </c>
      <c r="H46" s="40"/>
      <c r="I46" s="44"/>
      <c r="J46" s="44"/>
      <c r="K46" s="39"/>
      <c r="L46" s="39"/>
      <c r="M46" s="44"/>
      <c r="N46" s="43"/>
      <c r="O46" s="43"/>
    </row>
    <row r="47" spans="1:15" x14ac:dyDescent="0.25">
      <c r="A47" s="26" t="s">
        <v>101</v>
      </c>
      <c r="B47" s="24">
        <v>4.8999999999999998E-4</v>
      </c>
      <c r="C47" s="15">
        <v>99026</v>
      </c>
      <c r="D47" s="15">
        <v>49</v>
      </c>
      <c r="E47" s="15">
        <v>99002</v>
      </c>
      <c r="F47" s="15">
        <v>4614978</v>
      </c>
      <c r="G47" s="25">
        <v>46.6</v>
      </c>
      <c r="H47" s="40"/>
      <c r="I47" s="44"/>
      <c r="J47" s="44"/>
      <c r="K47" s="39"/>
      <c r="L47" s="39"/>
      <c r="M47" s="44"/>
      <c r="N47" s="43"/>
      <c r="O47" s="43"/>
    </row>
    <row r="48" spans="1:15" x14ac:dyDescent="0.25">
      <c r="A48" s="26" t="s">
        <v>102</v>
      </c>
      <c r="B48" s="24">
        <v>5.5000000000000003E-4</v>
      </c>
      <c r="C48" s="15">
        <v>98977</v>
      </c>
      <c r="D48" s="15">
        <v>55</v>
      </c>
      <c r="E48" s="15">
        <v>98950</v>
      </c>
      <c r="F48" s="15">
        <v>4515977</v>
      </c>
      <c r="G48" s="25">
        <v>45.6</v>
      </c>
      <c r="H48" s="40"/>
      <c r="I48" s="44"/>
      <c r="J48" s="44"/>
      <c r="K48" s="39"/>
      <c r="L48" s="39"/>
      <c r="M48" s="44"/>
      <c r="N48" s="43"/>
      <c r="O48" s="43"/>
    </row>
    <row r="49" spans="1:15" x14ac:dyDescent="0.25">
      <c r="A49" s="26" t="s">
        <v>103</v>
      </c>
      <c r="B49" s="24">
        <v>6.3000000000000003E-4</v>
      </c>
      <c r="C49" s="15">
        <v>98922</v>
      </c>
      <c r="D49" s="15">
        <v>62</v>
      </c>
      <c r="E49" s="15">
        <v>98891</v>
      </c>
      <c r="F49" s="15">
        <v>4417027</v>
      </c>
      <c r="G49" s="25">
        <v>44.7</v>
      </c>
      <c r="H49" s="40"/>
      <c r="I49" s="44"/>
      <c r="J49" s="44"/>
      <c r="K49" s="39"/>
      <c r="L49" s="39"/>
      <c r="M49" s="44"/>
      <c r="N49" s="43"/>
      <c r="O49" s="43"/>
    </row>
    <row r="50" spans="1:15" x14ac:dyDescent="0.25">
      <c r="A50" s="26" t="s">
        <v>104</v>
      </c>
      <c r="B50" s="24">
        <v>7.1000000000000002E-4</v>
      </c>
      <c r="C50" s="15">
        <v>98860</v>
      </c>
      <c r="D50" s="15">
        <v>70</v>
      </c>
      <c r="E50" s="15">
        <v>98825</v>
      </c>
      <c r="F50" s="15">
        <v>4318136</v>
      </c>
      <c r="G50" s="25">
        <v>43.7</v>
      </c>
      <c r="H50" s="40"/>
      <c r="I50" s="44"/>
      <c r="J50" s="44"/>
      <c r="K50" s="39"/>
      <c r="L50" s="39"/>
      <c r="M50" s="44"/>
      <c r="N50" s="43"/>
      <c r="O50" s="43"/>
    </row>
    <row r="51" spans="1:15" x14ac:dyDescent="0.25">
      <c r="A51" s="26" t="s">
        <v>105</v>
      </c>
      <c r="B51" s="24">
        <v>7.9000000000000001E-4</v>
      </c>
      <c r="C51" s="15">
        <v>98790</v>
      </c>
      <c r="D51" s="15">
        <v>78</v>
      </c>
      <c r="E51" s="15">
        <v>98751</v>
      </c>
      <c r="F51" s="15">
        <v>4219311</v>
      </c>
      <c r="G51" s="25">
        <v>42.7</v>
      </c>
      <c r="H51" s="40"/>
      <c r="I51" s="44"/>
      <c r="J51" s="44"/>
      <c r="K51" s="39"/>
      <c r="L51" s="39"/>
      <c r="M51" s="44"/>
      <c r="N51" s="43"/>
      <c r="O51" s="43"/>
    </row>
    <row r="52" spans="1:15" x14ac:dyDescent="0.25">
      <c r="A52" s="26" t="s">
        <v>106</v>
      </c>
      <c r="B52" s="24">
        <v>8.8000000000000003E-4</v>
      </c>
      <c r="C52" s="15">
        <v>98712</v>
      </c>
      <c r="D52" s="15">
        <v>86</v>
      </c>
      <c r="E52" s="15">
        <v>98669</v>
      </c>
      <c r="F52" s="15">
        <v>4120560</v>
      </c>
      <c r="G52" s="25">
        <v>41.7</v>
      </c>
      <c r="H52" s="40"/>
      <c r="I52" s="44"/>
      <c r="J52" s="44"/>
      <c r="K52" s="39"/>
      <c r="L52" s="39"/>
      <c r="M52" s="44"/>
      <c r="N52" s="43"/>
      <c r="O52" s="43"/>
    </row>
    <row r="53" spans="1:15" x14ac:dyDescent="0.25">
      <c r="A53" s="26" t="s">
        <v>107</v>
      </c>
      <c r="B53" s="24">
        <v>9.7999999999999997E-4</v>
      </c>
      <c r="C53" s="15">
        <v>98626</v>
      </c>
      <c r="D53" s="15">
        <v>96</v>
      </c>
      <c r="E53" s="15">
        <v>98578</v>
      </c>
      <c r="F53" s="15">
        <v>4021891</v>
      </c>
      <c r="G53" s="25">
        <v>40.799999999999997</v>
      </c>
      <c r="H53" s="40"/>
      <c r="I53" s="44"/>
      <c r="J53" s="44"/>
      <c r="K53" s="39"/>
      <c r="L53" s="39"/>
      <c r="M53" s="44"/>
      <c r="N53" s="43"/>
      <c r="O53" s="43"/>
    </row>
    <row r="54" spans="1:15" x14ac:dyDescent="0.25">
      <c r="A54" s="26" t="s">
        <v>108</v>
      </c>
      <c r="B54" s="24">
        <v>1.09E-3</v>
      </c>
      <c r="C54" s="15">
        <v>98530</v>
      </c>
      <c r="D54" s="15">
        <v>107</v>
      </c>
      <c r="E54" s="15">
        <v>98477</v>
      </c>
      <c r="F54" s="15">
        <v>3923313</v>
      </c>
      <c r="G54" s="25">
        <v>39.799999999999997</v>
      </c>
      <c r="H54" s="40"/>
      <c r="I54" s="44"/>
      <c r="J54" s="44"/>
      <c r="K54" s="39"/>
      <c r="L54" s="39"/>
      <c r="M54" s="44"/>
      <c r="N54" s="43"/>
      <c r="O54" s="43"/>
    </row>
    <row r="55" spans="1:15" x14ac:dyDescent="0.25">
      <c r="A55" s="26" t="s">
        <v>109</v>
      </c>
      <c r="B55" s="24">
        <v>1.1999999999999999E-3</v>
      </c>
      <c r="C55" s="15">
        <v>98423</v>
      </c>
      <c r="D55" s="15">
        <v>118</v>
      </c>
      <c r="E55" s="15">
        <v>98364</v>
      </c>
      <c r="F55" s="15">
        <v>3824837</v>
      </c>
      <c r="G55" s="25">
        <v>38.9</v>
      </c>
      <c r="H55" s="40"/>
      <c r="I55" s="44"/>
      <c r="J55" s="44"/>
      <c r="K55" s="39"/>
      <c r="L55" s="39"/>
      <c r="M55" s="44"/>
      <c r="N55" s="43"/>
      <c r="O55" s="43"/>
    </row>
    <row r="56" spans="1:15" x14ac:dyDescent="0.25">
      <c r="A56" s="26" t="s">
        <v>110</v>
      </c>
      <c r="B56" s="24">
        <v>1.32E-3</v>
      </c>
      <c r="C56" s="15">
        <v>98305</v>
      </c>
      <c r="D56" s="15">
        <v>130</v>
      </c>
      <c r="E56" s="15">
        <v>98240</v>
      </c>
      <c r="F56" s="15">
        <v>3726473</v>
      </c>
      <c r="G56" s="25">
        <v>37.9</v>
      </c>
      <c r="H56" s="40"/>
      <c r="I56" s="44"/>
      <c r="J56" s="44"/>
      <c r="K56" s="39"/>
      <c r="L56" s="39"/>
      <c r="M56" s="44"/>
      <c r="N56" s="43"/>
      <c r="O56" s="43"/>
    </row>
    <row r="57" spans="1:15" x14ac:dyDescent="0.25">
      <c r="A57" s="26" t="s">
        <v>111</v>
      </c>
      <c r="B57" s="24">
        <v>1.4599999999999999E-3</v>
      </c>
      <c r="C57" s="15">
        <v>98175</v>
      </c>
      <c r="D57" s="15">
        <v>144</v>
      </c>
      <c r="E57" s="15">
        <v>98103</v>
      </c>
      <c r="F57" s="15">
        <v>3628233</v>
      </c>
      <c r="G57" s="25">
        <v>37</v>
      </c>
      <c r="H57" s="40"/>
      <c r="I57" s="44"/>
      <c r="J57" s="44"/>
      <c r="K57" s="39"/>
      <c r="L57" s="39"/>
      <c r="M57" s="44"/>
      <c r="N57" s="43"/>
      <c r="O57" s="43"/>
    </row>
    <row r="58" spans="1:15" x14ac:dyDescent="0.25">
      <c r="A58" s="26" t="s">
        <v>112</v>
      </c>
      <c r="B58" s="24">
        <v>1.64E-3</v>
      </c>
      <c r="C58" s="15">
        <v>98031</v>
      </c>
      <c r="D58" s="15">
        <v>161</v>
      </c>
      <c r="E58" s="15">
        <v>97951</v>
      </c>
      <c r="F58" s="15">
        <v>3530130</v>
      </c>
      <c r="G58" s="25">
        <v>36</v>
      </c>
      <c r="H58" s="40"/>
      <c r="I58" s="44"/>
      <c r="J58" s="44"/>
      <c r="K58" s="39"/>
      <c r="L58" s="39"/>
      <c r="M58" s="44"/>
      <c r="N58" s="43"/>
      <c r="O58" s="43"/>
    </row>
    <row r="59" spans="1:15" x14ac:dyDescent="0.25">
      <c r="A59" s="26" t="s">
        <v>113</v>
      </c>
      <c r="B59" s="24">
        <v>1.8400000000000001E-3</v>
      </c>
      <c r="C59" s="15">
        <v>97870</v>
      </c>
      <c r="D59" s="15">
        <v>180</v>
      </c>
      <c r="E59" s="15">
        <v>97780</v>
      </c>
      <c r="F59" s="15">
        <v>3432179</v>
      </c>
      <c r="G59" s="25">
        <v>35.1</v>
      </c>
      <c r="H59" s="40"/>
      <c r="I59" s="44"/>
      <c r="J59" s="44"/>
      <c r="K59" s="39"/>
      <c r="L59" s="39"/>
      <c r="M59" s="44"/>
      <c r="N59" s="43"/>
      <c r="O59" s="43"/>
    </row>
    <row r="60" spans="1:15" x14ac:dyDescent="0.25">
      <c r="A60" s="27" t="s">
        <v>114</v>
      </c>
      <c r="B60" s="24">
        <v>2.0500000000000002E-3</v>
      </c>
      <c r="C60" s="15">
        <v>97690</v>
      </c>
      <c r="D60" s="15">
        <v>200</v>
      </c>
      <c r="E60" s="15">
        <v>97590</v>
      </c>
      <c r="F60" s="15">
        <v>3334399</v>
      </c>
      <c r="G60" s="25">
        <v>34.1</v>
      </c>
      <c r="H60" s="40"/>
      <c r="I60" s="44"/>
      <c r="J60" s="44"/>
      <c r="K60" s="39"/>
      <c r="L60" s="39"/>
      <c r="M60" s="44"/>
      <c r="N60" s="43"/>
      <c r="O60" s="43"/>
    </row>
    <row r="61" spans="1:15" x14ac:dyDescent="0.25">
      <c r="A61" s="27" t="s">
        <v>115</v>
      </c>
      <c r="B61" s="24">
        <v>2.2599999999999999E-3</v>
      </c>
      <c r="C61" s="15">
        <v>97490</v>
      </c>
      <c r="D61" s="15">
        <v>221</v>
      </c>
      <c r="E61" s="15">
        <v>97380</v>
      </c>
      <c r="F61" s="15">
        <v>3236809</v>
      </c>
      <c r="G61" s="25">
        <v>33.200000000000003</v>
      </c>
      <c r="H61" s="40"/>
      <c r="I61" s="44"/>
      <c r="J61" s="44"/>
      <c r="K61" s="39"/>
      <c r="L61" s="39"/>
      <c r="M61" s="44"/>
      <c r="N61" s="43"/>
      <c r="O61" s="43"/>
    </row>
    <row r="62" spans="1:15" x14ac:dyDescent="0.25">
      <c r="A62" s="27" t="s">
        <v>116</v>
      </c>
      <c r="B62" s="24">
        <v>2.5100000000000001E-3</v>
      </c>
      <c r="C62" s="15">
        <v>97269</v>
      </c>
      <c r="D62" s="15">
        <v>244</v>
      </c>
      <c r="E62" s="15">
        <v>97147</v>
      </c>
      <c r="F62" s="15">
        <v>3139430</v>
      </c>
      <c r="G62" s="25">
        <v>32.299999999999997</v>
      </c>
      <c r="H62" s="40"/>
      <c r="I62" s="44"/>
      <c r="J62" s="44"/>
      <c r="K62" s="39"/>
      <c r="L62" s="39"/>
      <c r="M62" s="44"/>
      <c r="N62" s="43"/>
      <c r="O62" s="43"/>
    </row>
    <row r="63" spans="1:15" x14ac:dyDescent="0.25">
      <c r="A63" s="26" t="s">
        <v>117</v>
      </c>
      <c r="B63" s="24">
        <v>2.7899999999999999E-3</v>
      </c>
      <c r="C63" s="15">
        <v>97025</v>
      </c>
      <c r="D63" s="15">
        <v>270</v>
      </c>
      <c r="E63" s="15">
        <v>96890</v>
      </c>
      <c r="F63" s="15">
        <v>3042283</v>
      </c>
      <c r="G63" s="25">
        <v>31.4</v>
      </c>
      <c r="H63" s="40"/>
      <c r="I63" s="44"/>
      <c r="J63" s="44"/>
      <c r="K63" s="39"/>
      <c r="L63" s="39"/>
      <c r="M63" s="44"/>
      <c r="N63" s="43"/>
      <c r="O63" s="43"/>
    </row>
    <row r="64" spans="1:15" x14ac:dyDescent="0.25">
      <c r="A64" s="26" t="s">
        <v>118</v>
      </c>
      <c r="B64" s="24">
        <v>3.0899999999999999E-3</v>
      </c>
      <c r="C64" s="15">
        <v>96755</v>
      </c>
      <c r="D64" s="15">
        <v>299</v>
      </c>
      <c r="E64" s="15">
        <v>96606</v>
      </c>
      <c r="F64" s="15">
        <v>2945393</v>
      </c>
      <c r="G64" s="25">
        <v>30.4</v>
      </c>
      <c r="H64" s="40"/>
      <c r="I64" s="44"/>
      <c r="J64" s="44"/>
      <c r="K64" s="39"/>
      <c r="L64" s="39"/>
      <c r="M64" s="44"/>
      <c r="N64" s="43"/>
      <c r="O64" s="43"/>
    </row>
    <row r="65" spans="1:15" x14ac:dyDescent="0.25">
      <c r="A65" s="26" t="s">
        <v>119</v>
      </c>
      <c r="B65" s="24">
        <v>3.4099999999999998E-3</v>
      </c>
      <c r="C65" s="15">
        <v>96456</v>
      </c>
      <c r="D65" s="15">
        <v>329</v>
      </c>
      <c r="E65" s="15">
        <v>96292</v>
      </c>
      <c r="F65" s="15">
        <v>2848787</v>
      </c>
      <c r="G65" s="25">
        <v>29.5</v>
      </c>
      <c r="H65" s="40"/>
      <c r="I65" s="44"/>
      <c r="J65" s="44"/>
      <c r="K65" s="39"/>
      <c r="L65" s="39"/>
      <c r="M65" s="44"/>
      <c r="N65" s="43"/>
      <c r="O65" s="43"/>
    </row>
    <row r="66" spans="1:15" x14ac:dyDescent="0.25">
      <c r="A66" s="26" t="s">
        <v>120</v>
      </c>
      <c r="B66" s="24">
        <v>3.7299999999999998E-3</v>
      </c>
      <c r="C66" s="15">
        <v>96127</v>
      </c>
      <c r="D66" s="15">
        <v>359</v>
      </c>
      <c r="E66" s="15">
        <v>95948</v>
      </c>
      <c r="F66" s="15">
        <v>2752496</v>
      </c>
      <c r="G66" s="25">
        <v>28.6</v>
      </c>
      <c r="H66" s="40"/>
      <c r="I66" s="44"/>
      <c r="J66" s="44"/>
      <c r="K66" s="39"/>
      <c r="L66" s="39"/>
      <c r="M66" s="44"/>
      <c r="N66" s="43"/>
      <c r="O66" s="43"/>
    </row>
    <row r="67" spans="1:15" x14ac:dyDescent="0.25">
      <c r="A67" s="26" t="s">
        <v>121</v>
      </c>
      <c r="B67" s="24">
        <v>4.0899999999999999E-3</v>
      </c>
      <c r="C67" s="15">
        <v>95768</v>
      </c>
      <c r="D67" s="15">
        <v>392</v>
      </c>
      <c r="E67" s="15">
        <v>95572</v>
      </c>
      <c r="F67" s="15">
        <v>2656548</v>
      </c>
      <c r="G67" s="25">
        <v>27.7</v>
      </c>
      <c r="H67" s="40"/>
      <c r="I67" s="44"/>
      <c r="J67" s="44"/>
      <c r="K67" s="39"/>
      <c r="L67" s="39"/>
      <c r="M67" s="44"/>
      <c r="N67" s="43"/>
      <c r="O67" s="43"/>
    </row>
    <row r="68" spans="1:15" x14ac:dyDescent="0.25">
      <c r="A68" s="26" t="s">
        <v>122</v>
      </c>
      <c r="B68" s="24">
        <v>4.4999999999999997E-3</v>
      </c>
      <c r="C68" s="15">
        <v>95376</v>
      </c>
      <c r="D68" s="15">
        <v>429</v>
      </c>
      <c r="E68" s="15">
        <v>95162</v>
      </c>
      <c r="F68" s="15">
        <v>2560976</v>
      </c>
      <c r="G68" s="25">
        <v>26.9</v>
      </c>
      <c r="H68" s="40"/>
      <c r="I68" s="44"/>
      <c r="J68" s="44"/>
      <c r="K68" s="39"/>
      <c r="L68" s="39"/>
      <c r="M68" s="44"/>
      <c r="N68" s="43"/>
      <c r="O68" s="43"/>
    </row>
    <row r="69" spans="1:15" x14ac:dyDescent="0.25">
      <c r="A69" s="26" t="s">
        <v>123</v>
      </c>
      <c r="B69" s="24">
        <v>4.9399999999999999E-3</v>
      </c>
      <c r="C69" s="15">
        <v>94947</v>
      </c>
      <c r="D69" s="15">
        <v>469</v>
      </c>
      <c r="E69" s="15">
        <v>94713</v>
      </c>
      <c r="F69" s="15">
        <v>2465815</v>
      </c>
      <c r="G69" s="25">
        <v>26</v>
      </c>
      <c r="H69" s="40"/>
      <c r="I69" s="44"/>
      <c r="J69" s="44"/>
      <c r="K69" s="39"/>
      <c r="L69" s="39"/>
      <c r="M69" s="44"/>
      <c r="N69" s="43"/>
      <c r="O69" s="43"/>
    </row>
    <row r="70" spans="1:15" x14ac:dyDescent="0.25">
      <c r="A70" s="26" t="s">
        <v>124</v>
      </c>
      <c r="B70" s="24">
        <v>5.3800000000000002E-3</v>
      </c>
      <c r="C70" s="15">
        <v>94478</v>
      </c>
      <c r="D70" s="15">
        <v>509</v>
      </c>
      <c r="E70" s="15">
        <v>94224</v>
      </c>
      <c r="F70" s="15">
        <v>2371102</v>
      </c>
      <c r="G70" s="25">
        <v>25.1</v>
      </c>
      <c r="H70" s="40"/>
      <c r="I70" s="44"/>
      <c r="J70" s="44"/>
      <c r="K70" s="39"/>
      <c r="L70" s="39"/>
      <c r="M70" s="44"/>
      <c r="N70" s="43"/>
      <c r="O70" s="43"/>
    </row>
    <row r="71" spans="1:15" x14ac:dyDescent="0.25">
      <c r="A71" s="26" t="s">
        <v>125</v>
      </c>
      <c r="B71" s="24">
        <v>5.8500000000000002E-3</v>
      </c>
      <c r="C71" s="15">
        <v>93969</v>
      </c>
      <c r="D71" s="15">
        <v>550</v>
      </c>
      <c r="E71" s="15">
        <v>93694</v>
      </c>
      <c r="F71" s="15">
        <v>2276879</v>
      </c>
      <c r="G71" s="25">
        <v>24.2</v>
      </c>
      <c r="H71" s="40"/>
      <c r="I71" s="44"/>
      <c r="J71" s="44"/>
      <c r="K71" s="39"/>
      <c r="L71" s="39"/>
      <c r="M71" s="44"/>
      <c r="N71" s="43"/>
      <c r="O71" s="43"/>
    </row>
    <row r="72" spans="1:15" x14ac:dyDescent="0.25">
      <c r="A72" s="26" t="s">
        <v>126</v>
      </c>
      <c r="B72" s="24">
        <v>6.3899999999999998E-3</v>
      </c>
      <c r="C72" s="15">
        <v>93419</v>
      </c>
      <c r="D72" s="15">
        <v>597</v>
      </c>
      <c r="E72" s="15">
        <v>93121</v>
      </c>
      <c r="F72" s="15">
        <v>2183185</v>
      </c>
      <c r="G72" s="25">
        <v>23.4</v>
      </c>
      <c r="H72" s="40"/>
      <c r="I72" s="44"/>
      <c r="J72" s="44"/>
      <c r="K72" s="39"/>
      <c r="L72" s="39"/>
      <c r="M72" s="44"/>
      <c r="N72" s="43"/>
      <c r="O72" s="43"/>
    </row>
    <row r="73" spans="1:15" x14ac:dyDescent="0.25">
      <c r="A73" s="26" t="s">
        <v>127</v>
      </c>
      <c r="B73" s="24">
        <v>7.0200000000000002E-3</v>
      </c>
      <c r="C73" s="15">
        <v>92822</v>
      </c>
      <c r="D73" s="15">
        <v>652</v>
      </c>
      <c r="E73" s="15">
        <v>92496</v>
      </c>
      <c r="F73" s="15">
        <v>2090064</v>
      </c>
      <c r="G73" s="25">
        <v>22.5</v>
      </c>
      <c r="H73" s="40"/>
      <c r="I73" s="44"/>
      <c r="J73" s="44"/>
      <c r="K73" s="39"/>
      <c r="L73" s="39"/>
      <c r="M73" s="44"/>
      <c r="N73" s="43"/>
      <c r="O73" s="43"/>
    </row>
    <row r="74" spans="1:15" x14ac:dyDescent="0.25">
      <c r="A74" s="26" t="s">
        <v>128</v>
      </c>
      <c r="B74" s="24">
        <v>7.7000000000000002E-3</v>
      </c>
      <c r="C74" s="15">
        <v>92170</v>
      </c>
      <c r="D74" s="15">
        <v>710</v>
      </c>
      <c r="E74" s="15">
        <v>91815</v>
      </c>
      <c r="F74" s="15">
        <v>1997568</v>
      </c>
      <c r="G74" s="25">
        <v>21.7</v>
      </c>
      <c r="H74" s="40"/>
      <c r="I74" s="44"/>
      <c r="J74" s="44"/>
      <c r="K74" s="39"/>
      <c r="L74" s="39"/>
      <c r="M74" s="44"/>
      <c r="N74" s="43"/>
      <c r="O74" s="43"/>
    </row>
    <row r="75" spans="1:15" x14ac:dyDescent="0.25">
      <c r="A75" s="26" t="s">
        <v>129</v>
      </c>
      <c r="B75" s="24">
        <v>8.3899999999999999E-3</v>
      </c>
      <c r="C75" s="15">
        <v>91460</v>
      </c>
      <c r="D75" s="15">
        <v>767</v>
      </c>
      <c r="E75" s="15">
        <v>91077</v>
      </c>
      <c r="F75" s="15">
        <v>1905753</v>
      </c>
      <c r="G75" s="25">
        <v>20.8</v>
      </c>
      <c r="H75" s="40"/>
      <c r="I75" s="44"/>
      <c r="J75" s="44"/>
      <c r="K75" s="39"/>
      <c r="L75" s="39"/>
      <c r="M75" s="44"/>
      <c r="N75" s="43"/>
      <c r="O75" s="43"/>
    </row>
    <row r="76" spans="1:15" x14ac:dyDescent="0.25">
      <c r="A76" s="26" t="s">
        <v>130</v>
      </c>
      <c r="B76" s="24">
        <v>9.1400000000000006E-3</v>
      </c>
      <c r="C76" s="15">
        <v>90693</v>
      </c>
      <c r="D76" s="15">
        <v>829</v>
      </c>
      <c r="E76" s="15">
        <v>90279</v>
      </c>
      <c r="F76" s="15">
        <v>1814677</v>
      </c>
      <c r="G76" s="25">
        <v>20</v>
      </c>
      <c r="H76" s="40"/>
      <c r="I76" s="44"/>
      <c r="J76" s="44"/>
      <c r="K76" s="39"/>
      <c r="L76" s="39"/>
      <c r="M76" s="44"/>
      <c r="N76" s="43"/>
      <c r="O76" s="43"/>
    </row>
    <row r="77" spans="1:15" x14ac:dyDescent="0.25">
      <c r="A77" s="26" t="s">
        <v>131</v>
      </c>
      <c r="B77" s="24">
        <v>1.0120000000000001E-2</v>
      </c>
      <c r="C77" s="15">
        <v>89864</v>
      </c>
      <c r="D77" s="15">
        <v>910</v>
      </c>
      <c r="E77" s="15">
        <v>89409</v>
      </c>
      <c r="F77" s="15">
        <v>1724398</v>
      </c>
      <c r="G77" s="25">
        <v>19.2</v>
      </c>
      <c r="H77" s="40"/>
      <c r="I77" s="44"/>
      <c r="J77" s="44"/>
      <c r="K77" s="39"/>
      <c r="L77" s="39"/>
      <c r="M77" s="44"/>
      <c r="N77" s="43"/>
      <c r="O77" s="43"/>
    </row>
    <row r="78" spans="1:15" x14ac:dyDescent="0.25">
      <c r="A78" s="26" t="s">
        <v>132</v>
      </c>
      <c r="B78" s="24">
        <v>1.146E-2</v>
      </c>
      <c r="C78" s="15">
        <v>88954</v>
      </c>
      <c r="D78" s="15">
        <v>1019</v>
      </c>
      <c r="E78" s="15">
        <v>88445</v>
      </c>
      <c r="F78" s="15">
        <v>1634989</v>
      </c>
      <c r="G78" s="25">
        <v>18.399999999999999</v>
      </c>
      <c r="H78" s="40"/>
      <c r="I78" s="44"/>
      <c r="J78" s="44"/>
      <c r="K78" s="39"/>
      <c r="L78" s="39"/>
      <c r="M78" s="44"/>
      <c r="N78" s="43"/>
      <c r="O78" s="43"/>
    </row>
    <row r="79" spans="1:15" x14ac:dyDescent="0.25">
      <c r="A79" s="26" t="s">
        <v>133</v>
      </c>
      <c r="B79" s="24">
        <v>1.3010000000000001E-2</v>
      </c>
      <c r="C79" s="15">
        <v>87935</v>
      </c>
      <c r="D79" s="15">
        <v>1144</v>
      </c>
      <c r="E79" s="15">
        <v>87363</v>
      </c>
      <c r="F79" s="15">
        <v>1546545</v>
      </c>
      <c r="G79" s="25">
        <v>17.600000000000001</v>
      </c>
      <c r="H79" s="40"/>
      <c r="I79" s="44"/>
      <c r="J79" s="44"/>
      <c r="K79" s="39"/>
      <c r="L79" s="39"/>
      <c r="M79" s="44"/>
      <c r="N79" s="43"/>
      <c r="O79" s="43"/>
    </row>
    <row r="80" spans="1:15" x14ac:dyDescent="0.25">
      <c r="A80" s="26" t="s">
        <v>134</v>
      </c>
      <c r="B80" s="24">
        <v>1.4619999999999999E-2</v>
      </c>
      <c r="C80" s="15">
        <v>86791</v>
      </c>
      <c r="D80" s="15">
        <v>1269</v>
      </c>
      <c r="E80" s="15">
        <v>86157</v>
      </c>
      <c r="F80" s="15">
        <v>1459182</v>
      </c>
      <c r="G80" s="25">
        <v>16.8</v>
      </c>
      <c r="H80" s="40"/>
      <c r="I80" s="44"/>
      <c r="J80" s="44"/>
      <c r="K80" s="39"/>
      <c r="L80" s="39"/>
      <c r="M80" s="44"/>
      <c r="N80" s="43"/>
      <c r="O80" s="43"/>
    </row>
    <row r="81" spans="1:15" x14ac:dyDescent="0.25">
      <c r="A81" s="26" t="s">
        <v>135</v>
      </c>
      <c r="B81" s="24">
        <v>1.6279999999999999E-2</v>
      </c>
      <c r="C81" s="15">
        <v>85522</v>
      </c>
      <c r="D81" s="15">
        <v>1392</v>
      </c>
      <c r="E81" s="15">
        <v>84826</v>
      </c>
      <c r="F81" s="15">
        <v>1373025</v>
      </c>
      <c r="G81" s="25">
        <v>16.100000000000001</v>
      </c>
      <c r="H81" s="40"/>
      <c r="I81" s="44"/>
      <c r="J81" s="44"/>
      <c r="K81" s="39"/>
      <c r="L81" s="39"/>
      <c r="M81" s="44"/>
      <c r="N81" s="43"/>
      <c r="O81" s="43"/>
    </row>
    <row r="82" spans="1:15" x14ac:dyDescent="0.25">
      <c r="A82" s="26" t="s">
        <v>136</v>
      </c>
      <c r="B82" s="24">
        <v>1.8110000000000001E-2</v>
      </c>
      <c r="C82" s="15">
        <v>84130</v>
      </c>
      <c r="D82" s="15">
        <v>1524</v>
      </c>
      <c r="E82" s="15">
        <v>83368</v>
      </c>
      <c r="F82" s="15">
        <v>1288199</v>
      </c>
      <c r="G82" s="25">
        <v>15.3</v>
      </c>
      <c r="H82" s="40"/>
      <c r="I82" s="44"/>
      <c r="J82" s="44"/>
      <c r="K82" s="39"/>
      <c r="L82" s="39"/>
      <c r="M82" s="44"/>
      <c r="N82" s="43"/>
      <c r="O82" s="43"/>
    </row>
    <row r="83" spans="1:15" x14ac:dyDescent="0.25">
      <c r="A83" s="26" t="s">
        <v>137</v>
      </c>
      <c r="B83" s="24">
        <v>2.0199999999999999E-2</v>
      </c>
      <c r="C83" s="15">
        <v>82606</v>
      </c>
      <c r="D83" s="15">
        <v>1669</v>
      </c>
      <c r="E83" s="15">
        <v>81772</v>
      </c>
      <c r="F83" s="15">
        <v>1204831</v>
      </c>
      <c r="G83" s="25">
        <v>14.6</v>
      </c>
      <c r="H83" s="40"/>
      <c r="I83" s="44"/>
      <c r="J83" s="44"/>
      <c r="K83" s="39"/>
      <c r="L83" s="39"/>
      <c r="M83" s="44"/>
      <c r="N83" s="43"/>
      <c r="O83" s="43"/>
    </row>
    <row r="84" spans="1:15" x14ac:dyDescent="0.25">
      <c r="A84" s="26" t="s">
        <v>138</v>
      </c>
      <c r="B84" s="24">
        <v>2.2409999999999999E-2</v>
      </c>
      <c r="C84" s="15">
        <v>80937</v>
      </c>
      <c r="D84" s="15">
        <v>1814</v>
      </c>
      <c r="E84" s="15">
        <v>80030</v>
      </c>
      <c r="F84" s="15">
        <v>1123060</v>
      </c>
      <c r="G84" s="25">
        <v>13.9</v>
      </c>
      <c r="H84" s="40"/>
      <c r="I84" s="44"/>
      <c r="J84" s="44"/>
      <c r="K84" s="39"/>
      <c r="L84" s="39"/>
      <c r="M84" s="44"/>
      <c r="N84" s="43"/>
      <c r="O84" s="43"/>
    </row>
    <row r="85" spans="1:15" x14ac:dyDescent="0.25">
      <c r="A85" s="26" t="s">
        <v>139</v>
      </c>
      <c r="B85" s="24">
        <v>2.4649999999999998E-2</v>
      </c>
      <c r="C85" s="15">
        <v>79123</v>
      </c>
      <c r="D85" s="15">
        <v>1950</v>
      </c>
      <c r="E85" s="15">
        <v>78148</v>
      </c>
      <c r="F85" s="15">
        <v>1043030</v>
      </c>
      <c r="G85" s="25">
        <v>13.2</v>
      </c>
      <c r="H85" s="40"/>
      <c r="I85" s="44"/>
      <c r="J85" s="44"/>
      <c r="K85" s="39"/>
      <c r="L85" s="39"/>
      <c r="M85" s="44"/>
      <c r="N85" s="43"/>
      <c r="O85" s="43"/>
    </row>
    <row r="86" spans="1:15" x14ac:dyDescent="0.25">
      <c r="A86" s="26" t="s">
        <v>140</v>
      </c>
      <c r="B86" s="24">
        <v>2.7040000000000002E-2</v>
      </c>
      <c r="C86" s="15">
        <v>77173</v>
      </c>
      <c r="D86" s="15">
        <v>2087</v>
      </c>
      <c r="E86" s="15">
        <v>76130</v>
      </c>
      <c r="F86" s="15">
        <v>964882</v>
      </c>
      <c r="G86" s="25">
        <v>12.5</v>
      </c>
      <c r="H86" s="40"/>
      <c r="I86" s="44"/>
      <c r="J86" s="44"/>
      <c r="K86" s="39"/>
      <c r="L86" s="39"/>
      <c r="M86" s="44"/>
      <c r="N86" s="43"/>
      <c r="O86" s="43"/>
    </row>
    <row r="87" spans="1:15" x14ac:dyDescent="0.25">
      <c r="A87" s="26" t="s">
        <v>141</v>
      </c>
      <c r="B87" s="24">
        <v>2.998E-2</v>
      </c>
      <c r="C87" s="15">
        <v>75086</v>
      </c>
      <c r="D87" s="15">
        <v>2251</v>
      </c>
      <c r="E87" s="15">
        <v>73961</v>
      </c>
      <c r="F87" s="15">
        <v>888752</v>
      </c>
      <c r="G87" s="25">
        <v>11.8</v>
      </c>
      <c r="H87" s="40"/>
      <c r="I87" s="44"/>
      <c r="J87" s="44"/>
      <c r="K87" s="39"/>
      <c r="L87" s="39"/>
      <c r="M87" s="44"/>
      <c r="N87" s="43"/>
      <c r="O87" s="43"/>
    </row>
    <row r="88" spans="1:15" x14ac:dyDescent="0.25">
      <c r="A88" s="26" t="s">
        <v>142</v>
      </c>
      <c r="B88" s="24">
        <v>3.3739999999999999E-2</v>
      </c>
      <c r="C88" s="15">
        <v>72835</v>
      </c>
      <c r="D88" s="15">
        <v>2458</v>
      </c>
      <c r="E88" s="15">
        <v>71606</v>
      </c>
      <c r="F88" s="15">
        <v>814792</v>
      </c>
      <c r="G88" s="25">
        <v>11.2</v>
      </c>
      <c r="H88" s="40"/>
      <c r="I88" s="44"/>
      <c r="J88" s="44"/>
      <c r="K88" s="39"/>
      <c r="L88" s="39"/>
      <c r="M88" s="44"/>
      <c r="N88" s="43"/>
      <c r="O88" s="43"/>
    </row>
    <row r="89" spans="1:15" x14ac:dyDescent="0.25">
      <c r="A89" s="26" t="s">
        <v>143</v>
      </c>
      <c r="B89" s="24">
        <v>3.798E-2</v>
      </c>
      <c r="C89" s="15">
        <v>70377</v>
      </c>
      <c r="D89" s="15">
        <v>2673</v>
      </c>
      <c r="E89" s="15">
        <v>69041</v>
      </c>
      <c r="F89" s="15">
        <v>743186</v>
      </c>
      <c r="G89" s="25">
        <v>10.6</v>
      </c>
      <c r="H89" s="40"/>
      <c r="I89" s="44"/>
      <c r="J89" s="44"/>
      <c r="K89" s="39"/>
      <c r="L89" s="39"/>
      <c r="M89" s="44"/>
      <c r="N89" s="43"/>
      <c r="O89" s="43"/>
    </row>
    <row r="90" spans="1:15" x14ac:dyDescent="0.25">
      <c r="A90" s="26" t="s">
        <v>144</v>
      </c>
      <c r="B90" s="24">
        <v>4.2290000000000001E-2</v>
      </c>
      <c r="C90" s="15">
        <v>67704</v>
      </c>
      <c r="D90" s="15">
        <v>2864</v>
      </c>
      <c r="E90" s="15">
        <v>66272</v>
      </c>
      <c r="F90" s="15">
        <v>674145</v>
      </c>
      <c r="G90" s="25">
        <v>10</v>
      </c>
      <c r="H90" s="40"/>
      <c r="I90" s="44"/>
      <c r="J90" s="44"/>
      <c r="K90" s="39"/>
      <c r="L90" s="39"/>
      <c r="M90" s="44"/>
      <c r="N90" s="43"/>
      <c r="O90" s="43"/>
    </row>
    <row r="91" spans="1:15" x14ac:dyDescent="0.25">
      <c r="A91" s="26" t="s">
        <v>145</v>
      </c>
      <c r="B91" s="24">
        <v>4.6719999999999998E-2</v>
      </c>
      <c r="C91" s="15">
        <v>64840</v>
      </c>
      <c r="D91" s="15">
        <v>3029</v>
      </c>
      <c r="E91" s="15">
        <v>63326</v>
      </c>
      <c r="F91" s="15">
        <v>607873</v>
      </c>
      <c r="G91" s="25">
        <v>9.4</v>
      </c>
      <c r="H91" s="40"/>
      <c r="I91" s="44"/>
      <c r="J91" s="44"/>
      <c r="K91" s="39"/>
      <c r="L91" s="39"/>
      <c r="M91" s="44"/>
      <c r="N91" s="43"/>
      <c r="O91" s="43"/>
    </row>
    <row r="92" spans="1:15" x14ac:dyDescent="0.25">
      <c r="A92" s="26" t="s">
        <v>146</v>
      </c>
      <c r="B92" s="24">
        <v>5.1700000000000003E-2</v>
      </c>
      <c r="C92" s="15">
        <v>61811</v>
      </c>
      <c r="D92" s="15">
        <v>3196</v>
      </c>
      <c r="E92" s="15">
        <v>60213</v>
      </c>
      <c r="F92" s="15">
        <v>544548</v>
      </c>
      <c r="G92" s="25">
        <v>8.8000000000000007</v>
      </c>
      <c r="H92" s="40"/>
      <c r="I92" s="44"/>
      <c r="J92" s="44"/>
      <c r="K92" s="39"/>
      <c r="L92" s="39"/>
      <c r="M92" s="44"/>
      <c r="N92" s="43"/>
      <c r="O92" s="43"/>
    </row>
    <row r="93" spans="1:15" x14ac:dyDescent="0.25">
      <c r="A93" s="26" t="s">
        <v>147</v>
      </c>
      <c r="B93" s="24">
        <v>5.7779999999999998E-2</v>
      </c>
      <c r="C93" s="15">
        <v>58615</v>
      </c>
      <c r="D93" s="15">
        <v>3387</v>
      </c>
      <c r="E93" s="15">
        <v>56922</v>
      </c>
      <c r="F93" s="15">
        <v>484335</v>
      </c>
      <c r="G93" s="25">
        <v>8.3000000000000007</v>
      </c>
      <c r="H93" s="40"/>
      <c r="I93" s="44"/>
      <c r="J93" s="44"/>
      <c r="K93" s="39"/>
      <c r="L93" s="39"/>
      <c r="M93" s="44"/>
      <c r="N93" s="43"/>
      <c r="O93" s="43"/>
    </row>
    <row r="94" spans="1:15" x14ac:dyDescent="0.25">
      <c r="A94" s="26" t="s">
        <v>148</v>
      </c>
      <c r="B94" s="24">
        <v>6.4920000000000005E-2</v>
      </c>
      <c r="C94" s="15">
        <v>55228</v>
      </c>
      <c r="D94" s="15">
        <v>3585</v>
      </c>
      <c r="E94" s="15">
        <v>53436</v>
      </c>
      <c r="F94" s="15">
        <v>427413</v>
      </c>
      <c r="G94" s="25">
        <v>7.7</v>
      </c>
      <c r="H94" s="40"/>
      <c r="I94" s="44"/>
      <c r="J94" s="44"/>
      <c r="K94" s="39"/>
      <c r="L94" s="39"/>
      <c r="M94" s="44"/>
      <c r="N94" s="43"/>
      <c r="O94" s="43"/>
    </row>
    <row r="95" spans="1:15" x14ac:dyDescent="0.25">
      <c r="A95" s="26" t="s">
        <v>149</v>
      </c>
      <c r="B95" s="24">
        <v>7.2450000000000001E-2</v>
      </c>
      <c r="C95" s="15">
        <v>51643</v>
      </c>
      <c r="D95" s="15">
        <v>3742</v>
      </c>
      <c r="E95" s="15">
        <v>49772</v>
      </c>
      <c r="F95" s="15">
        <v>373978</v>
      </c>
      <c r="G95" s="25">
        <v>7.2</v>
      </c>
      <c r="H95" s="40"/>
      <c r="I95" s="44"/>
      <c r="J95" s="44"/>
      <c r="K95" s="39"/>
      <c r="L95" s="39"/>
      <c r="M95" s="44"/>
      <c r="N95" s="43"/>
      <c r="O95" s="43"/>
    </row>
    <row r="96" spans="1:15" x14ac:dyDescent="0.25">
      <c r="A96" s="26" t="s">
        <v>150</v>
      </c>
      <c r="B96" s="24">
        <v>8.0729999999999996E-2</v>
      </c>
      <c r="C96" s="15">
        <v>47901</v>
      </c>
      <c r="D96" s="15">
        <v>3867</v>
      </c>
      <c r="E96" s="15">
        <v>45968</v>
      </c>
      <c r="F96" s="15">
        <v>324206</v>
      </c>
      <c r="G96" s="25">
        <v>6.8</v>
      </c>
      <c r="H96" s="40"/>
      <c r="I96" s="44"/>
      <c r="J96" s="44"/>
      <c r="K96" s="39"/>
      <c r="L96" s="39"/>
      <c r="M96" s="44"/>
      <c r="N96" s="43"/>
      <c r="O96" s="43"/>
    </row>
    <row r="97" spans="1:15" x14ac:dyDescent="0.25">
      <c r="A97" s="26" t="s">
        <v>151</v>
      </c>
      <c r="B97" s="24">
        <v>8.9789999999999995E-2</v>
      </c>
      <c r="C97" s="15">
        <v>44034</v>
      </c>
      <c r="D97" s="15">
        <v>3954</v>
      </c>
      <c r="E97" s="15">
        <v>42057</v>
      </c>
      <c r="F97" s="15">
        <v>278238</v>
      </c>
      <c r="G97" s="25">
        <v>6.3</v>
      </c>
      <c r="H97" s="40"/>
      <c r="I97" s="44"/>
      <c r="J97" s="44"/>
      <c r="K97" s="39"/>
      <c r="L97" s="39"/>
      <c r="M97" s="44"/>
      <c r="N97" s="43"/>
      <c r="O97" s="43"/>
    </row>
    <row r="98" spans="1:15" x14ac:dyDescent="0.25">
      <c r="A98" s="26" t="s">
        <v>152</v>
      </c>
      <c r="B98" s="24">
        <v>9.9699999999999997E-2</v>
      </c>
      <c r="C98" s="15">
        <v>40080</v>
      </c>
      <c r="D98" s="15">
        <v>3996</v>
      </c>
      <c r="E98" s="15">
        <v>38082</v>
      </c>
      <c r="F98" s="15">
        <v>236181</v>
      </c>
      <c r="G98" s="25">
        <v>5.9</v>
      </c>
      <c r="H98" s="40"/>
      <c r="I98" s="44"/>
      <c r="J98" s="44"/>
      <c r="K98" s="39"/>
      <c r="L98" s="39"/>
      <c r="M98" s="44"/>
      <c r="N98" s="43"/>
      <c r="O98" s="43"/>
    </row>
    <row r="99" spans="1:15" x14ac:dyDescent="0.25">
      <c r="A99" s="26" t="s">
        <v>153</v>
      </c>
      <c r="B99" s="24">
        <v>0.1105</v>
      </c>
      <c r="C99" s="15">
        <v>36084</v>
      </c>
      <c r="D99" s="15">
        <v>3987</v>
      </c>
      <c r="E99" s="15">
        <v>34091</v>
      </c>
      <c r="F99" s="15">
        <v>198099</v>
      </c>
      <c r="G99" s="25">
        <v>5.5</v>
      </c>
      <c r="H99" s="40"/>
      <c r="I99" s="44"/>
      <c r="J99" s="44"/>
      <c r="K99" s="39"/>
      <c r="L99" s="39"/>
      <c r="M99" s="44"/>
      <c r="N99" s="43"/>
      <c r="O99" s="43"/>
    </row>
    <row r="100" spans="1:15" x14ac:dyDescent="0.25">
      <c r="A100" s="26" t="s">
        <v>154</v>
      </c>
      <c r="B100" s="24">
        <v>0.12224</v>
      </c>
      <c r="C100" s="15">
        <v>32097</v>
      </c>
      <c r="D100" s="15">
        <v>3924</v>
      </c>
      <c r="E100" s="15">
        <v>30135</v>
      </c>
      <c r="F100" s="15">
        <v>164009</v>
      </c>
      <c r="G100" s="25">
        <v>5.0999999999999996</v>
      </c>
      <c r="H100" s="40"/>
      <c r="I100" s="44"/>
      <c r="J100" s="44"/>
      <c r="K100" s="39"/>
      <c r="L100" s="39"/>
      <c r="M100" s="44"/>
      <c r="N100" s="43"/>
      <c r="O100" s="43"/>
    </row>
    <row r="101" spans="1:15" x14ac:dyDescent="0.25">
      <c r="A101" s="26" t="s">
        <v>155</v>
      </c>
      <c r="B101" s="24">
        <v>0.13499</v>
      </c>
      <c r="C101" s="15">
        <v>28173</v>
      </c>
      <c r="D101" s="15">
        <v>3803</v>
      </c>
      <c r="E101" s="15">
        <v>26272</v>
      </c>
      <c r="F101" s="15">
        <v>133874</v>
      </c>
      <c r="G101" s="25">
        <v>4.8</v>
      </c>
      <c r="H101" s="40"/>
      <c r="I101" s="44"/>
      <c r="J101" s="44"/>
      <c r="K101" s="39"/>
      <c r="L101" s="39"/>
      <c r="M101" s="44"/>
      <c r="N101" s="43"/>
      <c r="O101" s="43"/>
    </row>
    <row r="102" spans="1:15" x14ac:dyDescent="0.25">
      <c r="A102" s="26" t="s">
        <v>156</v>
      </c>
      <c r="B102" s="24">
        <v>0.14878</v>
      </c>
      <c r="C102" s="15">
        <v>24370</v>
      </c>
      <c r="D102" s="15">
        <v>3626</v>
      </c>
      <c r="E102" s="15">
        <v>22557</v>
      </c>
      <c r="F102" s="15">
        <v>107602</v>
      </c>
      <c r="G102" s="25">
        <v>4.4000000000000004</v>
      </c>
      <c r="H102" s="40"/>
      <c r="I102" s="44"/>
      <c r="J102" s="44"/>
      <c r="K102" s="39"/>
      <c r="L102" s="39"/>
      <c r="M102" s="44"/>
      <c r="N102" s="43"/>
      <c r="O102" s="43"/>
    </row>
    <row r="103" spans="1:15" x14ac:dyDescent="0.25">
      <c r="A103" s="26" t="s">
        <v>157</v>
      </c>
      <c r="B103" s="24">
        <v>0.16366</v>
      </c>
      <c r="C103" s="15">
        <v>20744</v>
      </c>
      <c r="D103" s="15">
        <v>3395</v>
      </c>
      <c r="E103" s="15">
        <v>19047</v>
      </c>
      <c r="F103" s="15">
        <v>85045</v>
      </c>
      <c r="G103" s="25">
        <v>4.0999999999999996</v>
      </c>
      <c r="H103" s="40"/>
      <c r="I103" s="44"/>
      <c r="J103" s="44"/>
      <c r="K103" s="39"/>
      <c r="L103" s="39"/>
      <c r="M103" s="44"/>
      <c r="N103" s="43"/>
      <c r="O103" s="43"/>
    </row>
    <row r="104" spans="1:15" x14ac:dyDescent="0.25">
      <c r="A104" s="26" t="s">
        <v>158</v>
      </c>
      <c r="B104" s="24">
        <v>0.17968000000000001</v>
      </c>
      <c r="C104" s="15">
        <v>17349</v>
      </c>
      <c r="D104" s="15">
        <v>3117</v>
      </c>
      <c r="E104" s="15">
        <v>15791</v>
      </c>
      <c r="F104" s="15">
        <v>65999</v>
      </c>
      <c r="G104" s="25">
        <v>3.8</v>
      </c>
      <c r="H104" s="40"/>
      <c r="I104" s="44"/>
      <c r="J104" s="44"/>
      <c r="K104" s="39"/>
      <c r="L104" s="39"/>
      <c r="M104" s="44"/>
      <c r="N104" s="43"/>
      <c r="O104" s="43"/>
    </row>
    <row r="105" spans="1:15" x14ac:dyDescent="0.25">
      <c r="A105" s="26" t="s">
        <v>159</v>
      </c>
      <c r="B105" s="24">
        <v>0.19686000000000001</v>
      </c>
      <c r="C105" s="15">
        <v>14232</v>
      </c>
      <c r="D105" s="15">
        <v>2802</v>
      </c>
      <c r="E105" s="15">
        <v>12831</v>
      </c>
      <c r="F105" s="15">
        <v>50208</v>
      </c>
      <c r="G105" s="25">
        <v>3.5</v>
      </c>
      <c r="H105" s="40"/>
      <c r="I105" s="44"/>
      <c r="J105" s="44"/>
      <c r="K105" s="39"/>
      <c r="L105" s="39"/>
      <c r="M105" s="44"/>
      <c r="N105" s="43"/>
      <c r="O105" s="43"/>
    </row>
    <row r="106" spans="1:15" x14ac:dyDescent="0.25">
      <c r="A106" s="26" t="s">
        <v>160</v>
      </c>
      <c r="B106" s="24">
        <v>0.21525</v>
      </c>
      <c r="C106" s="15">
        <v>11430</v>
      </c>
      <c r="D106" s="15">
        <v>2460</v>
      </c>
      <c r="E106" s="15">
        <v>10200</v>
      </c>
      <c r="F106" s="15">
        <v>37377</v>
      </c>
      <c r="G106" s="25">
        <v>3.3</v>
      </c>
      <c r="H106" s="40"/>
      <c r="I106" s="44"/>
      <c r="J106" s="44"/>
      <c r="K106" s="39"/>
      <c r="L106" s="39"/>
      <c r="M106" s="44"/>
      <c r="N106" s="43"/>
      <c r="O106" s="43"/>
    </row>
    <row r="107" spans="1:15" x14ac:dyDescent="0.25">
      <c r="A107" s="26" t="s">
        <v>161</v>
      </c>
      <c r="B107" s="24">
        <v>0.23486000000000001</v>
      </c>
      <c r="C107" s="15">
        <v>8970</v>
      </c>
      <c r="D107" s="15">
        <v>2107</v>
      </c>
      <c r="E107" s="15">
        <v>7917</v>
      </c>
      <c r="F107" s="15">
        <v>27177</v>
      </c>
      <c r="G107" s="25">
        <v>3</v>
      </c>
      <c r="H107" s="40"/>
      <c r="I107" s="44"/>
      <c r="J107" s="44"/>
      <c r="K107" s="39"/>
      <c r="L107" s="39"/>
      <c r="M107" s="44"/>
      <c r="N107" s="43"/>
      <c r="O107" s="43"/>
    </row>
    <row r="108" spans="1:15" x14ac:dyDescent="0.25">
      <c r="A108" s="26" t="s">
        <v>162</v>
      </c>
      <c r="B108" s="24">
        <v>0.25570999999999999</v>
      </c>
      <c r="C108" s="15">
        <v>6863</v>
      </c>
      <c r="D108" s="15">
        <v>1755</v>
      </c>
      <c r="E108" s="15">
        <v>5986</v>
      </c>
      <c r="F108" s="15">
        <v>19261</v>
      </c>
      <c r="G108" s="25">
        <v>2.8</v>
      </c>
      <c r="H108" s="40"/>
      <c r="I108" s="44"/>
      <c r="J108" s="44"/>
      <c r="K108" s="39"/>
      <c r="L108" s="39"/>
      <c r="M108" s="44"/>
      <c r="N108" s="43"/>
      <c r="O108" s="43"/>
    </row>
    <row r="109" spans="1:15" x14ac:dyDescent="0.25">
      <c r="A109" s="26" t="s">
        <v>163</v>
      </c>
      <c r="B109" s="24">
        <v>0.27782000000000001</v>
      </c>
      <c r="C109" s="15">
        <v>5108</v>
      </c>
      <c r="D109" s="15">
        <v>1419</v>
      </c>
      <c r="E109" s="15">
        <v>4399</v>
      </c>
      <c r="F109" s="15">
        <v>13275</v>
      </c>
      <c r="G109" s="25">
        <v>2.6</v>
      </c>
      <c r="H109" s="40"/>
      <c r="I109" s="44"/>
      <c r="J109" s="44"/>
      <c r="K109" s="39"/>
      <c r="L109" s="39"/>
      <c r="M109" s="44"/>
      <c r="N109" s="43"/>
      <c r="O109" s="43"/>
    </row>
    <row r="110" spans="1:15" x14ac:dyDescent="0.25">
      <c r="A110" s="28" t="s">
        <v>164</v>
      </c>
      <c r="B110" s="29">
        <v>1</v>
      </c>
      <c r="C110" s="30">
        <v>3689</v>
      </c>
      <c r="D110" s="30">
        <v>3689</v>
      </c>
      <c r="E110" s="30">
        <v>8877</v>
      </c>
      <c r="F110" s="30">
        <v>8877</v>
      </c>
      <c r="G110" s="31">
        <v>2.4</v>
      </c>
      <c r="H110" s="40"/>
      <c r="I110" s="44"/>
      <c r="J110" s="44"/>
      <c r="K110" s="39"/>
      <c r="L110" s="39"/>
      <c r="M110" s="44"/>
      <c r="N110" s="43"/>
      <c r="O110" s="43"/>
    </row>
    <row r="111" spans="1:15" x14ac:dyDescent="0.25">
      <c r="A111" s="15"/>
      <c r="B111" s="24"/>
      <c r="C111" s="15"/>
      <c r="D111" s="15"/>
      <c r="E111" s="15"/>
      <c r="F111" s="15"/>
      <c r="G111" s="67"/>
      <c r="H111" s="40"/>
      <c r="I111" s="44"/>
      <c r="J111" s="44"/>
      <c r="K111" s="39"/>
      <c r="L111" s="39"/>
      <c r="M111" s="44"/>
      <c r="N111" s="43"/>
      <c r="O111" s="43"/>
    </row>
    <row r="113" spans="1:1" x14ac:dyDescent="0.25">
      <c r="A113" s="32" t="s">
        <v>284</v>
      </c>
    </row>
    <row r="114" spans="1:1" x14ac:dyDescent="0.25">
      <c r="A114" s="33" t="s">
        <v>165</v>
      </c>
    </row>
  </sheetData>
  <conditionalFormatting sqref="H10:H111">
    <cfRule type="cellIs" dxfId="53" priority="2" operator="lessThan">
      <formula>0</formula>
    </cfRule>
  </conditionalFormatting>
  <conditionalFormatting sqref="J10:J111">
    <cfRule type="cellIs" dxfId="52" priority="1" operator="lessThan">
      <formula>0</formula>
    </cfRule>
  </conditionalFormatting>
  <pageMargins left="0.75" right="0.75" top="1" bottom="1" header="0.5" footer="0.5"/>
  <pageSetup paperSize="9" orientation="portrait" r:id="rId1"/>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Sheet451"/>
  <dimension ref="A1:O114"/>
  <sheetViews>
    <sheetView zoomScaleNormal="100" workbookViewId="0"/>
  </sheetViews>
  <sheetFormatPr defaultRowHeight="12.5" x14ac:dyDescent="0.25"/>
  <cols>
    <col min="1" max="1" width="12.59765625" style="4" customWidth="1"/>
    <col min="2" max="2" width="17.3984375" style="4" customWidth="1"/>
    <col min="3" max="3" width="10.59765625" style="4" customWidth="1"/>
    <col min="4" max="5" width="17.3984375" style="4" customWidth="1"/>
    <col min="6" max="7" width="15.09765625" style="4" customWidth="1"/>
    <col min="8" max="256" width="9.09765625" style="4"/>
    <col min="257" max="257" width="12.59765625" style="4" customWidth="1"/>
    <col min="258" max="258" width="17.3984375" style="4" customWidth="1"/>
    <col min="259" max="259" width="10.59765625" style="4" customWidth="1"/>
    <col min="260" max="261" width="17.3984375" style="4" customWidth="1"/>
    <col min="262" max="263" width="15.09765625" style="4" customWidth="1"/>
    <col min="264" max="512" width="9.09765625" style="4"/>
    <col min="513" max="513" width="12.59765625" style="4" customWidth="1"/>
    <col min="514" max="514" width="17.3984375" style="4" customWidth="1"/>
    <col min="515" max="515" width="10.59765625" style="4" customWidth="1"/>
    <col min="516" max="517" width="17.3984375" style="4" customWidth="1"/>
    <col min="518" max="519" width="15.09765625" style="4" customWidth="1"/>
    <col min="520" max="768" width="9.09765625" style="4"/>
    <col min="769" max="769" width="12.59765625" style="4" customWidth="1"/>
    <col min="770" max="770" width="17.3984375" style="4" customWidth="1"/>
    <col min="771" max="771" width="10.59765625" style="4" customWidth="1"/>
    <col min="772" max="773" width="17.3984375" style="4" customWidth="1"/>
    <col min="774" max="775" width="15.09765625" style="4" customWidth="1"/>
    <col min="776" max="1024" width="9.09765625" style="4"/>
    <col min="1025" max="1025" width="12.59765625" style="4" customWidth="1"/>
    <col min="1026" max="1026" width="17.3984375" style="4" customWidth="1"/>
    <col min="1027" max="1027" width="10.59765625" style="4" customWidth="1"/>
    <col min="1028" max="1029" width="17.3984375" style="4" customWidth="1"/>
    <col min="1030" max="1031" width="15.09765625" style="4" customWidth="1"/>
    <col min="1032" max="1280" width="9.09765625" style="4"/>
    <col min="1281" max="1281" width="12.59765625" style="4" customWidth="1"/>
    <col min="1282" max="1282" width="17.3984375" style="4" customWidth="1"/>
    <col min="1283" max="1283" width="10.59765625" style="4" customWidth="1"/>
    <col min="1284" max="1285" width="17.3984375" style="4" customWidth="1"/>
    <col min="1286" max="1287" width="15.09765625" style="4" customWidth="1"/>
    <col min="1288" max="1536" width="9.09765625" style="4"/>
    <col min="1537" max="1537" width="12.59765625" style="4" customWidth="1"/>
    <col min="1538" max="1538" width="17.3984375" style="4" customWidth="1"/>
    <col min="1539" max="1539" width="10.59765625" style="4" customWidth="1"/>
    <col min="1540" max="1541" width="17.3984375" style="4" customWidth="1"/>
    <col min="1542" max="1543" width="15.09765625" style="4" customWidth="1"/>
    <col min="1544" max="1792" width="9.09765625" style="4"/>
    <col min="1793" max="1793" width="12.59765625" style="4" customWidth="1"/>
    <col min="1794" max="1794" width="17.3984375" style="4" customWidth="1"/>
    <col min="1795" max="1795" width="10.59765625" style="4" customWidth="1"/>
    <col min="1796" max="1797" width="17.3984375" style="4" customWidth="1"/>
    <col min="1798" max="1799" width="15.09765625" style="4" customWidth="1"/>
    <col min="1800" max="2048" width="9.09765625" style="4"/>
    <col min="2049" max="2049" width="12.59765625" style="4" customWidth="1"/>
    <col min="2050" max="2050" width="17.3984375" style="4" customWidth="1"/>
    <col min="2051" max="2051" width="10.59765625" style="4" customWidth="1"/>
    <col min="2052" max="2053" width="17.3984375" style="4" customWidth="1"/>
    <col min="2054" max="2055" width="15.09765625" style="4" customWidth="1"/>
    <col min="2056" max="2304" width="9.09765625" style="4"/>
    <col min="2305" max="2305" width="12.59765625" style="4" customWidth="1"/>
    <col min="2306" max="2306" width="17.3984375" style="4" customWidth="1"/>
    <col min="2307" max="2307" width="10.59765625" style="4" customWidth="1"/>
    <col min="2308" max="2309" width="17.3984375" style="4" customWidth="1"/>
    <col min="2310" max="2311" width="15.09765625" style="4" customWidth="1"/>
    <col min="2312" max="2560" width="9.09765625" style="4"/>
    <col min="2561" max="2561" width="12.59765625" style="4" customWidth="1"/>
    <col min="2562" max="2562" width="17.3984375" style="4" customWidth="1"/>
    <col min="2563" max="2563" width="10.59765625" style="4" customWidth="1"/>
    <col min="2564" max="2565" width="17.3984375" style="4" customWidth="1"/>
    <col min="2566" max="2567" width="15.09765625" style="4" customWidth="1"/>
    <col min="2568" max="2816" width="9.09765625" style="4"/>
    <col min="2817" max="2817" width="12.59765625" style="4" customWidth="1"/>
    <col min="2818" max="2818" width="17.3984375" style="4" customWidth="1"/>
    <col min="2819" max="2819" width="10.59765625" style="4" customWidth="1"/>
    <col min="2820" max="2821" width="17.3984375" style="4" customWidth="1"/>
    <col min="2822" max="2823" width="15.09765625" style="4" customWidth="1"/>
    <col min="2824" max="3072" width="9.09765625" style="4"/>
    <col min="3073" max="3073" width="12.59765625" style="4" customWidth="1"/>
    <col min="3074" max="3074" width="17.3984375" style="4" customWidth="1"/>
    <col min="3075" max="3075" width="10.59765625" style="4" customWidth="1"/>
    <col min="3076" max="3077" width="17.3984375" style="4" customWidth="1"/>
    <col min="3078" max="3079" width="15.09765625" style="4" customWidth="1"/>
    <col min="3080" max="3328" width="9.09765625" style="4"/>
    <col min="3329" max="3329" width="12.59765625" style="4" customWidth="1"/>
    <col min="3330" max="3330" width="17.3984375" style="4" customWidth="1"/>
    <col min="3331" max="3331" width="10.59765625" style="4" customWidth="1"/>
    <col min="3332" max="3333" width="17.3984375" style="4" customWidth="1"/>
    <col min="3334" max="3335" width="15.09765625" style="4" customWidth="1"/>
    <col min="3336" max="3584" width="9.09765625" style="4"/>
    <col min="3585" max="3585" width="12.59765625" style="4" customWidth="1"/>
    <col min="3586" max="3586" width="17.3984375" style="4" customWidth="1"/>
    <col min="3587" max="3587" width="10.59765625" style="4" customWidth="1"/>
    <col min="3588" max="3589" width="17.3984375" style="4" customWidth="1"/>
    <col min="3590" max="3591" width="15.09765625" style="4" customWidth="1"/>
    <col min="3592" max="3840" width="9.09765625" style="4"/>
    <col min="3841" max="3841" width="12.59765625" style="4" customWidth="1"/>
    <col min="3842" max="3842" width="17.3984375" style="4" customWidth="1"/>
    <col min="3843" max="3843" width="10.59765625" style="4" customWidth="1"/>
    <col min="3844" max="3845" width="17.3984375" style="4" customWidth="1"/>
    <col min="3846" max="3847" width="15.09765625" style="4" customWidth="1"/>
    <col min="3848" max="4096" width="9.09765625" style="4"/>
    <col min="4097" max="4097" width="12.59765625" style="4" customWidth="1"/>
    <col min="4098" max="4098" width="17.3984375" style="4" customWidth="1"/>
    <col min="4099" max="4099" width="10.59765625" style="4" customWidth="1"/>
    <col min="4100" max="4101" width="17.3984375" style="4" customWidth="1"/>
    <col min="4102" max="4103" width="15.09765625" style="4" customWidth="1"/>
    <col min="4104" max="4352" width="9.09765625" style="4"/>
    <col min="4353" max="4353" width="12.59765625" style="4" customWidth="1"/>
    <col min="4354" max="4354" width="17.3984375" style="4" customWidth="1"/>
    <col min="4355" max="4355" width="10.59765625" style="4" customWidth="1"/>
    <col min="4356" max="4357" width="17.3984375" style="4" customWidth="1"/>
    <col min="4358" max="4359" width="15.09765625" style="4" customWidth="1"/>
    <col min="4360" max="4608" width="9.09765625" style="4"/>
    <col min="4609" max="4609" width="12.59765625" style="4" customWidth="1"/>
    <col min="4610" max="4610" width="17.3984375" style="4" customWidth="1"/>
    <col min="4611" max="4611" width="10.59765625" style="4" customWidth="1"/>
    <col min="4612" max="4613" width="17.3984375" style="4" customWidth="1"/>
    <col min="4614" max="4615" width="15.09765625" style="4" customWidth="1"/>
    <col min="4616" max="4864" width="9.09765625" style="4"/>
    <col min="4865" max="4865" width="12.59765625" style="4" customWidth="1"/>
    <col min="4866" max="4866" width="17.3984375" style="4" customWidth="1"/>
    <col min="4867" max="4867" width="10.59765625" style="4" customWidth="1"/>
    <col min="4868" max="4869" width="17.3984375" style="4" customWidth="1"/>
    <col min="4870" max="4871" width="15.09765625" style="4" customWidth="1"/>
    <col min="4872" max="5120" width="9.09765625" style="4"/>
    <col min="5121" max="5121" width="12.59765625" style="4" customWidth="1"/>
    <col min="5122" max="5122" width="17.3984375" style="4" customWidth="1"/>
    <col min="5123" max="5123" width="10.59765625" style="4" customWidth="1"/>
    <col min="5124" max="5125" width="17.3984375" style="4" customWidth="1"/>
    <col min="5126" max="5127" width="15.09765625" style="4" customWidth="1"/>
    <col min="5128" max="5376" width="9.09765625" style="4"/>
    <col min="5377" max="5377" width="12.59765625" style="4" customWidth="1"/>
    <col min="5378" max="5378" width="17.3984375" style="4" customWidth="1"/>
    <col min="5379" max="5379" width="10.59765625" style="4" customWidth="1"/>
    <col min="5380" max="5381" width="17.3984375" style="4" customWidth="1"/>
    <col min="5382" max="5383" width="15.09765625" style="4" customWidth="1"/>
    <col min="5384" max="5632" width="9.09765625" style="4"/>
    <col min="5633" max="5633" width="12.59765625" style="4" customWidth="1"/>
    <col min="5634" max="5634" width="17.3984375" style="4" customWidth="1"/>
    <col min="5635" max="5635" width="10.59765625" style="4" customWidth="1"/>
    <col min="5636" max="5637" width="17.3984375" style="4" customWidth="1"/>
    <col min="5638" max="5639" width="15.09765625" style="4" customWidth="1"/>
    <col min="5640" max="5888" width="9.09765625" style="4"/>
    <col min="5889" max="5889" width="12.59765625" style="4" customWidth="1"/>
    <col min="5890" max="5890" width="17.3984375" style="4" customWidth="1"/>
    <col min="5891" max="5891" width="10.59765625" style="4" customWidth="1"/>
    <col min="5892" max="5893" width="17.3984375" style="4" customWidth="1"/>
    <col min="5894" max="5895" width="15.09765625" style="4" customWidth="1"/>
    <col min="5896" max="6144" width="9.09765625" style="4"/>
    <col min="6145" max="6145" width="12.59765625" style="4" customWidth="1"/>
    <col min="6146" max="6146" width="17.3984375" style="4" customWidth="1"/>
    <col min="6147" max="6147" width="10.59765625" style="4" customWidth="1"/>
    <col min="6148" max="6149" width="17.3984375" style="4" customWidth="1"/>
    <col min="6150" max="6151" width="15.09765625" style="4" customWidth="1"/>
    <col min="6152" max="6400" width="9.09765625" style="4"/>
    <col min="6401" max="6401" width="12.59765625" style="4" customWidth="1"/>
    <col min="6402" max="6402" width="17.3984375" style="4" customWidth="1"/>
    <col min="6403" max="6403" width="10.59765625" style="4" customWidth="1"/>
    <col min="6404" max="6405" width="17.3984375" style="4" customWidth="1"/>
    <col min="6406" max="6407" width="15.09765625" style="4" customWidth="1"/>
    <col min="6408" max="6656" width="9.09765625" style="4"/>
    <col min="6657" max="6657" width="12.59765625" style="4" customWidth="1"/>
    <col min="6658" max="6658" width="17.3984375" style="4" customWidth="1"/>
    <col min="6659" max="6659" width="10.59765625" style="4" customWidth="1"/>
    <col min="6660" max="6661" width="17.3984375" style="4" customWidth="1"/>
    <col min="6662" max="6663" width="15.09765625" style="4" customWidth="1"/>
    <col min="6664" max="6912" width="9.09765625" style="4"/>
    <col min="6913" max="6913" width="12.59765625" style="4" customWidth="1"/>
    <col min="6914" max="6914" width="17.3984375" style="4" customWidth="1"/>
    <col min="6915" max="6915" width="10.59765625" style="4" customWidth="1"/>
    <col min="6916" max="6917" width="17.3984375" style="4" customWidth="1"/>
    <col min="6918" max="6919" width="15.09765625" style="4" customWidth="1"/>
    <col min="6920" max="7168" width="9.09765625" style="4"/>
    <col min="7169" max="7169" width="12.59765625" style="4" customWidth="1"/>
    <col min="7170" max="7170" width="17.3984375" style="4" customWidth="1"/>
    <col min="7171" max="7171" width="10.59765625" style="4" customWidth="1"/>
    <col min="7172" max="7173" width="17.3984375" style="4" customWidth="1"/>
    <col min="7174" max="7175" width="15.09765625" style="4" customWidth="1"/>
    <col min="7176" max="7424" width="9.09765625" style="4"/>
    <col min="7425" max="7425" width="12.59765625" style="4" customWidth="1"/>
    <col min="7426" max="7426" width="17.3984375" style="4" customWidth="1"/>
    <col min="7427" max="7427" width="10.59765625" style="4" customWidth="1"/>
    <col min="7428" max="7429" width="17.3984375" style="4" customWidth="1"/>
    <col min="7430" max="7431" width="15.09765625" style="4" customWidth="1"/>
    <col min="7432" max="7680" width="9.09765625" style="4"/>
    <col min="7681" max="7681" width="12.59765625" style="4" customWidth="1"/>
    <col min="7682" max="7682" width="17.3984375" style="4" customWidth="1"/>
    <col min="7683" max="7683" width="10.59765625" style="4" customWidth="1"/>
    <col min="7684" max="7685" width="17.3984375" style="4" customWidth="1"/>
    <col min="7686" max="7687" width="15.09765625" style="4" customWidth="1"/>
    <col min="7688" max="7936" width="9.09765625" style="4"/>
    <col min="7937" max="7937" width="12.59765625" style="4" customWidth="1"/>
    <col min="7938" max="7938" width="17.3984375" style="4" customWidth="1"/>
    <col min="7939" max="7939" width="10.59765625" style="4" customWidth="1"/>
    <col min="7940" max="7941" width="17.3984375" style="4" customWidth="1"/>
    <col min="7942" max="7943" width="15.09765625" style="4" customWidth="1"/>
    <col min="7944" max="8192" width="9.09765625" style="4"/>
    <col min="8193" max="8193" width="12.59765625" style="4" customWidth="1"/>
    <col min="8194" max="8194" width="17.3984375" style="4" customWidth="1"/>
    <col min="8195" max="8195" width="10.59765625" style="4" customWidth="1"/>
    <col min="8196" max="8197" width="17.3984375" style="4" customWidth="1"/>
    <col min="8198" max="8199" width="15.09765625" style="4" customWidth="1"/>
    <col min="8200" max="8448" width="9.09765625" style="4"/>
    <col min="8449" max="8449" width="12.59765625" style="4" customWidth="1"/>
    <col min="8450" max="8450" width="17.3984375" style="4" customWidth="1"/>
    <col min="8451" max="8451" width="10.59765625" style="4" customWidth="1"/>
    <col min="8452" max="8453" width="17.3984375" style="4" customWidth="1"/>
    <col min="8454" max="8455" width="15.09765625" style="4" customWidth="1"/>
    <col min="8456" max="8704" width="9.09765625" style="4"/>
    <col min="8705" max="8705" width="12.59765625" style="4" customWidth="1"/>
    <col min="8706" max="8706" width="17.3984375" style="4" customWidth="1"/>
    <col min="8707" max="8707" width="10.59765625" style="4" customWidth="1"/>
    <col min="8708" max="8709" width="17.3984375" style="4" customWidth="1"/>
    <col min="8710" max="8711" width="15.09765625" style="4" customWidth="1"/>
    <col min="8712" max="8960" width="9.09765625" style="4"/>
    <col min="8961" max="8961" width="12.59765625" style="4" customWidth="1"/>
    <col min="8962" max="8962" width="17.3984375" style="4" customWidth="1"/>
    <col min="8963" max="8963" width="10.59765625" style="4" customWidth="1"/>
    <col min="8964" max="8965" width="17.3984375" style="4" customWidth="1"/>
    <col min="8966" max="8967" width="15.09765625" style="4" customWidth="1"/>
    <col min="8968" max="9216" width="9.09765625" style="4"/>
    <col min="9217" max="9217" width="12.59765625" style="4" customWidth="1"/>
    <col min="9218" max="9218" width="17.3984375" style="4" customWidth="1"/>
    <col min="9219" max="9219" width="10.59765625" style="4" customWidth="1"/>
    <col min="9220" max="9221" width="17.3984375" style="4" customWidth="1"/>
    <col min="9222" max="9223" width="15.09765625" style="4" customWidth="1"/>
    <col min="9224" max="9472" width="9.09765625" style="4"/>
    <col min="9473" max="9473" width="12.59765625" style="4" customWidth="1"/>
    <col min="9474" max="9474" width="17.3984375" style="4" customWidth="1"/>
    <col min="9475" max="9475" width="10.59765625" style="4" customWidth="1"/>
    <col min="9476" max="9477" width="17.3984375" style="4" customWidth="1"/>
    <col min="9478" max="9479" width="15.09765625" style="4" customWidth="1"/>
    <col min="9480" max="9728" width="9.09765625" style="4"/>
    <col min="9729" max="9729" width="12.59765625" style="4" customWidth="1"/>
    <col min="9730" max="9730" width="17.3984375" style="4" customWidth="1"/>
    <col min="9731" max="9731" width="10.59765625" style="4" customWidth="1"/>
    <col min="9732" max="9733" width="17.3984375" style="4" customWidth="1"/>
    <col min="9734" max="9735" width="15.09765625" style="4" customWidth="1"/>
    <col min="9736" max="9984" width="9.09765625" style="4"/>
    <col min="9985" max="9985" width="12.59765625" style="4" customWidth="1"/>
    <col min="9986" max="9986" width="17.3984375" style="4" customWidth="1"/>
    <col min="9987" max="9987" width="10.59765625" style="4" customWidth="1"/>
    <col min="9988" max="9989" width="17.3984375" style="4" customWidth="1"/>
    <col min="9990" max="9991" width="15.09765625" style="4" customWidth="1"/>
    <col min="9992" max="10240" width="9.09765625" style="4"/>
    <col min="10241" max="10241" width="12.59765625" style="4" customWidth="1"/>
    <col min="10242" max="10242" width="17.3984375" style="4" customWidth="1"/>
    <col min="10243" max="10243" width="10.59765625" style="4" customWidth="1"/>
    <col min="10244" max="10245" width="17.3984375" style="4" customWidth="1"/>
    <col min="10246" max="10247" width="15.09765625" style="4" customWidth="1"/>
    <col min="10248" max="10496" width="9.09765625" style="4"/>
    <col min="10497" max="10497" width="12.59765625" style="4" customWidth="1"/>
    <col min="10498" max="10498" width="17.3984375" style="4" customWidth="1"/>
    <col min="10499" max="10499" width="10.59765625" style="4" customWidth="1"/>
    <col min="10500" max="10501" width="17.3984375" style="4" customWidth="1"/>
    <col min="10502" max="10503" width="15.09765625" style="4" customWidth="1"/>
    <col min="10504" max="10752" width="9.09765625" style="4"/>
    <col min="10753" max="10753" width="12.59765625" style="4" customWidth="1"/>
    <col min="10754" max="10754" width="17.3984375" style="4" customWidth="1"/>
    <col min="10755" max="10755" width="10.59765625" style="4" customWidth="1"/>
    <col min="10756" max="10757" width="17.3984375" style="4" customWidth="1"/>
    <col min="10758" max="10759" width="15.09765625" style="4" customWidth="1"/>
    <col min="10760" max="11008" width="9.09765625" style="4"/>
    <col min="11009" max="11009" width="12.59765625" style="4" customWidth="1"/>
    <col min="11010" max="11010" width="17.3984375" style="4" customWidth="1"/>
    <col min="11011" max="11011" width="10.59765625" style="4" customWidth="1"/>
    <col min="11012" max="11013" width="17.3984375" style="4" customWidth="1"/>
    <col min="11014" max="11015" width="15.09765625" style="4" customWidth="1"/>
    <col min="11016" max="11264" width="9.09765625" style="4"/>
    <col min="11265" max="11265" width="12.59765625" style="4" customWidth="1"/>
    <col min="11266" max="11266" width="17.3984375" style="4" customWidth="1"/>
    <col min="11267" max="11267" width="10.59765625" style="4" customWidth="1"/>
    <col min="11268" max="11269" width="17.3984375" style="4" customWidth="1"/>
    <col min="11270" max="11271" width="15.09765625" style="4" customWidth="1"/>
    <col min="11272" max="11520" width="9.09765625" style="4"/>
    <col min="11521" max="11521" width="12.59765625" style="4" customWidth="1"/>
    <col min="11522" max="11522" width="17.3984375" style="4" customWidth="1"/>
    <col min="11523" max="11523" width="10.59765625" style="4" customWidth="1"/>
    <col min="11524" max="11525" width="17.3984375" style="4" customWidth="1"/>
    <col min="11526" max="11527" width="15.09765625" style="4" customWidth="1"/>
    <col min="11528" max="11776" width="9.09765625" style="4"/>
    <col min="11777" max="11777" width="12.59765625" style="4" customWidth="1"/>
    <col min="11778" max="11778" width="17.3984375" style="4" customWidth="1"/>
    <col min="11779" max="11779" width="10.59765625" style="4" customWidth="1"/>
    <col min="11780" max="11781" width="17.3984375" style="4" customWidth="1"/>
    <col min="11782" max="11783" width="15.09765625" style="4" customWidth="1"/>
    <col min="11784" max="12032" width="9.09765625" style="4"/>
    <col min="12033" max="12033" width="12.59765625" style="4" customWidth="1"/>
    <col min="12034" max="12034" width="17.3984375" style="4" customWidth="1"/>
    <col min="12035" max="12035" width="10.59765625" style="4" customWidth="1"/>
    <col min="12036" max="12037" width="17.3984375" style="4" customWidth="1"/>
    <col min="12038" max="12039" width="15.09765625" style="4" customWidth="1"/>
    <col min="12040" max="12288" width="9.09765625" style="4"/>
    <col min="12289" max="12289" width="12.59765625" style="4" customWidth="1"/>
    <col min="12290" max="12290" width="17.3984375" style="4" customWidth="1"/>
    <col min="12291" max="12291" width="10.59765625" style="4" customWidth="1"/>
    <col min="12292" max="12293" width="17.3984375" style="4" customWidth="1"/>
    <col min="12294" max="12295" width="15.09765625" style="4" customWidth="1"/>
    <col min="12296" max="12544" width="9.09765625" style="4"/>
    <col min="12545" max="12545" width="12.59765625" style="4" customWidth="1"/>
    <col min="12546" max="12546" width="17.3984375" style="4" customWidth="1"/>
    <col min="12547" max="12547" width="10.59765625" style="4" customWidth="1"/>
    <col min="12548" max="12549" width="17.3984375" style="4" customWidth="1"/>
    <col min="12550" max="12551" width="15.09765625" style="4" customWidth="1"/>
    <col min="12552" max="12800" width="9.09765625" style="4"/>
    <col min="12801" max="12801" width="12.59765625" style="4" customWidth="1"/>
    <col min="12802" max="12802" width="17.3984375" style="4" customWidth="1"/>
    <col min="12803" max="12803" width="10.59765625" style="4" customWidth="1"/>
    <col min="12804" max="12805" width="17.3984375" style="4" customWidth="1"/>
    <col min="12806" max="12807" width="15.09765625" style="4" customWidth="1"/>
    <col min="12808" max="13056" width="9.09765625" style="4"/>
    <col min="13057" max="13057" width="12.59765625" style="4" customWidth="1"/>
    <col min="13058" max="13058" width="17.3984375" style="4" customWidth="1"/>
    <col min="13059" max="13059" width="10.59765625" style="4" customWidth="1"/>
    <col min="13060" max="13061" width="17.3984375" style="4" customWidth="1"/>
    <col min="13062" max="13063" width="15.09765625" style="4" customWidth="1"/>
    <col min="13064" max="13312" width="9.09765625" style="4"/>
    <col min="13313" max="13313" width="12.59765625" style="4" customWidth="1"/>
    <col min="13314" max="13314" width="17.3984375" style="4" customWidth="1"/>
    <col min="13315" max="13315" width="10.59765625" style="4" customWidth="1"/>
    <col min="13316" max="13317" width="17.3984375" style="4" customWidth="1"/>
    <col min="13318" max="13319" width="15.09765625" style="4" customWidth="1"/>
    <col min="13320" max="13568" width="9.09765625" style="4"/>
    <col min="13569" max="13569" width="12.59765625" style="4" customWidth="1"/>
    <col min="13570" max="13570" width="17.3984375" style="4" customWidth="1"/>
    <col min="13571" max="13571" width="10.59765625" style="4" customWidth="1"/>
    <col min="13572" max="13573" width="17.3984375" style="4" customWidth="1"/>
    <col min="13574" max="13575" width="15.09765625" style="4" customWidth="1"/>
    <col min="13576" max="13824" width="9.09765625" style="4"/>
    <col min="13825" max="13825" width="12.59765625" style="4" customWidth="1"/>
    <col min="13826" max="13826" width="17.3984375" style="4" customWidth="1"/>
    <col min="13827" max="13827" width="10.59765625" style="4" customWidth="1"/>
    <col min="13828" max="13829" width="17.3984375" style="4" customWidth="1"/>
    <col min="13830" max="13831" width="15.09765625" style="4" customWidth="1"/>
    <col min="13832" max="14080" width="9.09765625" style="4"/>
    <col min="14081" max="14081" width="12.59765625" style="4" customWidth="1"/>
    <col min="14082" max="14082" width="17.3984375" style="4" customWidth="1"/>
    <col min="14083" max="14083" width="10.59765625" style="4" customWidth="1"/>
    <col min="14084" max="14085" width="17.3984375" style="4" customWidth="1"/>
    <col min="14086" max="14087" width="15.09765625" style="4" customWidth="1"/>
    <col min="14088" max="14336" width="9.09765625" style="4"/>
    <col min="14337" max="14337" width="12.59765625" style="4" customWidth="1"/>
    <col min="14338" max="14338" width="17.3984375" style="4" customWidth="1"/>
    <col min="14339" max="14339" width="10.59765625" style="4" customWidth="1"/>
    <col min="14340" max="14341" width="17.3984375" style="4" customWidth="1"/>
    <col min="14342" max="14343" width="15.09765625" style="4" customWidth="1"/>
    <col min="14344" max="14592" width="9.09765625" style="4"/>
    <col min="14593" max="14593" width="12.59765625" style="4" customWidth="1"/>
    <col min="14594" max="14594" width="17.3984375" style="4" customWidth="1"/>
    <col min="14595" max="14595" width="10.59765625" style="4" customWidth="1"/>
    <col min="14596" max="14597" width="17.3984375" style="4" customWidth="1"/>
    <col min="14598" max="14599" width="15.09765625" style="4" customWidth="1"/>
    <col min="14600" max="14848" width="9.09765625" style="4"/>
    <col min="14849" max="14849" width="12.59765625" style="4" customWidth="1"/>
    <col min="14850" max="14850" width="17.3984375" style="4" customWidth="1"/>
    <col min="14851" max="14851" width="10.59765625" style="4" customWidth="1"/>
    <col min="14852" max="14853" width="17.3984375" style="4" customWidth="1"/>
    <col min="14854" max="14855" width="15.09765625" style="4" customWidth="1"/>
    <col min="14856" max="15104" width="9.09765625" style="4"/>
    <col min="15105" max="15105" width="12.59765625" style="4" customWidth="1"/>
    <col min="15106" max="15106" width="17.3984375" style="4" customWidth="1"/>
    <col min="15107" max="15107" width="10.59765625" style="4" customWidth="1"/>
    <col min="15108" max="15109" width="17.3984375" style="4" customWidth="1"/>
    <col min="15110" max="15111" width="15.09765625" style="4" customWidth="1"/>
    <col min="15112" max="15360" width="9.09765625" style="4"/>
    <col min="15361" max="15361" width="12.59765625" style="4" customWidth="1"/>
    <col min="15362" max="15362" width="17.3984375" style="4" customWidth="1"/>
    <col min="15363" max="15363" width="10.59765625" style="4" customWidth="1"/>
    <col min="15364" max="15365" width="17.3984375" style="4" customWidth="1"/>
    <col min="15366" max="15367" width="15.09765625" style="4" customWidth="1"/>
    <col min="15368" max="15616" width="9.09765625" style="4"/>
    <col min="15617" max="15617" width="12.59765625" style="4" customWidth="1"/>
    <col min="15618" max="15618" width="17.3984375" style="4" customWidth="1"/>
    <col min="15619" max="15619" width="10.59765625" style="4" customWidth="1"/>
    <col min="15620" max="15621" width="17.3984375" style="4" customWidth="1"/>
    <col min="15622" max="15623" width="15.09765625" style="4" customWidth="1"/>
    <col min="15624" max="15872" width="9.09765625" style="4"/>
    <col min="15873" max="15873" width="12.59765625" style="4" customWidth="1"/>
    <col min="15874" max="15874" width="17.3984375" style="4" customWidth="1"/>
    <col min="15875" max="15875" width="10.59765625" style="4" customWidth="1"/>
    <col min="15876" max="15877" width="17.3984375" style="4" customWidth="1"/>
    <col min="15878" max="15879" width="15.09765625" style="4" customWidth="1"/>
    <col min="15880" max="16128" width="9.09765625" style="4"/>
    <col min="16129" max="16129" width="12.59765625" style="4" customWidth="1"/>
    <col min="16130" max="16130" width="17.3984375" style="4" customWidth="1"/>
    <col min="16131" max="16131" width="10.59765625" style="4" customWidth="1"/>
    <col min="16132" max="16133" width="17.3984375" style="4" customWidth="1"/>
    <col min="16134" max="16135" width="15.09765625" style="4" customWidth="1"/>
    <col min="16136" max="16384" width="9.09765625" style="4"/>
  </cols>
  <sheetData>
    <row r="1" spans="1:15" x14ac:dyDescent="0.25">
      <c r="A1" s="6"/>
      <c r="B1" s="6"/>
      <c r="C1" s="6"/>
      <c r="D1" s="6"/>
      <c r="E1" s="6"/>
      <c r="F1" s="6"/>
      <c r="G1" s="7"/>
    </row>
    <row r="2" spans="1:15" ht="13" x14ac:dyDescent="0.3">
      <c r="A2" s="8" t="s">
        <v>210</v>
      </c>
      <c r="B2" s="6"/>
      <c r="C2" s="6"/>
      <c r="D2" s="6"/>
      <c r="E2" s="6"/>
      <c r="F2" s="6"/>
      <c r="G2" s="7"/>
    </row>
    <row r="3" spans="1:15" x14ac:dyDescent="0.25">
      <c r="A3" s="9"/>
      <c r="B3" s="9"/>
      <c r="C3" s="9"/>
      <c r="D3" s="9"/>
      <c r="E3" s="9"/>
      <c r="F3" s="9"/>
      <c r="G3" s="10"/>
    </row>
    <row r="4" spans="1:15" x14ac:dyDescent="0.25">
      <c r="A4" s="11" t="s">
        <v>42</v>
      </c>
      <c r="B4" s="12" t="s">
        <v>43</v>
      </c>
      <c r="C4" s="12" t="s">
        <v>44</v>
      </c>
      <c r="D4" s="12" t="s">
        <v>44</v>
      </c>
      <c r="E4" s="12" t="s">
        <v>45</v>
      </c>
      <c r="F4" s="12" t="s">
        <v>46</v>
      </c>
      <c r="G4" s="13" t="s">
        <v>47</v>
      </c>
    </row>
    <row r="5" spans="1:15" x14ac:dyDescent="0.25">
      <c r="A5" s="14" t="s">
        <v>48</v>
      </c>
      <c r="B5" s="15" t="s">
        <v>49</v>
      </c>
      <c r="C5" s="15" t="s">
        <v>50</v>
      </c>
      <c r="D5" s="15" t="s">
        <v>51</v>
      </c>
      <c r="E5" s="15" t="s">
        <v>52</v>
      </c>
      <c r="F5" s="15" t="s">
        <v>53</v>
      </c>
      <c r="G5" s="16" t="s">
        <v>54</v>
      </c>
    </row>
    <row r="6" spans="1:15" x14ac:dyDescent="0.25">
      <c r="A6" s="17"/>
      <c r="B6" s="15" t="s">
        <v>55</v>
      </c>
      <c r="C6" s="15" t="s">
        <v>56</v>
      </c>
      <c r="D6" s="15" t="s">
        <v>55</v>
      </c>
      <c r="E6" s="15" t="s">
        <v>55</v>
      </c>
      <c r="F6" s="15" t="s">
        <v>57</v>
      </c>
      <c r="G6" s="16" t="s">
        <v>56</v>
      </c>
    </row>
    <row r="7" spans="1:15" x14ac:dyDescent="0.25">
      <c r="A7" s="18"/>
      <c r="B7" s="6"/>
      <c r="C7" s="15"/>
      <c r="D7" s="6"/>
      <c r="E7" s="6"/>
      <c r="F7" s="15"/>
      <c r="G7" s="16"/>
    </row>
    <row r="8" spans="1:15" ht="13.5" x14ac:dyDescent="0.35">
      <c r="A8" s="19"/>
      <c r="B8" s="20" t="s">
        <v>58</v>
      </c>
      <c r="C8" s="12" t="s">
        <v>59</v>
      </c>
      <c r="D8" s="12" t="s">
        <v>60</v>
      </c>
      <c r="E8" s="12" t="s">
        <v>61</v>
      </c>
      <c r="F8" s="20" t="s">
        <v>62</v>
      </c>
      <c r="G8" s="21" t="s">
        <v>63</v>
      </c>
    </row>
    <row r="9" spans="1:15" x14ac:dyDescent="0.25">
      <c r="A9" s="18"/>
      <c r="B9" s="22"/>
      <c r="C9" s="22"/>
      <c r="D9" s="22"/>
      <c r="E9" s="22"/>
      <c r="F9" s="22"/>
      <c r="G9" s="23"/>
    </row>
    <row r="10" spans="1:15" x14ac:dyDescent="0.25">
      <c r="A10" s="14" t="s">
        <v>64</v>
      </c>
      <c r="B10" s="24">
        <v>2.31E-3</v>
      </c>
      <c r="C10" s="15">
        <v>100000</v>
      </c>
      <c r="D10" s="15">
        <v>231</v>
      </c>
      <c r="E10" s="15">
        <v>99806</v>
      </c>
      <c r="F10" s="15">
        <v>8065276</v>
      </c>
      <c r="G10" s="25">
        <v>80.7</v>
      </c>
      <c r="H10" s="40"/>
      <c r="I10" s="44"/>
      <c r="J10" s="44"/>
      <c r="K10" s="39"/>
      <c r="L10" s="39"/>
      <c r="M10" s="44"/>
      <c r="N10" s="43"/>
      <c r="O10" s="43"/>
    </row>
    <row r="11" spans="1:15" x14ac:dyDescent="0.25">
      <c r="A11" s="14" t="s">
        <v>65</v>
      </c>
      <c r="B11" s="24">
        <v>1.4999999999999999E-4</v>
      </c>
      <c r="C11" s="15">
        <v>99769</v>
      </c>
      <c r="D11" s="15">
        <v>15</v>
      </c>
      <c r="E11" s="15">
        <v>99762</v>
      </c>
      <c r="F11" s="15">
        <v>7965470</v>
      </c>
      <c r="G11" s="25">
        <v>79.8</v>
      </c>
      <c r="H11" s="40"/>
      <c r="I11" s="44"/>
      <c r="J11" s="44"/>
      <c r="K11" s="39"/>
      <c r="L11" s="39"/>
      <c r="M11" s="44"/>
      <c r="N11" s="43"/>
      <c r="O11" s="43"/>
    </row>
    <row r="12" spans="1:15" x14ac:dyDescent="0.25">
      <c r="A12" s="14" t="s">
        <v>66</v>
      </c>
      <c r="B12" s="24">
        <v>1.4999999999999999E-4</v>
      </c>
      <c r="C12" s="15">
        <v>99754</v>
      </c>
      <c r="D12" s="15">
        <v>15</v>
      </c>
      <c r="E12" s="15">
        <v>99747</v>
      </c>
      <c r="F12" s="15">
        <v>7865708</v>
      </c>
      <c r="G12" s="25">
        <v>78.900000000000006</v>
      </c>
      <c r="H12" s="40"/>
      <c r="I12" s="44"/>
      <c r="J12" s="44"/>
      <c r="K12" s="39"/>
      <c r="L12" s="39"/>
      <c r="M12" s="44"/>
      <c r="N12" s="43"/>
      <c r="O12" s="43"/>
    </row>
    <row r="13" spans="1:15" x14ac:dyDescent="0.25">
      <c r="A13" s="14" t="s">
        <v>67</v>
      </c>
      <c r="B13" s="24">
        <v>1.2999999999999999E-4</v>
      </c>
      <c r="C13" s="15">
        <v>99739</v>
      </c>
      <c r="D13" s="15">
        <v>13</v>
      </c>
      <c r="E13" s="15">
        <v>99733</v>
      </c>
      <c r="F13" s="15">
        <v>7765962</v>
      </c>
      <c r="G13" s="25">
        <v>77.900000000000006</v>
      </c>
      <c r="H13" s="40"/>
      <c r="I13" s="44"/>
      <c r="J13" s="44"/>
      <c r="K13" s="39"/>
      <c r="L13" s="39"/>
      <c r="M13" s="44"/>
      <c r="N13" s="43"/>
      <c r="O13" s="43"/>
    </row>
    <row r="14" spans="1:15" x14ac:dyDescent="0.25">
      <c r="A14" s="14" t="s">
        <v>68</v>
      </c>
      <c r="B14" s="24">
        <v>1.2E-4</v>
      </c>
      <c r="C14" s="15">
        <v>99726</v>
      </c>
      <c r="D14" s="15">
        <v>12</v>
      </c>
      <c r="E14" s="15">
        <v>99720</v>
      </c>
      <c r="F14" s="15">
        <v>7666229</v>
      </c>
      <c r="G14" s="25">
        <v>76.900000000000006</v>
      </c>
      <c r="H14" s="40"/>
      <c r="I14" s="44"/>
      <c r="J14" s="44"/>
      <c r="K14" s="39"/>
      <c r="L14" s="39"/>
      <c r="M14" s="44"/>
      <c r="N14" s="43"/>
      <c r="O14" s="43"/>
    </row>
    <row r="15" spans="1:15" x14ac:dyDescent="0.25">
      <c r="A15" s="14" t="s">
        <v>69</v>
      </c>
      <c r="B15" s="24">
        <v>1E-4</v>
      </c>
      <c r="C15" s="15">
        <v>99714</v>
      </c>
      <c r="D15" s="15">
        <v>10</v>
      </c>
      <c r="E15" s="15">
        <v>99709</v>
      </c>
      <c r="F15" s="15">
        <v>7566509</v>
      </c>
      <c r="G15" s="25">
        <v>75.900000000000006</v>
      </c>
      <c r="H15" s="40"/>
      <c r="I15" s="44"/>
      <c r="J15" s="44"/>
      <c r="K15" s="39"/>
      <c r="L15" s="39"/>
      <c r="M15" s="44"/>
      <c r="N15" s="43"/>
      <c r="O15" s="43"/>
    </row>
    <row r="16" spans="1:15" x14ac:dyDescent="0.25">
      <c r="A16" s="14" t="s">
        <v>70</v>
      </c>
      <c r="B16" s="24">
        <v>8.0000000000000007E-5</v>
      </c>
      <c r="C16" s="15">
        <v>99704</v>
      </c>
      <c r="D16" s="15">
        <v>8</v>
      </c>
      <c r="E16" s="15">
        <v>99700</v>
      </c>
      <c r="F16" s="15">
        <v>7466800</v>
      </c>
      <c r="G16" s="25">
        <v>74.900000000000006</v>
      </c>
      <c r="H16" s="40"/>
      <c r="I16" s="44"/>
      <c r="J16" s="44"/>
      <c r="K16" s="39"/>
      <c r="L16" s="39"/>
      <c r="M16" s="44"/>
      <c r="N16" s="43"/>
      <c r="O16" s="43"/>
    </row>
    <row r="17" spans="1:15" x14ac:dyDescent="0.25">
      <c r="A17" s="14" t="s">
        <v>71</v>
      </c>
      <c r="B17" s="24">
        <v>6.9999999999999994E-5</v>
      </c>
      <c r="C17" s="15">
        <v>99696</v>
      </c>
      <c r="D17" s="15">
        <v>7</v>
      </c>
      <c r="E17" s="15">
        <v>99693</v>
      </c>
      <c r="F17" s="15">
        <v>7367100</v>
      </c>
      <c r="G17" s="25">
        <v>73.900000000000006</v>
      </c>
      <c r="H17" s="40"/>
      <c r="I17" s="44"/>
      <c r="J17" s="44"/>
      <c r="K17" s="39"/>
      <c r="L17" s="39"/>
      <c r="M17" s="44"/>
      <c r="N17" s="43"/>
      <c r="O17" s="43"/>
    </row>
    <row r="18" spans="1:15" x14ac:dyDescent="0.25">
      <c r="A18" s="14" t="s">
        <v>72</v>
      </c>
      <c r="B18" s="24">
        <v>8.0000000000000007E-5</v>
      </c>
      <c r="C18" s="15">
        <v>99689</v>
      </c>
      <c r="D18" s="15">
        <v>8</v>
      </c>
      <c r="E18" s="15">
        <v>99685</v>
      </c>
      <c r="F18" s="15">
        <v>7267408</v>
      </c>
      <c r="G18" s="25">
        <v>72.900000000000006</v>
      </c>
      <c r="H18" s="40"/>
      <c r="I18" s="44"/>
      <c r="J18" s="44"/>
      <c r="K18" s="39"/>
      <c r="L18" s="39"/>
      <c r="M18" s="44"/>
      <c r="N18" s="43"/>
      <c r="O18" s="43"/>
    </row>
    <row r="19" spans="1:15" x14ac:dyDescent="0.25">
      <c r="A19" s="14" t="s">
        <v>73</v>
      </c>
      <c r="B19" s="24">
        <v>8.0000000000000007E-5</v>
      </c>
      <c r="C19" s="15">
        <v>99681</v>
      </c>
      <c r="D19" s="15">
        <v>8</v>
      </c>
      <c r="E19" s="15">
        <v>99677</v>
      </c>
      <c r="F19" s="15">
        <v>7167723</v>
      </c>
      <c r="G19" s="25">
        <v>71.900000000000006</v>
      </c>
      <c r="H19" s="40"/>
      <c r="I19" s="44"/>
      <c r="J19" s="44"/>
      <c r="K19" s="39"/>
      <c r="L19" s="39"/>
      <c r="M19" s="44"/>
      <c r="N19" s="43"/>
      <c r="O19" s="43"/>
    </row>
    <row r="20" spans="1:15" x14ac:dyDescent="0.25">
      <c r="A20" s="14" t="s">
        <v>74</v>
      </c>
      <c r="B20" s="24">
        <v>1E-4</v>
      </c>
      <c r="C20" s="15">
        <v>99673</v>
      </c>
      <c r="D20" s="15">
        <v>10</v>
      </c>
      <c r="E20" s="15">
        <v>99668</v>
      </c>
      <c r="F20" s="15">
        <v>7068046</v>
      </c>
      <c r="G20" s="25">
        <v>70.900000000000006</v>
      </c>
      <c r="H20" s="40"/>
      <c r="I20" s="44"/>
      <c r="J20" s="44"/>
      <c r="K20" s="39"/>
      <c r="L20" s="39"/>
      <c r="M20" s="44"/>
      <c r="N20" s="43"/>
      <c r="O20" s="43"/>
    </row>
    <row r="21" spans="1:15" x14ac:dyDescent="0.25">
      <c r="A21" s="14" t="s">
        <v>75</v>
      </c>
      <c r="B21" s="24">
        <v>1.1E-4</v>
      </c>
      <c r="C21" s="15">
        <v>99663</v>
      </c>
      <c r="D21" s="15">
        <v>11</v>
      </c>
      <c r="E21" s="15">
        <v>99658</v>
      </c>
      <c r="F21" s="15">
        <v>6968378</v>
      </c>
      <c r="G21" s="25">
        <v>69.900000000000006</v>
      </c>
      <c r="H21" s="40"/>
      <c r="I21" s="44"/>
      <c r="J21" s="44"/>
      <c r="K21" s="39"/>
      <c r="L21" s="39"/>
      <c r="M21" s="44"/>
      <c r="N21" s="43"/>
      <c r="O21" s="43"/>
    </row>
    <row r="22" spans="1:15" x14ac:dyDescent="0.25">
      <c r="A22" s="14" t="s">
        <v>76</v>
      </c>
      <c r="B22" s="24">
        <v>1.2E-4</v>
      </c>
      <c r="C22" s="15">
        <v>99652</v>
      </c>
      <c r="D22" s="15">
        <v>12</v>
      </c>
      <c r="E22" s="15">
        <v>99646</v>
      </c>
      <c r="F22" s="15">
        <v>6868720</v>
      </c>
      <c r="G22" s="25">
        <v>68.900000000000006</v>
      </c>
      <c r="H22" s="40"/>
      <c r="I22" s="44"/>
      <c r="J22" s="44"/>
      <c r="K22" s="39"/>
      <c r="L22" s="39"/>
      <c r="M22" s="44"/>
      <c r="N22" s="43"/>
      <c r="O22" s="43"/>
    </row>
    <row r="23" spans="1:15" x14ac:dyDescent="0.25">
      <c r="A23" s="14" t="s">
        <v>77</v>
      </c>
      <c r="B23" s="24">
        <v>1.3999999999999999E-4</v>
      </c>
      <c r="C23" s="15">
        <v>99640</v>
      </c>
      <c r="D23" s="15">
        <v>14</v>
      </c>
      <c r="E23" s="15">
        <v>99633</v>
      </c>
      <c r="F23" s="15">
        <v>6769074</v>
      </c>
      <c r="G23" s="25">
        <v>67.900000000000006</v>
      </c>
      <c r="H23" s="40"/>
      <c r="I23" s="44"/>
      <c r="J23" s="44"/>
      <c r="K23" s="39"/>
      <c r="L23" s="39"/>
      <c r="M23" s="44"/>
      <c r="N23" s="43"/>
      <c r="O23" s="43"/>
    </row>
    <row r="24" spans="1:15" x14ac:dyDescent="0.25">
      <c r="A24" s="14" t="s">
        <v>78</v>
      </c>
      <c r="B24" s="24">
        <v>1.7000000000000001E-4</v>
      </c>
      <c r="C24" s="15">
        <v>99626</v>
      </c>
      <c r="D24" s="15">
        <v>17</v>
      </c>
      <c r="E24" s="15">
        <v>99618</v>
      </c>
      <c r="F24" s="15">
        <v>6669441</v>
      </c>
      <c r="G24" s="25">
        <v>66.900000000000006</v>
      </c>
      <c r="H24" s="40"/>
      <c r="I24" s="44"/>
      <c r="J24" s="44"/>
      <c r="K24" s="39"/>
      <c r="L24" s="39"/>
      <c r="M24" s="44"/>
      <c r="N24" s="43"/>
      <c r="O24" s="43"/>
    </row>
    <row r="25" spans="1:15" x14ac:dyDescent="0.25">
      <c r="A25" s="14" t="s">
        <v>79</v>
      </c>
      <c r="B25" s="24">
        <v>2.0000000000000001E-4</v>
      </c>
      <c r="C25" s="15">
        <v>99609</v>
      </c>
      <c r="D25" s="15">
        <v>20</v>
      </c>
      <c r="E25" s="15">
        <v>99599</v>
      </c>
      <c r="F25" s="15">
        <v>6569824</v>
      </c>
      <c r="G25" s="25">
        <v>66</v>
      </c>
      <c r="H25" s="40"/>
      <c r="I25" s="44"/>
      <c r="J25" s="44"/>
      <c r="K25" s="39"/>
      <c r="L25" s="39"/>
      <c r="M25" s="44"/>
      <c r="N25" s="43"/>
      <c r="O25" s="43"/>
    </row>
    <row r="26" spans="1:15" x14ac:dyDescent="0.25">
      <c r="A26" s="26" t="s">
        <v>80</v>
      </c>
      <c r="B26" s="24">
        <v>2.2000000000000001E-4</v>
      </c>
      <c r="C26" s="15">
        <v>99589</v>
      </c>
      <c r="D26" s="15">
        <v>22</v>
      </c>
      <c r="E26" s="15">
        <v>99578</v>
      </c>
      <c r="F26" s="15">
        <v>6470225</v>
      </c>
      <c r="G26" s="25">
        <v>65</v>
      </c>
      <c r="H26" s="40"/>
      <c r="I26" s="44"/>
      <c r="J26" s="44"/>
      <c r="K26" s="39"/>
      <c r="L26" s="39"/>
      <c r="M26" s="44"/>
      <c r="N26" s="43"/>
      <c r="O26" s="43"/>
    </row>
    <row r="27" spans="1:15" x14ac:dyDescent="0.25">
      <c r="A27" s="26" t="s">
        <v>81</v>
      </c>
      <c r="B27" s="24">
        <v>2.5000000000000001E-4</v>
      </c>
      <c r="C27" s="15">
        <v>99567</v>
      </c>
      <c r="D27" s="15">
        <v>25</v>
      </c>
      <c r="E27" s="15">
        <v>99555</v>
      </c>
      <c r="F27" s="15">
        <v>6370647</v>
      </c>
      <c r="G27" s="25">
        <v>64</v>
      </c>
      <c r="H27" s="40"/>
      <c r="I27" s="44"/>
      <c r="J27" s="44"/>
      <c r="K27" s="39"/>
      <c r="L27" s="39"/>
      <c r="M27" s="44"/>
      <c r="N27" s="43"/>
      <c r="O27" s="43"/>
    </row>
    <row r="28" spans="1:15" x14ac:dyDescent="0.25">
      <c r="A28" s="26" t="s">
        <v>82</v>
      </c>
      <c r="B28" s="24">
        <v>2.5999999999999998E-4</v>
      </c>
      <c r="C28" s="15">
        <v>99542</v>
      </c>
      <c r="D28" s="15">
        <v>26</v>
      </c>
      <c r="E28" s="15">
        <v>99529</v>
      </c>
      <c r="F28" s="15">
        <v>6271092</v>
      </c>
      <c r="G28" s="25">
        <v>63</v>
      </c>
      <c r="H28" s="40"/>
      <c r="I28" s="44"/>
      <c r="J28" s="44"/>
      <c r="K28" s="39"/>
      <c r="L28" s="39"/>
      <c r="M28" s="44"/>
      <c r="N28" s="43"/>
      <c r="O28" s="43"/>
    </row>
    <row r="29" spans="1:15" x14ac:dyDescent="0.25">
      <c r="A29" s="26" t="s">
        <v>83</v>
      </c>
      <c r="B29" s="24">
        <v>2.7E-4</v>
      </c>
      <c r="C29" s="15">
        <v>99516</v>
      </c>
      <c r="D29" s="15">
        <v>27</v>
      </c>
      <c r="E29" s="15">
        <v>99503</v>
      </c>
      <c r="F29" s="15">
        <v>6171563</v>
      </c>
      <c r="G29" s="25">
        <v>62</v>
      </c>
      <c r="H29" s="40"/>
      <c r="I29" s="44"/>
      <c r="J29" s="44"/>
      <c r="K29" s="39"/>
      <c r="L29" s="39"/>
      <c r="M29" s="44"/>
      <c r="N29" s="43"/>
      <c r="O29" s="43"/>
    </row>
    <row r="30" spans="1:15" x14ac:dyDescent="0.25">
      <c r="A30" s="26" t="s">
        <v>84</v>
      </c>
      <c r="B30" s="24">
        <v>2.9E-4</v>
      </c>
      <c r="C30" s="15">
        <v>99489</v>
      </c>
      <c r="D30" s="15">
        <v>28</v>
      </c>
      <c r="E30" s="15">
        <v>99475</v>
      </c>
      <c r="F30" s="15">
        <v>6072061</v>
      </c>
      <c r="G30" s="25">
        <v>61</v>
      </c>
      <c r="H30" s="40"/>
      <c r="I30" s="44"/>
      <c r="J30" s="44"/>
      <c r="K30" s="39"/>
      <c r="L30" s="39"/>
      <c r="M30" s="44"/>
      <c r="N30" s="43"/>
      <c r="O30" s="43"/>
    </row>
    <row r="31" spans="1:15" x14ac:dyDescent="0.25">
      <c r="A31" s="26" t="s">
        <v>85</v>
      </c>
      <c r="B31" s="24">
        <v>2.9999999999999997E-4</v>
      </c>
      <c r="C31" s="15">
        <v>99461</v>
      </c>
      <c r="D31" s="15">
        <v>29</v>
      </c>
      <c r="E31" s="15">
        <v>99447</v>
      </c>
      <c r="F31" s="15">
        <v>5972586</v>
      </c>
      <c r="G31" s="25">
        <v>60</v>
      </c>
      <c r="H31" s="40"/>
      <c r="I31" s="44"/>
      <c r="J31" s="44"/>
      <c r="K31" s="39"/>
      <c r="L31" s="39"/>
      <c r="M31" s="44"/>
      <c r="N31" s="43"/>
      <c r="O31" s="43"/>
    </row>
    <row r="32" spans="1:15" x14ac:dyDescent="0.25">
      <c r="A32" s="26" t="s">
        <v>86</v>
      </c>
      <c r="B32" s="24">
        <v>3.1E-4</v>
      </c>
      <c r="C32" s="15">
        <v>99432</v>
      </c>
      <c r="D32" s="15">
        <v>31</v>
      </c>
      <c r="E32" s="15">
        <v>99417</v>
      </c>
      <c r="F32" s="15">
        <v>5873139</v>
      </c>
      <c r="G32" s="25">
        <v>59.1</v>
      </c>
      <c r="H32" s="40"/>
      <c r="I32" s="44"/>
      <c r="J32" s="44"/>
      <c r="K32" s="39"/>
      <c r="L32" s="39"/>
      <c r="M32" s="44"/>
      <c r="N32" s="43"/>
      <c r="O32" s="43"/>
    </row>
    <row r="33" spans="1:15" x14ac:dyDescent="0.25">
      <c r="A33" s="26" t="s">
        <v>87</v>
      </c>
      <c r="B33" s="24">
        <v>3.2000000000000003E-4</v>
      </c>
      <c r="C33" s="15">
        <v>99401</v>
      </c>
      <c r="D33" s="15">
        <v>32</v>
      </c>
      <c r="E33" s="15">
        <v>99385</v>
      </c>
      <c r="F33" s="15">
        <v>5773723</v>
      </c>
      <c r="G33" s="25">
        <v>58.1</v>
      </c>
      <c r="H33" s="40"/>
      <c r="I33" s="44"/>
      <c r="J33" s="44"/>
      <c r="K33" s="39"/>
      <c r="L33" s="39"/>
      <c r="M33" s="44"/>
      <c r="N33" s="43"/>
      <c r="O33" s="43"/>
    </row>
    <row r="34" spans="1:15" x14ac:dyDescent="0.25">
      <c r="A34" s="26" t="s">
        <v>88</v>
      </c>
      <c r="B34" s="24">
        <v>3.3E-4</v>
      </c>
      <c r="C34" s="15">
        <v>99369</v>
      </c>
      <c r="D34" s="15">
        <v>33</v>
      </c>
      <c r="E34" s="15">
        <v>99353</v>
      </c>
      <c r="F34" s="15">
        <v>5674338</v>
      </c>
      <c r="G34" s="25">
        <v>57.1</v>
      </c>
      <c r="H34" s="40"/>
      <c r="I34" s="44"/>
      <c r="J34" s="44"/>
      <c r="K34" s="39"/>
      <c r="L34" s="39"/>
      <c r="M34" s="44"/>
      <c r="N34" s="43"/>
      <c r="O34" s="43"/>
    </row>
    <row r="35" spans="1:15" x14ac:dyDescent="0.25">
      <c r="A35" s="26" t="s">
        <v>89</v>
      </c>
      <c r="B35" s="24">
        <v>3.4000000000000002E-4</v>
      </c>
      <c r="C35" s="15">
        <v>99336</v>
      </c>
      <c r="D35" s="15">
        <v>34</v>
      </c>
      <c r="E35" s="15">
        <v>99319</v>
      </c>
      <c r="F35" s="15">
        <v>5574985</v>
      </c>
      <c r="G35" s="25">
        <v>56.1</v>
      </c>
      <c r="H35" s="40"/>
      <c r="I35" s="44"/>
      <c r="J35" s="44"/>
      <c r="K35" s="39"/>
      <c r="L35" s="39"/>
      <c r="M35" s="44"/>
      <c r="N35" s="43"/>
      <c r="O35" s="43"/>
    </row>
    <row r="36" spans="1:15" x14ac:dyDescent="0.25">
      <c r="A36" s="26" t="s">
        <v>90</v>
      </c>
      <c r="B36" s="24">
        <v>3.5E-4</v>
      </c>
      <c r="C36" s="15">
        <v>99302</v>
      </c>
      <c r="D36" s="15">
        <v>35</v>
      </c>
      <c r="E36" s="15">
        <v>99285</v>
      </c>
      <c r="F36" s="15">
        <v>5475666</v>
      </c>
      <c r="G36" s="25">
        <v>55.1</v>
      </c>
      <c r="H36" s="40"/>
      <c r="I36" s="44"/>
      <c r="J36" s="44"/>
      <c r="K36" s="39"/>
      <c r="L36" s="39"/>
      <c r="M36" s="44"/>
      <c r="N36" s="43"/>
      <c r="O36" s="43"/>
    </row>
    <row r="37" spans="1:15" x14ac:dyDescent="0.25">
      <c r="A37" s="26" t="s">
        <v>91</v>
      </c>
      <c r="B37" s="24">
        <v>3.6000000000000002E-4</v>
      </c>
      <c r="C37" s="15">
        <v>99267</v>
      </c>
      <c r="D37" s="15">
        <v>36</v>
      </c>
      <c r="E37" s="15">
        <v>99249</v>
      </c>
      <c r="F37" s="15">
        <v>5376382</v>
      </c>
      <c r="G37" s="25">
        <v>54.2</v>
      </c>
      <c r="H37" s="40"/>
      <c r="I37" s="44"/>
      <c r="J37" s="44"/>
      <c r="K37" s="39"/>
      <c r="L37" s="39"/>
      <c r="M37" s="44"/>
      <c r="N37" s="43"/>
      <c r="O37" s="43"/>
    </row>
    <row r="38" spans="1:15" x14ac:dyDescent="0.25">
      <c r="A38" s="26" t="s">
        <v>92</v>
      </c>
      <c r="B38" s="24">
        <v>3.8000000000000002E-4</v>
      </c>
      <c r="C38" s="15">
        <v>99231</v>
      </c>
      <c r="D38" s="15">
        <v>38</v>
      </c>
      <c r="E38" s="15">
        <v>99212</v>
      </c>
      <c r="F38" s="15">
        <v>5277133</v>
      </c>
      <c r="G38" s="25">
        <v>53.2</v>
      </c>
      <c r="H38" s="40"/>
      <c r="I38" s="44"/>
      <c r="J38" s="44"/>
      <c r="K38" s="39"/>
      <c r="L38" s="39"/>
      <c r="M38" s="44"/>
      <c r="N38" s="43"/>
      <c r="O38" s="43"/>
    </row>
    <row r="39" spans="1:15" x14ac:dyDescent="0.25">
      <c r="A39" s="26" t="s">
        <v>93</v>
      </c>
      <c r="B39" s="24">
        <v>4.0000000000000002E-4</v>
      </c>
      <c r="C39" s="15">
        <v>99193</v>
      </c>
      <c r="D39" s="15">
        <v>40</v>
      </c>
      <c r="E39" s="15">
        <v>99173</v>
      </c>
      <c r="F39" s="15">
        <v>5177921</v>
      </c>
      <c r="G39" s="25">
        <v>52.2</v>
      </c>
      <c r="H39" s="40"/>
      <c r="I39" s="44"/>
      <c r="J39" s="44"/>
      <c r="K39" s="39"/>
      <c r="L39" s="39"/>
      <c r="M39" s="44"/>
      <c r="N39" s="43"/>
      <c r="O39" s="43"/>
    </row>
    <row r="40" spans="1:15" x14ac:dyDescent="0.25">
      <c r="A40" s="26" t="s">
        <v>94</v>
      </c>
      <c r="B40" s="24">
        <v>4.2000000000000002E-4</v>
      </c>
      <c r="C40" s="15">
        <v>99153</v>
      </c>
      <c r="D40" s="15">
        <v>42</v>
      </c>
      <c r="E40" s="15">
        <v>99132</v>
      </c>
      <c r="F40" s="15">
        <v>5078748</v>
      </c>
      <c r="G40" s="25">
        <v>51.2</v>
      </c>
      <c r="H40" s="40"/>
      <c r="I40" s="44"/>
      <c r="J40" s="44"/>
      <c r="K40" s="39"/>
      <c r="L40" s="39"/>
      <c r="M40" s="44"/>
      <c r="N40" s="43"/>
      <c r="O40" s="43"/>
    </row>
    <row r="41" spans="1:15" x14ac:dyDescent="0.25">
      <c r="A41" s="26" t="s">
        <v>95</v>
      </c>
      <c r="B41" s="24">
        <v>4.4000000000000002E-4</v>
      </c>
      <c r="C41" s="15">
        <v>99111</v>
      </c>
      <c r="D41" s="15">
        <v>44</v>
      </c>
      <c r="E41" s="15">
        <v>99089</v>
      </c>
      <c r="F41" s="15">
        <v>4979616</v>
      </c>
      <c r="G41" s="25">
        <v>50.2</v>
      </c>
      <c r="H41" s="40"/>
      <c r="I41" s="44"/>
      <c r="J41" s="44"/>
      <c r="K41" s="39"/>
      <c r="L41" s="39"/>
      <c r="M41" s="44"/>
      <c r="N41" s="43"/>
      <c r="O41" s="43"/>
    </row>
    <row r="42" spans="1:15" x14ac:dyDescent="0.25">
      <c r="A42" s="26" t="s">
        <v>96</v>
      </c>
      <c r="B42" s="24">
        <v>4.6999999999999999E-4</v>
      </c>
      <c r="C42" s="15">
        <v>99067</v>
      </c>
      <c r="D42" s="15">
        <v>46</v>
      </c>
      <c r="E42" s="15">
        <v>99044</v>
      </c>
      <c r="F42" s="15">
        <v>4880527</v>
      </c>
      <c r="G42" s="25">
        <v>49.3</v>
      </c>
      <c r="H42" s="40"/>
      <c r="I42" s="44"/>
      <c r="J42" s="44"/>
      <c r="K42" s="39"/>
      <c r="L42" s="39"/>
      <c r="M42" s="44"/>
      <c r="N42" s="43"/>
      <c r="O42" s="43"/>
    </row>
    <row r="43" spans="1:15" x14ac:dyDescent="0.25">
      <c r="A43" s="26" t="s">
        <v>97</v>
      </c>
      <c r="B43" s="24">
        <v>5.0000000000000001E-4</v>
      </c>
      <c r="C43" s="15">
        <v>99021</v>
      </c>
      <c r="D43" s="15">
        <v>49</v>
      </c>
      <c r="E43" s="15">
        <v>98997</v>
      </c>
      <c r="F43" s="15">
        <v>4781483</v>
      </c>
      <c r="G43" s="25">
        <v>48.3</v>
      </c>
      <c r="H43" s="40"/>
      <c r="I43" s="44"/>
      <c r="J43" s="44"/>
      <c r="K43" s="39"/>
      <c r="L43" s="39"/>
      <c r="M43" s="44"/>
      <c r="N43" s="43"/>
      <c r="O43" s="43"/>
    </row>
    <row r="44" spans="1:15" x14ac:dyDescent="0.25">
      <c r="A44" s="26" t="s">
        <v>98</v>
      </c>
      <c r="B44" s="24">
        <v>5.2999999999999998E-4</v>
      </c>
      <c r="C44" s="15">
        <v>98972</v>
      </c>
      <c r="D44" s="15">
        <v>52</v>
      </c>
      <c r="E44" s="15">
        <v>98946</v>
      </c>
      <c r="F44" s="15">
        <v>4682486</v>
      </c>
      <c r="G44" s="25">
        <v>47.3</v>
      </c>
      <c r="H44" s="40"/>
      <c r="I44" s="44"/>
      <c r="J44" s="44"/>
      <c r="K44" s="39"/>
      <c r="L44" s="39"/>
      <c r="M44" s="44"/>
      <c r="N44" s="43"/>
      <c r="O44" s="43"/>
    </row>
    <row r="45" spans="1:15" x14ac:dyDescent="0.25">
      <c r="A45" s="26" t="s">
        <v>99</v>
      </c>
      <c r="B45" s="24">
        <v>5.5999999999999995E-4</v>
      </c>
      <c r="C45" s="15">
        <v>98920</v>
      </c>
      <c r="D45" s="15">
        <v>56</v>
      </c>
      <c r="E45" s="15">
        <v>98892</v>
      </c>
      <c r="F45" s="15">
        <v>4583540</v>
      </c>
      <c r="G45" s="25">
        <v>46.3</v>
      </c>
      <c r="H45" s="40"/>
      <c r="I45" s="44"/>
      <c r="J45" s="44"/>
      <c r="K45" s="39"/>
      <c r="L45" s="39"/>
      <c r="M45" s="44"/>
      <c r="N45" s="43"/>
      <c r="O45" s="43"/>
    </row>
    <row r="46" spans="1:15" x14ac:dyDescent="0.25">
      <c r="A46" s="26" t="s">
        <v>100</v>
      </c>
      <c r="B46" s="24">
        <v>5.9999999999999995E-4</v>
      </c>
      <c r="C46" s="15">
        <v>98864</v>
      </c>
      <c r="D46" s="15">
        <v>59</v>
      </c>
      <c r="E46" s="15">
        <v>98835</v>
      </c>
      <c r="F46" s="15">
        <v>4484648</v>
      </c>
      <c r="G46" s="25">
        <v>45.4</v>
      </c>
      <c r="H46" s="40"/>
      <c r="I46" s="44"/>
      <c r="J46" s="44"/>
      <c r="K46" s="39"/>
      <c r="L46" s="39"/>
      <c r="M46" s="44"/>
      <c r="N46" s="43"/>
      <c r="O46" s="43"/>
    </row>
    <row r="47" spans="1:15" x14ac:dyDescent="0.25">
      <c r="A47" s="26" t="s">
        <v>101</v>
      </c>
      <c r="B47" s="24">
        <v>6.4999999999999997E-4</v>
      </c>
      <c r="C47" s="15">
        <v>98805</v>
      </c>
      <c r="D47" s="15">
        <v>64</v>
      </c>
      <c r="E47" s="15">
        <v>98773</v>
      </c>
      <c r="F47" s="15">
        <v>4385814</v>
      </c>
      <c r="G47" s="25">
        <v>44.4</v>
      </c>
      <c r="H47" s="40"/>
      <c r="I47" s="44"/>
      <c r="J47" s="44"/>
      <c r="K47" s="39"/>
      <c r="L47" s="39"/>
      <c r="M47" s="44"/>
      <c r="N47" s="43"/>
      <c r="O47" s="43"/>
    </row>
    <row r="48" spans="1:15" x14ac:dyDescent="0.25">
      <c r="A48" s="26" t="s">
        <v>102</v>
      </c>
      <c r="B48" s="24">
        <v>7.2999999999999996E-4</v>
      </c>
      <c r="C48" s="15">
        <v>98741</v>
      </c>
      <c r="D48" s="15">
        <v>72</v>
      </c>
      <c r="E48" s="15">
        <v>98705</v>
      </c>
      <c r="F48" s="15">
        <v>4287041</v>
      </c>
      <c r="G48" s="25">
        <v>43.4</v>
      </c>
      <c r="H48" s="40"/>
      <c r="I48" s="44"/>
      <c r="J48" s="44"/>
      <c r="K48" s="39"/>
      <c r="L48" s="39"/>
      <c r="M48" s="44"/>
      <c r="N48" s="43"/>
      <c r="O48" s="43"/>
    </row>
    <row r="49" spans="1:15" x14ac:dyDescent="0.25">
      <c r="A49" s="26" t="s">
        <v>103</v>
      </c>
      <c r="B49" s="24">
        <v>8.1999999999999998E-4</v>
      </c>
      <c r="C49" s="15">
        <v>98669</v>
      </c>
      <c r="D49" s="15">
        <v>81</v>
      </c>
      <c r="E49" s="15">
        <v>98629</v>
      </c>
      <c r="F49" s="15">
        <v>4188336</v>
      </c>
      <c r="G49" s="25">
        <v>42.4</v>
      </c>
      <c r="H49" s="40"/>
      <c r="I49" s="44"/>
      <c r="J49" s="44"/>
      <c r="K49" s="39"/>
      <c r="L49" s="39"/>
      <c r="M49" s="44"/>
      <c r="N49" s="43"/>
      <c r="O49" s="43"/>
    </row>
    <row r="50" spans="1:15" x14ac:dyDescent="0.25">
      <c r="A50" s="26" t="s">
        <v>104</v>
      </c>
      <c r="B50" s="24">
        <v>9.2000000000000003E-4</v>
      </c>
      <c r="C50" s="15">
        <v>98588</v>
      </c>
      <c r="D50" s="15">
        <v>90</v>
      </c>
      <c r="E50" s="15">
        <v>98543</v>
      </c>
      <c r="F50" s="15">
        <v>4089707</v>
      </c>
      <c r="G50" s="25">
        <v>41.5</v>
      </c>
      <c r="H50" s="40"/>
      <c r="I50" s="44"/>
      <c r="J50" s="44"/>
      <c r="K50" s="39"/>
      <c r="L50" s="39"/>
      <c r="M50" s="44"/>
      <c r="N50" s="43"/>
      <c r="O50" s="43"/>
    </row>
    <row r="51" spans="1:15" x14ac:dyDescent="0.25">
      <c r="A51" s="26" t="s">
        <v>105</v>
      </c>
      <c r="B51" s="24">
        <v>1.01E-3</v>
      </c>
      <c r="C51" s="15">
        <v>98498</v>
      </c>
      <c r="D51" s="15">
        <v>100</v>
      </c>
      <c r="E51" s="15">
        <v>98448</v>
      </c>
      <c r="F51" s="15">
        <v>3991164</v>
      </c>
      <c r="G51" s="25">
        <v>40.5</v>
      </c>
      <c r="H51" s="40"/>
      <c r="I51" s="44"/>
      <c r="J51" s="44"/>
      <c r="K51" s="39"/>
      <c r="L51" s="39"/>
      <c r="M51" s="44"/>
      <c r="N51" s="43"/>
      <c r="O51" s="43"/>
    </row>
    <row r="52" spans="1:15" x14ac:dyDescent="0.25">
      <c r="A52" s="26" t="s">
        <v>106</v>
      </c>
      <c r="B52" s="24">
        <v>1.1199999999999999E-3</v>
      </c>
      <c r="C52" s="15">
        <v>98398</v>
      </c>
      <c r="D52" s="15">
        <v>110</v>
      </c>
      <c r="E52" s="15">
        <v>98343</v>
      </c>
      <c r="F52" s="15">
        <v>3892716</v>
      </c>
      <c r="G52" s="25">
        <v>39.6</v>
      </c>
      <c r="H52" s="40"/>
      <c r="I52" s="44"/>
      <c r="J52" s="44"/>
      <c r="K52" s="39"/>
      <c r="L52" s="39"/>
      <c r="M52" s="44"/>
      <c r="N52" s="43"/>
      <c r="O52" s="43"/>
    </row>
    <row r="53" spans="1:15" x14ac:dyDescent="0.25">
      <c r="A53" s="26" t="s">
        <v>107</v>
      </c>
      <c r="B53" s="24">
        <v>1.24E-3</v>
      </c>
      <c r="C53" s="15">
        <v>98288</v>
      </c>
      <c r="D53" s="15">
        <v>122</v>
      </c>
      <c r="E53" s="15">
        <v>98227</v>
      </c>
      <c r="F53" s="15">
        <v>3794373</v>
      </c>
      <c r="G53" s="25">
        <v>38.6</v>
      </c>
      <c r="H53" s="40"/>
      <c r="I53" s="44"/>
      <c r="J53" s="44"/>
      <c r="K53" s="39"/>
      <c r="L53" s="39"/>
      <c r="M53" s="44"/>
      <c r="N53" s="43"/>
      <c r="O53" s="43"/>
    </row>
    <row r="54" spans="1:15" x14ac:dyDescent="0.25">
      <c r="A54" s="26" t="s">
        <v>108</v>
      </c>
      <c r="B54" s="24">
        <v>1.3699999999999999E-3</v>
      </c>
      <c r="C54" s="15">
        <v>98166</v>
      </c>
      <c r="D54" s="15">
        <v>135</v>
      </c>
      <c r="E54" s="15">
        <v>98099</v>
      </c>
      <c r="F54" s="15">
        <v>3696146</v>
      </c>
      <c r="G54" s="25">
        <v>37.700000000000003</v>
      </c>
      <c r="H54" s="40"/>
      <c r="I54" s="44"/>
      <c r="J54" s="44"/>
      <c r="K54" s="39"/>
      <c r="L54" s="39"/>
      <c r="M54" s="44"/>
      <c r="N54" s="43"/>
      <c r="O54" s="43"/>
    </row>
    <row r="55" spans="1:15" x14ac:dyDescent="0.25">
      <c r="A55" s="26" t="s">
        <v>109</v>
      </c>
      <c r="B55" s="24">
        <v>1.5100000000000001E-3</v>
      </c>
      <c r="C55" s="15">
        <v>98031</v>
      </c>
      <c r="D55" s="15">
        <v>148</v>
      </c>
      <c r="E55" s="15">
        <v>97957</v>
      </c>
      <c r="F55" s="15">
        <v>3598048</v>
      </c>
      <c r="G55" s="25">
        <v>36.700000000000003</v>
      </c>
      <c r="H55" s="40"/>
      <c r="I55" s="44"/>
      <c r="J55" s="44"/>
      <c r="K55" s="39"/>
      <c r="L55" s="39"/>
      <c r="M55" s="44"/>
      <c r="N55" s="43"/>
      <c r="O55" s="43"/>
    </row>
    <row r="56" spans="1:15" x14ac:dyDescent="0.25">
      <c r="A56" s="26" t="s">
        <v>110</v>
      </c>
      <c r="B56" s="24">
        <v>1.65E-3</v>
      </c>
      <c r="C56" s="15">
        <v>97883</v>
      </c>
      <c r="D56" s="15">
        <v>161</v>
      </c>
      <c r="E56" s="15">
        <v>97803</v>
      </c>
      <c r="F56" s="15">
        <v>3500091</v>
      </c>
      <c r="G56" s="25">
        <v>35.799999999999997</v>
      </c>
      <c r="H56" s="40"/>
      <c r="I56" s="44"/>
      <c r="J56" s="44"/>
      <c r="K56" s="39"/>
      <c r="L56" s="39"/>
      <c r="M56" s="44"/>
      <c r="N56" s="43"/>
      <c r="O56" s="43"/>
    </row>
    <row r="57" spans="1:15" x14ac:dyDescent="0.25">
      <c r="A57" s="26" t="s">
        <v>111</v>
      </c>
      <c r="B57" s="24">
        <v>1.82E-3</v>
      </c>
      <c r="C57" s="15">
        <v>97722</v>
      </c>
      <c r="D57" s="15">
        <v>178</v>
      </c>
      <c r="E57" s="15">
        <v>97633</v>
      </c>
      <c r="F57" s="15">
        <v>3402288</v>
      </c>
      <c r="G57" s="25">
        <v>34.799999999999997</v>
      </c>
      <c r="H57" s="40"/>
      <c r="I57" s="44"/>
      <c r="J57" s="44"/>
      <c r="K57" s="39"/>
      <c r="L57" s="39"/>
      <c r="M57" s="44"/>
      <c r="N57" s="43"/>
      <c r="O57" s="43"/>
    </row>
    <row r="58" spans="1:15" x14ac:dyDescent="0.25">
      <c r="A58" s="26" t="s">
        <v>112</v>
      </c>
      <c r="B58" s="24">
        <v>2.0400000000000001E-3</v>
      </c>
      <c r="C58" s="15">
        <v>97544</v>
      </c>
      <c r="D58" s="15">
        <v>199</v>
      </c>
      <c r="E58" s="15">
        <v>97445</v>
      </c>
      <c r="F58" s="15">
        <v>3304655</v>
      </c>
      <c r="G58" s="25">
        <v>33.9</v>
      </c>
      <c r="H58" s="40"/>
      <c r="I58" s="44"/>
      <c r="J58" s="44"/>
      <c r="K58" s="39"/>
      <c r="L58" s="39"/>
      <c r="M58" s="44"/>
      <c r="N58" s="43"/>
      <c r="O58" s="43"/>
    </row>
    <row r="59" spans="1:15" x14ac:dyDescent="0.25">
      <c r="A59" s="26" t="s">
        <v>113</v>
      </c>
      <c r="B59" s="24">
        <v>2.2899999999999999E-3</v>
      </c>
      <c r="C59" s="15">
        <v>97345</v>
      </c>
      <c r="D59" s="15">
        <v>223</v>
      </c>
      <c r="E59" s="15">
        <v>97234</v>
      </c>
      <c r="F59" s="15">
        <v>3207211</v>
      </c>
      <c r="G59" s="25">
        <v>32.9</v>
      </c>
      <c r="H59" s="40"/>
      <c r="I59" s="44"/>
      <c r="J59" s="44"/>
      <c r="K59" s="39"/>
      <c r="L59" s="39"/>
      <c r="M59" s="44"/>
      <c r="N59" s="43"/>
      <c r="O59" s="43"/>
    </row>
    <row r="60" spans="1:15" x14ac:dyDescent="0.25">
      <c r="A60" s="27" t="s">
        <v>114</v>
      </c>
      <c r="B60" s="24">
        <v>2.5500000000000002E-3</v>
      </c>
      <c r="C60" s="15">
        <v>97122</v>
      </c>
      <c r="D60" s="15">
        <v>247</v>
      </c>
      <c r="E60" s="15">
        <v>96999</v>
      </c>
      <c r="F60" s="15">
        <v>3109977</v>
      </c>
      <c r="G60" s="25">
        <v>32</v>
      </c>
      <c r="H60" s="40"/>
      <c r="I60" s="44"/>
      <c r="J60" s="44"/>
      <c r="K60" s="39"/>
      <c r="L60" s="39"/>
      <c r="M60" s="44"/>
      <c r="N60" s="43"/>
      <c r="O60" s="43"/>
    </row>
    <row r="61" spans="1:15" x14ac:dyDescent="0.25">
      <c r="A61" s="27" t="s">
        <v>115</v>
      </c>
      <c r="B61" s="24">
        <v>2.81E-3</v>
      </c>
      <c r="C61" s="15">
        <v>96875</v>
      </c>
      <c r="D61" s="15">
        <v>273</v>
      </c>
      <c r="E61" s="15">
        <v>96739</v>
      </c>
      <c r="F61" s="15">
        <v>3012979</v>
      </c>
      <c r="G61" s="25">
        <v>31.1</v>
      </c>
      <c r="H61" s="40"/>
      <c r="I61" s="44"/>
      <c r="J61" s="44"/>
      <c r="K61" s="39"/>
      <c r="L61" s="39"/>
      <c r="M61" s="44"/>
      <c r="N61" s="43"/>
      <c r="O61" s="43"/>
    </row>
    <row r="62" spans="1:15" x14ac:dyDescent="0.25">
      <c r="A62" s="27" t="s">
        <v>116</v>
      </c>
      <c r="B62" s="24">
        <v>3.1199999999999999E-3</v>
      </c>
      <c r="C62" s="15">
        <v>96602</v>
      </c>
      <c r="D62" s="15">
        <v>301</v>
      </c>
      <c r="E62" s="15">
        <v>96452</v>
      </c>
      <c r="F62" s="15">
        <v>2916240</v>
      </c>
      <c r="G62" s="25">
        <v>30.2</v>
      </c>
      <c r="H62" s="40"/>
      <c r="I62" s="44"/>
      <c r="J62" s="44"/>
      <c r="K62" s="39"/>
      <c r="L62" s="39"/>
      <c r="M62" s="44"/>
      <c r="N62" s="43"/>
      <c r="O62" s="43"/>
    </row>
    <row r="63" spans="1:15" x14ac:dyDescent="0.25">
      <c r="A63" s="26" t="s">
        <v>117</v>
      </c>
      <c r="B63" s="24">
        <v>3.48E-3</v>
      </c>
      <c r="C63" s="15">
        <v>96301</v>
      </c>
      <c r="D63" s="15">
        <v>335</v>
      </c>
      <c r="E63" s="15">
        <v>96134</v>
      </c>
      <c r="F63" s="15">
        <v>2819789</v>
      </c>
      <c r="G63" s="25">
        <v>29.3</v>
      </c>
      <c r="H63" s="40"/>
      <c r="I63" s="44"/>
      <c r="J63" s="44"/>
      <c r="K63" s="39"/>
      <c r="L63" s="39"/>
      <c r="M63" s="44"/>
      <c r="N63" s="43"/>
      <c r="O63" s="43"/>
    </row>
    <row r="64" spans="1:15" x14ac:dyDescent="0.25">
      <c r="A64" s="26" t="s">
        <v>118</v>
      </c>
      <c r="B64" s="24">
        <v>3.8800000000000002E-3</v>
      </c>
      <c r="C64" s="15">
        <v>95966</v>
      </c>
      <c r="D64" s="15">
        <v>372</v>
      </c>
      <c r="E64" s="15">
        <v>95780</v>
      </c>
      <c r="F64" s="15">
        <v>2723655</v>
      </c>
      <c r="G64" s="25">
        <v>28.4</v>
      </c>
      <c r="H64" s="40"/>
      <c r="I64" s="44"/>
      <c r="J64" s="44"/>
      <c r="K64" s="39"/>
      <c r="L64" s="39"/>
      <c r="M64" s="44"/>
      <c r="N64" s="43"/>
      <c r="O64" s="43"/>
    </row>
    <row r="65" spans="1:15" x14ac:dyDescent="0.25">
      <c r="A65" s="26" t="s">
        <v>119</v>
      </c>
      <c r="B65" s="24">
        <v>4.28E-3</v>
      </c>
      <c r="C65" s="15">
        <v>95594</v>
      </c>
      <c r="D65" s="15">
        <v>409</v>
      </c>
      <c r="E65" s="15">
        <v>95390</v>
      </c>
      <c r="F65" s="15">
        <v>2627875</v>
      </c>
      <c r="G65" s="25">
        <v>27.5</v>
      </c>
      <c r="H65" s="40"/>
      <c r="I65" s="44"/>
      <c r="J65" s="44"/>
      <c r="K65" s="39"/>
      <c r="L65" s="39"/>
      <c r="M65" s="44"/>
      <c r="N65" s="43"/>
      <c r="O65" s="43"/>
    </row>
    <row r="66" spans="1:15" x14ac:dyDescent="0.25">
      <c r="A66" s="26" t="s">
        <v>120</v>
      </c>
      <c r="B66" s="24">
        <v>4.7099999999999998E-3</v>
      </c>
      <c r="C66" s="15">
        <v>95185</v>
      </c>
      <c r="D66" s="15">
        <v>448</v>
      </c>
      <c r="E66" s="15">
        <v>94961</v>
      </c>
      <c r="F66" s="15">
        <v>2532486</v>
      </c>
      <c r="G66" s="25">
        <v>26.6</v>
      </c>
      <c r="H66" s="40"/>
      <c r="I66" s="44"/>
      <c r="J66" s="44"/>
      <c r="K66" s="39"/>
      <c r="L66" s="39"/>
      <c r="M66" s="44"/>
      <c r="N66" s="43"/>
      <c r="O66" s="43"/>
    </row>
    <row r="67" spans="1:15" x14ac:dyDescent="0.25">
      <c r="A67" s="26" t="s">
        <v>121</v>
      </c>
      <c r="B67" s="24">
        <v>5.1799999999999997E-3</v>
      </c>
      <c r="C67" s="15">
        <v>94737</v>
      </c>
      <c r="D67" s="15">
        <v>491</v>
      </c>
      <c r="E67" s="15">
        <v>94492</v>
      </c>
      <c r="F67" s="15">
        <v>2437525</v>
      </c>
      <c r="G67" s="25">
        <v>25.7</v>
      </c>
      <c r="H67" s="40"/>
      <c r="I67" s="44"/>
      <c r="J67" s="44"/>
      <c r="K67" s="39"/>
      <c r="L67" s="39"/>
      <c r="M67" s="44"/>
      <c r="N67" s="43"/>
      <c r="O67" s="43"/>
    </row>
    <row r="68" spans="1:15" x14ac:dyDescent="0.25">
      <c r="A68" s="26" t="s">
        <v>122</v>
      </c>
      <c r="B68" s="24">
        <v>5.7400000000000003E-3</v>
      </c>
      <c r="C68" s="15">
        <v>94246</v>
      </c>
      <c r="D68" s="15">
        <v>541</v>
      </c>
      <c r="E68" s="15">
        <v>93976</v>
      </c>
      <c r="F68" s="15">
        <v>2343033</v>
      </c>
      <c r="G68" s="25">
        <v>24.9</v>
      </c>
      <c r="H68" s="40"/>
      <c r="I68" s="44"/>
      <c r="J68" s="44"/>
      <c r="K68" s="39"/>
      <c r="L68" s="39"/>
      <c r="M68" s="44"/>
      <c r="N68" s="43"/>
      <c r="O68" s="43"/>
    </row>
    <row r="69" spans="1:15" x14ac:dyDescent="0.25">
      <c r="A69" s="26" t="s">
        <v>123</v>
      </c>
      <c r="B69" s="24">
        <v>6.3400000000000001E-3</v>
      </c>
      <c r="C69" s="15">
        <v>93705</v>
      </c>
      <c r="D69" s="15">
        <v>594</v>
      </c>
      <c r="E69" s="15">
        <v>93408</v>
      </c>
      <c r="F69" s="15">
        <v>2249058</v>
      </c>
      <c r="G69" s="25">
        <v>24</v>
      </c>
      <c r="H69" s="40"/>
      <c r="I69" s="44"/>
      <c r="J69" s="44"/>
      <c r="K69" s="39"/>
      <c r="L69" s="39"/>
      <c r="M69" s="44"/>
      <c r="N69" s="43"/>
      <c r="O69" s="43"/>
    </row>
    <row r="70" spans="1:15" x14ac:dyDescent="0.25">
      <c r="A70" s="26" t="s">
        <v>124</v>
      </c>
      <c r="B70" s="24">
        <v>6.96E-3</v>
      </c>
      <c r="C70" s="15">
        <v>93111</v>
      </c>
      <c r="D70" s="15">
        <v>648</v>
      </c>
      <c r="E70" s="15">
        <v>92787</v>
      </c>
      <c r="F70" s="15">
        <v>2155650</v>
      </c>
      <c r="G70" s="25">
        <v>23.2</v>
      </c>
      <c r="H70" s="40"/>
      <c r="I70" s="44"/>
      <c r="J70" s="44"/>
      <c r="K70" s="39"/>
      <c r="L70" s="39"/>
      <c r="M70" s="44"/>
      <c r="N70" s="43"/>
      <c r="O70" s="43"/>
    </row>
    <row r="71" spans="1:15" x14ac:dyDescent="0.25">
      <c r="A71" s="26" t="s">
        <v>125</v>
      </c>
      <c r="B71" s="24">
        <v>7.6E-3</v>
      </c>
      <c r="C71" s="15">
        <v>92463</v>
      </c>
      <c r="D71" s="15">
        <v>703</v>
      </c>
      <c r="E71" s="15">
        <v>92112</v>
      </c>
      <c r="F71" s="15">
        <v>2062863</v>
      </c>
      <c r="G71" s="25">
        <v>22.3</v>
      </c>
      <c r="H71" s="40"/>
      <c r="I71" s="44"/>
      <c r="J71" s="44"/>
      <c r="K71" s="39"/>
      <c r="L71" s="39"/>
      <c r="M71" s="44"/>
      <c r="N71" s="43"/>
      <c r="O71" s="43"/>
    </row>
    <row r="72" spans="1:15" x14ac:dyDescent="0.25">
      <c r="A72" s="26" t="s">
        <v>126</v>
      </c>
      <c r="B72" s="24">
        <v>8.3400000000000002E-3</v>
      </c>
      <c r="C72" s="15">
        <v>91760</v>
      </c>
      <c r="D72" s="15">
        <v>765</v>
      </c>
      <c r="E72" s="15">
        <v>91378</v>
      </c>
      <c r="F72" s="15">
        <v>1970751</v>
      </c>
      <c r="G72" s="25">
        <v>21.5</v>
      </c>
      <c r="H72" s="40"/>
      <c r="I72" s="44"/>
      <c r="J72" s="44"/>
      <c r="K72" s="39"/>
      <c r="L72" s="39"/>
      <c r="M72" s="44"/>
      <c r="N72" s="43"/>
      <c r="O72" s="43"/>
    </row>
    <row r="73" spans="1:15" x14ac:dyDescent="0.25">
      <c r="A73" s="26" t="s">
        <v>127</v>
      </c>
      <c r="B73" s="24">
        <v>9.1999999999999998E-3</v>
      </c>
      <c r="C73" s="15">
        <v>90995</v>
      </c>
      <c r="D73" s="15">
        <v>837</v>
      </c>
      <c r="E73" s="15">
        <v>90577</v>
      </c>
      <c r="F73" s="15">
        <v>1879374</v>
      </c>
      <c r="G73" s="25">
        <v>20.7</v>
      </c>
      <c r="H73" s="40"/>
      <c r="I73" s="44"/>
      <c r="J73" s="44"/>
      <c r="K73" s="39"/>
      <c r="L73" s="39"/>
      <c r="M73" s="44"/>
      <c r="N73" s="43"/>
      <c r="O73" s="43"/>
    </row>
    <row r="74" spans="1:15" x14ac:dyDescent="0.25">
      <c r="A74" s="26" t="s">
        <v>128</v>
      </c>
      <c r="B74" s="24">
        <v>1.0109999999999999E-2</v>
      </c>
      <c r="C74" s="15">
        <v>90158</v>
      </c>
      <c r="D74" s="15">
        <v>912</v>
      </c>
      <c r="E74" s="15">
        <v>89702</v>
      </c>
      <c r="F74" s="15">
        <v>1788797</v>
      </c>
      <c r="G74" s="25">
        <v>19.8</v>
      </c>
      <c r="H74" s="40"/>
      <c r="I74" s="44"/>
      <c r="J74" s="44"/>
      <c r="K74" s="39"/>
      <c r="L74" s="39"/>
      <c r="M74" s="44"/>
      <c r="N74" s="43"/>
      <c r="O74" s="43"/>
    </row>
    <row r="75" spans="1:15" x14ac:dyDescent="0.25">
      <c r="A75" s="26" t="s">
        <v>129</v>
      </c>
      <c r="B75" s="24">
        <v>1.103E-2</v>
      </c>
      <c r="C75" s="15">
        <v>89246</v>
      </c>
      <c r="D75" s="15">
        <v>985</v>
      </c>
      <c r="E75" s="15">
        <v>88754</v>
      </c>
      <c r="F75" s="15">
        <v>1699095</v>
      </c>
      <c r="G75" s="25">
        <v>19</v>
      </c>
      <c r="H75" s="40"/>
      <c r="I75" s="44"/>
      <c r="J75" s="44"/>
      <c r="K75" s="39"/>
      <c r="L75" s="39"/>
      <c r="M75" s="44"/>
      <c r="N75" s="43"/>
      <c r="O75" s="43"/>
    </row>
    <row r="76" spans="1:15" x14ac:dyDescent="0.25">
      <c r="A76" s="26" t="s">
        <v>130</v>
      </c>
      <c r="B76" s="24">
        <v>1.204E-2</v>
      </c>
      <c r="C76" s="15">
        <v>88261</v>
      </c>
      <c r="D76" s="15">
        <v>1063</v>
      </c>
      <c r="E76" s="15">
        <v>87730</v>
      </c>
      <c r="F76" s="15">
        <v>1610342</v>
      </c>
      <c r="G76" s="25">
        <v>18.2</v>
      </c>
      <c r="H76" s="40"/>
      <c r="I76" s="44"/>
      <c r="J76" s="44"/>
      <c r="K76" s="39"/>
      <c r="L76" s="39"/>
      <c r="M76" s="44"/>
      <c r="N76" s="43"/>
      <c r="O76" s="43"/>
    </row>
    <row r="77" spans="1:15" x14ac:dyDescent="0.25">
      <c r="A77" s="26" t="s">
        <v>131</v>
      </c>
      <c r="B77" s="24">
        <v>1.337E-2</v>
      </c>
      <c r="C77" s="15">
        <v>87198</v>
      </c>
      <c r="D77" s="15">
        <v>1166</v>
      </c>
      <c r="E77" s="15">
        <v>86615</v>
      </c>
      <c r="F77" s="15">
        <v>1522612</v>
      </c>
      <c r="G77" s="25">
        <v>17.5</v>
      </c>
      <c r="H77" s="40"/>
      <c r="I77" s="44"/>
      <c r="J77" s="44"/>
      <c r="K77" s="39"/>
      <c r="L77" s="39"/>
      <c r="M77" s="44"/>
      <c r="N77" s="43"/>
      <c r="O77" s="43"/>
    </row>
    <row r="78" spans="1:15" x14ac:dyDescent="0.25">
      <c r="A78" s="26" t="s">
        <v>132</v>
      </c>
      <c r="B78" s="24">
        <v>1.5169999999999999E-2</v>
      </c>
      <c r="C78" s="15">
        <v>86032</v>
      </c>
      <c r="D78" s="15">
        <v>1306</v>
      </c>
      <c r="E78" s="15">
        <v>85379</v>
      </c>
      <c r="F78" s="15">
        <v>1435997</v>
      </c>
      <c r="G78" s="25">
        <v>16.7</v>
      </c>
      <c r="H78" s="40"/>
      <c r="I78" s="44"/>
      <c r="J78" s="44"/>
      <c r="K78" s="39"/>
      <c r="L78" s="39"/>
      <c r="M78" s="44"/>
      <c r="N78" s="43"/>
      <c r="O78" s="43"/>
    </row>
    <row r="79" spans="1:15" x14ac:dyDescent="0.25">
      <c r="A79" s="26" t="s">
        <v>133</v>
      </c>
      <c r="B79" s="24">
        <v>1.729E-2</v>
      </c>
      <c r="C79" s="15">
        <v>84726</v>
      </c>
      <c r="D79" s="15">
        <v>1465</v>
      </c>
      <c r="E79" s="15">
        <v>83994</v>
      </c>
      <c r="F79" s="15">
        <v>1350618</v>
      </c>
      <c r="G79" s="25">
        <v>15.9</v>
      </c>
      <c r="H79" s="40"/>
      <c r="I79" s="44"/>
      <c r="J79" s="44"/>
      <c r="K79" s="39"/>
      <c r="L79" s="39"/>
      <c r="M79" s="44"/>
      <c r="N79" s="43"/>
      <c r="O79" s="43"/>
    </row>
    <row r="80" spans="1:15" x14ac:dyDescent="0.25">
      <c r="A80" s="26" t="s">
        <v>134</v>
      </c>
      <c r="B80" s="24">
        <v>1.9480000000000001E-2</v>
      </c>
      <c r="C80" s="15">
        <v>83261</v>
      </c>
      <c r="D80" s="15">
        <v>1622</v>
      </c>
      <c r="E80" s="15">
        <v>82450</v>
      </c>
      <c r="F80" s="15">
        <v>1266625</v>
      </c>
      <c r="G80" s="25">
        <v>15.2</v>
      </c>
      <c r="H80" s="40"/>
      <c r="I80" s="44"/>
      <c r="J80" s="44"/>
      <c r="K80" s="39"/>
      <c r="L80" s="39"/>
      <c r="M80" s="44"/>
      <c r="N80" s="43"/>
      <c r="O80" s="43"/>
    </row>
    <row r="81" spans="1:15" x14ac:dyDescent="0.25">
      <c r="A81" s="26" t="s">
        <v>135</v>
      </c>
      <c r="B81" s="24">
        <v>2.172E-2</v>
      </c>
      <c r="C81" s="15">
        <v>81639</v>
      </c>
      <c r="D81" s="15">
        <v>1773</v>
      </c>
      <c r="E81" s="15">
        <v>80753</v>
      </c>
      <c r="F81" s="15">
        <v>1184175</v>
      </c>
      <c r="G81" s="25">
        <v>14.5</v>
      </c>
      <c r="H81" s="40"/>
      <c r="I81" s="44"/>
      <c r="J81" s="44"/>
      <c r="K81" s="39"/>
      <c r="L81" s="39"/>
      <c r="M81" s="44"/>
      <c r="N81" s="43"/>
      <c r="O81" s="43"/>
    </row>
    <row r="82" spans="1:15" x14ac:dyDescent="0.25">
      <c r="A82" s="26" t="s">
        <v>136</v>
      </c>
      <c r="B82" s="24">
        <v>2.4080000000000001E-2</v>
      </c>
      <c r="C82" s="15">
        <v>79866</v>
      </c>
      <c r="D82" s="15">
        <v>1923</v>
      </c>
      <c r="E82" s="15">
        <v>78905</v>
      </c>
      <c r="F82" s="15">
        <v>1103422</v>
      </c>
      <c r="G82" s="25">
        <v>13.8</v>
      </c>
      <c r="H82" s="40"/>
      <c r="I82" s="44"/>
      <c r="J82" s="44"/>
      <c r="K82" s="39"/>
      <c r="L82" s="39"/>
      <c r="M82" s="44"/>
      <c r="N82" s="43"/>
      <c r="O82" s="43"/>
    </row>
    <row r="83" spans="1:15" x14ac:dyDescent="0.25">
      <c r="A83" s="26" t="s">
        <v>137</v>
      </c>
      <c r="B83" s="24">
        <v>2.665E-2</v>
      </c>
      <c r="C83" s="15">
        <v>77943</v>
      </c>
      <c r="D83" s="15">
        <v>2077</v>
      </c>
      <c r="E83" s="15">
        <v>76905</v>
      </c>
      <c r="F83" s="15">
        <v>1024518</v>
      </c>
      <c r="G83" s="25">
        <v>13.1</v>
      </c>
      <c r="H83" s="40"/>
      <c r="I83" s="44"/>
      <c r="J83" s="44"/>
      <c r="K83" s="39"/>
      <c r="L83" s="39"/>
      <c r="M83" s="44"/>
      <c r="N83" s="43"/>
      <c r="O83" s="43"/>
    </row>
    <row r="84" spans="1:15" x14ac:dyDescent="0.25">
      <c r="A84" s="26" t="s">
        <v>138</v>
      </c>
      <c r="B84" s="24">
        <v>2.9309999999999999E-2</v>
      </c>
      <c r="C84" s="15">
        <v>75866</v>
      </c>
      <c r="D84" s="15">
        <v>2224</v>
      </c>
      <c r="E84" s="15">
        <v>74754</v>
      </c>
      <c r="F84" s="15">
        <v>947613</v>
      </c>
      <c r="G84" s="25">
        <v>12.5</v>
      </c>
      <c r="H84" s="40"/>
      <c r="I84" s="44"/>
      <c r="J84" s="44"/>
      <c r="K84" s="39"/>
      <c r="L84" s="39"/>
      <c r="M84" s="44"/>
      <c r="N84" s="43"/>
      <c r="O84" s="43"/>
    </row>
    <row r="85" spans="1:15" x14ac:dyDescent="0.25">
      <c r="A85" s="26" t="s">
        <v>139</v>
      </c>
      <c r="B85" s="24">
        <v>3.1980000000000001E-2</v>
      </c>
      <c r="C85" s="15">
        <v>73642</v>
      </c>
      <c r="D85" s="15">
        <v>2355</v>
      </c>
      <c r="E85" s="15">
        <v>72465</v>
      </c>
      <c r="F85" s="15">
        <v>872859</v>
      </c>
      <c r="G85" s="25">
        <v>11.9</v>
      </c>
      <c r="H85" s="40"/>
      <c r="I85" s="44"/>
      <c r="J85" s="44"/>
      <c r="K85" s="39"/>
      <c r="L85" s="39"/>
      <c r="M85" s="44"/>
      <c r="N85" s="43"/>
      <c r="O85" s="43"/>
    </row>
    <row r="86" spans="1:15" x14ac:dyDescent="0.25">
      <c r="A86" s="26" t="s">
        <v>140</v>
      </c>
      <c r="B86" s="24">
        <v>3.483E-2</v>
      </c>
      <c r="C86" s="15">
        <v>71287</v>
      </c>
      <c r="D86" s="15">
        <v>2483</v>
      </c>
      <c r="E86" s="15">
        <v>70046</v>
      </c>
      <c r="F86" s="15">
        <v>800395</v>
      </c>
      <c r="G86" s="25">
        <v>11.2</v>
      </c>
      <c r="H86" s="40"/>
      <c r="I86" s="44"/>
      <c r="J86" s="44"/>
      <c r="K86" s="39"/>
      <c r="L86" s="39"/>
      <c r="M86" s="44"/>
      <c r="N86" s="43"/>
      <c r="O86" s="43"/>
    </row>
    <row r="87" spans="1:15" x14ac:dyDescent="0.25">
      <c r="A87" s="26" t="s">
        <v>141</v>
      </c>
      <c r="B87" s="24">
        <v>3.8300000000000001E-2</v>
      </c>
      <c r="C87" s="15">
        <v>68804</v>
      </c>
      <c r="D87" s="15">
        <v>2635</v>
      </c>
      <c r="E87" s="15">
        <v>67487</v>
      </c>
      <c r="F87" s="15">
        <v>730349</v>
      </c>
      <c r="G87" s="25">
        <v>10.6</v>
      </c>
      <c r="H87" s="40"/>
      <c r="I87" s="44"/>
      <c r="J87" s="44"/>
      <c r="K87" s="39"/>
      <c r="L87" s="39"/>
      <c r="M87" s="44"/>
      <c r="N87" s="43"/>
      <c r="O87" s="43"/>
    </row>
    <row r="88" spans="1:15" x14ac:dyDescent="0.25">
      <c r="A88" s="26" t="s">
        <v>142</v>
      </c>
      <c r="B88" s="24">
        <v>4.2689999999999999E-2</v>
      </c>
      <c r="C88" s="15">
        <v>66169</v>
      </c>
      <c r="D88" s="15">
        <v>2825</v>
      </c>
      <c r="E88" s="15">
        <v>64757</v>
      </c>
      <c r="F88" s="15">
        <v>662863</v>
      </c>
      <c r="G88" s="25">
        <v>10</v>
      </c>
      <c r="H88" s="40"/>
      <c r="I88" s="44"/>
      <c r="J88" s="44"/>
      <c r="K88" s="39"/>
      <c r="L88" s="39"/>
      <c r="M88" s="44"/>
      <c r="N88" s="43"/>
      <c r="O88" s="43"/>
    </row>
    <row r="89" spans="1:15" x14ac:dyDescent="0.25">
      <c r="A89" s="26" t="s">
        <v>143</v>
      </c>
      <c r="B89" s="24">
        <v>4.7600000000000003E-2</v>
      </c>
      <c r="C89" s="15">
        <v>63344</v>
      </c>
      <c r="D89" s="15">
        <v>3015</v>
      </c>
      <c r="E89" s="15">
        <v>61837</v>
      </c>
      <c r="F89" s="15">
        <v>598106</v>
      </c>
      <c r="G89" s="25">
        <v>9.4</v>
      </c>
      <c r="H89" s="40"/>
      <c r="I89" s="44"/>
      <c r="J89" s="44"/>
      <c r="K89" s="39"/>
      <c r="L89" s="39"/>
      <c r="M89" s="44"/>
      <c r="N89" s="43"/>
      <c r="O89" s="43"/>
    </row>
    <row r="90" spans="1:15" x14ac:dyDescent="0.25">
      <c r="A90" s="26" t="s">
        <v>144</v>
      </c>
      <c r="B90" s="24">
        <v>5.2589999999999998E-2</v>
      </c>
      <c r="C90" s="15">
        <v>60329</v>
      </c>
      <c r="D90" s="15">
        <v>3172</v>
      </c>
      <c r="E90" s="15">
        <v>58743</v>
      </c>
      <c r="F90" s="15">
        <v>536270</v>
      </c>
      <c r="G90" s="25">
        <v>8.9</v>
      </c>
      <c r="H90" s="40"/>
      <c r="I90" s="44"/>
      <c r="J90" s="44"/>
      <c r="K90" s="39"/>
      <c r="L90" s="39"/>
      <c r="M90" s="44"/>
      <c r="N90" s="43"/>
      <c r="O90" s="43"/>
    </row>
    <row r="91" spans="1:15" x14ac:dyDescent="0.25">
      <c r="A91" s="26" t="s">
        <v>145</v>
      </c>
      <c r="B91" s="24">
        <v>5.7700000000000001E-2</v>
      </c>
      <c r="C91" s="15">
        <v>57157</v>
      </c>
      <c r="D91" s="15">
        <v>3298</v>
      </c>
      <c r="E91" s="15">
        <v>55508</v>
      </c>
      <c r="F91" s="15">
        <v>477527</v>
      </c>
      <c r="G91" s="25">
        <v>8.4</v>
      </c>
      <c r="H91" s="40"/>
      <c r="I91" s="44"/>
      <c r="J91" s="44"/>
      <c r="K91" s="39"/>
      <c r="L91" s="39"/>
      <c r="M91" s="44"/>
      <c r="N91" s="43"/>
      <c r="O91" s="43"/>
    </row>
    <row r="92" spans="1:15" x14ac:dyDescent="0.25">
      <c r="A92" s="26" t="s">
        <v>146</v>
      </c>
      <c r="B92" s="24">
        <v>6.3530000000000003E-2</v>
      </c>
      <c r="C92" s="15">
        <v>53859</v>
      </c>
      <c r="D92" s="15">
        <v>3422</v>
      </c>
      <c r="E92" s="15">
        <v>52148</v>
      </c>
      <c r="F92" s="15">
        <v>422019</v>
      </c>
      <c r="G92" s="25">
        <v>7.8</v>
      </c>
      <c r="H92" s="40"/>
      <c r="I92" s="44"/>
      <c r="J92" s="44"/>
      <c r="K92" s="39"/>
      <c r="L92" s="39"/>
      <c r="M92" s="44"/>
      <c r="N92" s="43"/>
      <c r="O92" s="43"/>
    </row>
    <row r="93" spans="1:15" x14ac:dyDescent="0.25">
      <c r="A93" s="26" t="s">
        <v>147</v>
      </c>
      <c r="B93" s="24">
        <v>7.0720000000000005E-2</v>
      </c>
      <c r="C93" s="15">
        <v>50437</v>
      </c>
      <c r="D93" s="15">
        <v>3567</v>
      </c>
      <c r="E93" s="15">
        <v>48654</v>
      </c>
      <c r="F93" s="15">
        <v>369871</v>
      </c>
      <c r="G93" s="25">
        <v>7.3</v>
      </c>
      <c r="H93" s="40"/>
      <c r="I93" s="44"/>
      <c r="J93" s="44"/>
      <c r="K93" s="39"/>
      <c r="L93" s="39"/>
      <c r="M93" s="44"/>
      <c r="N93" s="43"/>
      <c r="O93" s="43"/>
    </row>
    <row r="94" spans="1:15" x14ac:dyDescent="0.25">
      <c r="A94" s="26" t="s">
        <v>148</v>
      </c>
      <c r="B94" s="24">
        <v>7.9219999999999999E-2</v>
      </c>
      <c r="C94" s="15">
        <v>46870</v>
      </c>
      <c r="D94" s="15">
        <v>3713</v>
      </c>
      <c r="E94" s="15">
        <v>45014</v>
      </c>
      <c r="F94" s="15">
        <v>321217</v>
      </c>
      <c r="G94" s="25">
        <v>6.9</v>
      </c>
      <c r="H94" s="40"/>
      <c r="I94" s="44"/>
      <c r="J94" s="44"/>
      <c r="K94" s="39"/>
      <c r="L94" s="39"/>
      <c r="M94" s="44"/>
      <c r="N94" s="43"/>
      <c r="O94" s="43"/>
    </row>
    <row r="95" spans="1:15" x14ac:dyDescent="0.25">
      <c r="A95" s="26" t="s">
        <v>149</v>
      </c>
      <c r="B95" s="24">
        <v>8.8090000000000002E-2</v>
      </c>
      <c r="C95" s="15">
        <v>43157</v>
      </c>
      <c r="D95" s="15">
        <v>3802</v>
      </c>
      <c r="E95" s="15">
        <v>41256</v>
      </c>
      <c r="F95" s="15">
        <v>276204</v>
      </c>
      <c r="G95" s="25">
        <v>6.4</v>
      </c>
      <c r="H95" s="40"/>
      <c r="I95" s="44"/>
      <c r="J95" s="44"/>
      <c r="K95" s="39"/>
      <c r="L95" s="39"/>
      <c r="M95" s="44"/>
      <c r="N95" s="43"/>
      <c r="O95" s="43"/>
    </row>
    <row r="96" spans="1:15" x14ac:dyDescent="0.25">
      <c r="A96" s="26" t="s">
        <v>150</v>
      </c>
      <c r="B96" s="24">
        <v>9.7799999999999998E-2</v>
      </c>
      <c r="C96" s="15">
        <v>39355</v>
      </c>
      <c r="D96" s="15">
        <v>3849</v>
      </c>
      <c r="E96" s="15">
        <v>37431</v>
      </c>
      <c r="F96" s="15">
        <v>234948</v>
      </c>
      <c r="G96" s="25">
        <v>6</v>
      </c>
      <c r="H96" s="40"/>
      <c r="I96" s="44"/>
      <c r="J96" s="44"/>
      <c r="K96" s="39"/>
      <c r="L96" s="39"/>
      <c r="M96" s="44"/>
      <c r="N96" s="43"/>
      <c r="O96" s="43"/>
    </row>
    <row r="97" spans="1:15" x14ac:dyDescent="0.25">
      <c r="A97" s="26" t="s">
        <v>151</v>
      </c>
      <c r="B97" s="24">
        <v>0.1084</v>
      </c>
      <c r="C97" s="15">
        <v>35506</v>
      </c>
      <c r="D97" s="15">
        <v>3849</v>
      </c>
      <c r="E97" s="15">
        <v>33582</v>
      </c>
      <c r="F97" s="15">
        <v>197517</v>
      </c>
      <c r="G97" s="25">
        <v>5.6</v>
      </c>
      <c r="H97" s="40"/>
      <c r="I97" s="44"/>
      <c r="J97" s="44"/>
      <c r="K97" s="39"/>
      <c r="L97" s="39"/>
      <c r="M97" s="44"/>
      <c r="N97" s="43"/>
      <c r="O97" s="43"/>
    </row>
    <row r="98" spans="1:15" x14ac:dyDescent="0.25">
      <c r="A98" s="26" t="s">
        <v>152</v>
      </c>
      <c r="B98" s="24">
        <v>0.11994</v>
      </c>
      <c r="C98" s="15">
        <v>31657</v>
      </c>
      <c r="D98" s="15">
        <v>3797</v>
      </c>
      <c r="E98" s="15">
        <v>29759</v>
      </c>
      <c r="F98" s="15">
        <v>163936</v>
      </c>
      <c r="G98" s="25">
        <v>5.2</v>
      </c>
      <c r="H98" s="40"/>
      <c r="I98" s="44"/>
      <c r="J98" s="44"/>
      <c r="K98" s="39"/>
      <c r="L98" s="39"/>
      <c r="M98" s="44"/>
      <c r="N98" s="43"/>
      <c r="O98" s="43"/>
    </row>
    <row r="99" spans="1:15" x14ac:dyDescent="0.25">
      <c r="A99" s="26" t="s">
        <v>153</v>
      </c>
      <c r="B99" s="24">
        <v>0.13247999999999999</v>
      </c>
      <c r="C99" s="15">
        <v>27860</v>
      </c>
      <c r="D99" s="15">
        <v>3691</v>
      </c>
      <c r="E99" s="15">
        <v>26015</v>
      </c>
      <c r="F99" s="15">
        <v>134177</v>
      </c>
      <c r="G99" s="25">
        <v>4.8</v>
      </c>
      <c r="H99" s="40"/>
      <c r="I99" s="44"/>
      <c r="J99" s="44"/>
      <c r="K99" s="39"/>
      <c r="L99" s="39"/>
      <c r="M99" s="44"/>
      <c r="N99" s="43"/>
      <c r="O99" s="43"/>
    </row>
    <row r="100" spans="1:15" x14ac:dyDescent="0.25">
      <c r="A100" s="26" t="s">
        <v>154</v>
      </c>
      <c r="B100" s="24">
        <v>0.14606</v>
      </c>
      <c r="C100" s="15">
        <v>24169</v>
      </c>
      <c r="D100" s="15">
        <v>3530</v>
      </c>
      <c r="E100" s="15">
        <v>22404</v>
      </c>
      <c r="F100" s="15">
        <v>108163</v>
      </c>
      <c r="G100" s="25">
        <v>4.5</v>
      </c>
      <c r="H100" s="40"/>
      <c r="I100" s="44"/>
      <c r="J100" s="44"/>
      <c r="K100" s="39"/>
      <c r="L100" s="39"/>
      <c r="M100" s="44"/>
      <c r="N100" s="43"/>
      <c r="O100" s="43"/>
    </row>
    <row r="101" spans="1:15" x14ac:dyDescent="0.25">
      <c r="A101" s="26" t="s">
        <v>155</v>
      </c>
      <c r="B101" s="24">
        <v>0.16073000000000001</v>
      </c>
      <c r="C101" s="15">
        <v>20639</v>
      </c>
      <c r="D101" s="15">
        <v>3317</v>
      </c>
      <c r="E101" s="15">
        <v>18981</v>
      </c>
      <c r="F101" s="15">
        <v>85759</v>
      </c>
      <c r="G101" s="25">
        <v>4.2</v>
      </c>
      <c r="H101" s="40"/>
      <c r="I101" s="44"/>
      <c r="J101" s="44"/>
      <c r="K101" s="39"/>
      <c r="L101" s="39"/>
      <c r="M101" s="44"/>
      <c r="N101" s="43"/>
      <c r="O101" s="43"/>
    </row>
    <row r="102" spans="1:15" x14ac:dyDescent="0.25">
      <c r="A102" s="26" t="s">
        <v>156</v>
      </c>
      <c r="B102" s="24">
        <v>0.17655000000000001</v>
      </c>
      <c r="C102" s="15">
        <v>17322</v>
      </c>
      <c r="D102" s="15">
        <v>3058</v>
      </c>
      <c r="E102" s="15">
        <v>15793</v>
      </c>
      <c r="F102" s="15">
        <v>66778</v>
      </c>
      <c r="G102" s="25">
        <v>3.9</v>
      </c>
      <c r="H102" s="40"/>
      <c r="I102" s="44"/>
      <c r="J102" s="44"/>
      <c r="K102" s="39"/>
      <c r="L102" s="39"/>
      <c r="M102" s="44"/>
      <c r="N102" s="43"/>
      <c r="O102" s="43"/>
    </row>
    <row r="103" spans="1:15" x14ac:dyDescent="0.25">
      <c r="A103" s="26" t="s">
        <v>157</v>
      </c>
      <c r="B103" s="24">
        <v>0.19355</v>
      </c>
      <c r="C103" s="15">
        <v>14264</v>
      </c>
      <c r="D103" s="15">
        <v>2761</v>
      </c>
      <c r="E103" s="15">
        <v>12884</v>
      </c>
      <c r="F103" s="15">
        <v>50985</v>
      </c>
      <c r="G103" s="25">
        <v>3.6</v>
      </c>
      <c r="H103" s="40"/>
      <c r="I103" s="44"/>
      <c r="J103" s="44"/>
      <c r="K103" s="39"/>
      <c r="L103" s="39"/>
      <c r="M103" s="44"/>
      <c r="N103" s="43"/>
      <c r="O103" s="43"/>
    </row>
    <row r="104" spans="1:15" x14ac:dyDescent="0.25">
      <c r="A104" s="26" t="s">
        <v>158</v>
      </c>
      <c r="B104" s="24">
        <v>0.21177000000000001</v>
      </c>
      <c r="C104" s="15">
        <v>11503</v>
      </c>
      <c r="D104" s="15">
        <v>2436</v>
      </c>
      <c r="E104" s="15">
        <v>10285</v>
      </c>
      <c r="F104" s="15">
        <v>38102</v>
      </c>
      <c r="G104" s="25">
        <v>3.3</v>
      </c>
      <c r="H104" s="40"/>
      <c r="I104" s="44"/>
      <c r="J104" s="44"/>
      <c r="K104" s="39"/>
      <c r="L104" s="39"/>
      <c r="M104" s="44"/>
      <c r="N104" s="43"/>
      <c r="O104" s="43"/>
    </row>
    <row r="105" spans="1:15" x14ac:dyDescent="0.25">
      <c r="A105" s="26" t="s">
        <v>159</v>
      </c>
      <c r="B105" s="24">
        <v>0.23124</v>
      </c>
      <c r="C105" s="15">
        <v>9067</v>
      </c>
      <c r="D105" s="15">
        <v>2097</v>
      </c>
      <c r="E105" s="15">
        <v>8019</v>
      </c>
      <c r="F105" s="15">
        <v>27817</v>
      </c>
      <c r="G105" s="25">
        <v>3.1</v>
      </c>
      <c r="H105" s="40"/>
      <c r="I105" s="44"/>
      <c r="J105" s="44"/>
      <c r="K105" s="39"/>
      <c r="L105" s="39"/>
      <c r="M105" s="44"/>
      <c r="N105" s="43"/>
      <c r="O105" s="43"/>
    </row>
    <row r="106" spans="1:15" x14ac:dyDescent="0.25">
      <c r="A106" s="26" t="s">
        <v>160</v>
      </c>
      <c r="B106" s="24">
        <v>0.25198999999999999</v>
      </c>
      <c r="C106" s="15">
        <v>6970</v>
      </c>
      <c r="D106" s="15">
        <v>1756</v>
      </c>
      <c r="E106" s="15">
        <v>6092</v>
      </c>
      <c r="F106" s="15">
        <v>19798</v>
      </c>
      <c r="G106" s="25">
        <v>2.8</v>
      </c>
      <c r="H106" s="40"/>
      <c r="I106" s="44"/>
      <c r="J106" s="44"/>
      <c r="K106" s="39"/>
      <c r="L106" s="39"/>
      <c r="M106" s="44"/>
      <c r="N106" s="43"/>
      <c r="O106" s="43"/>
    </row>
    <row r="107" spans="1:15" x14ac:dyDescent="0.25">
      <c r="A107" s="26" t="s">
        <v>161</v>
      </c>
      <c r="B107" s="24">
        <v>0.27403</v>
      </c>
      <c r="C107" s="15">
        <v>5214</v>
      </c>
      <c r="D107" s="15">
        <v>1429</v>
      </c>
      <c r="E107" s="15">
        <v>4500</v>
      </c>
      <c r="F107" s="15">
        <v>13706</v>
      </c>
      <c r="G107" s="25">
        <v>2.6</v>
      </c>
      <c r="H107" s="40"/>
      <c r="I107" s="44"/>
      <c r="J107" s="44"/>
      <c r="K107" s="39"/>
      <c r="L107" s="39"/>
      <c r="M107" s="44"/>
      <c r="N107" s="43"/>
      <c r="O107" s="43"/>
    </row>
    <row r="108" spans="1:15" x14ac:dyDescent="0.25">
      <c r="A108" s="26" t="s">
        <v>162</v>
      </c>
      <c r="B108" s="24">
        <v>0.29737000000000002</v>
      </c>
      <c r="C108" s="15">
        <v>3785</v>
      </c>
      <c r="D108" s="15">
        <v>1126</v>
      </c>
      <c r="E108" s="15">
        <v>3222</v>
      </c>
      <c r="F108" s="15">
        <v>9207</v>
      </c>
      <c r="G108" s="25">
        <v>2.4</v>
      </c>
      <c r="H108" s="40"/>
      <c r="I108" s="44"/>
      <c r="J108" s="44"/>
      <c r="K108" s="39"/>
      <c r="L108" s="39"/>
      <c r="M108" s="44"/>
      <c r="N108" s="43"/>
      <c r="O108" s="43"/>
    </row>
    <row r="109" spans="1:15" x14ac:dyDescent="0.25">
      <c r="A109" s="26" t="s">
        <v>163</v>
      </c>
      <c r="B109" s="24">
        <v>0.32200000000000001</v>
      </c>
      <c r="C109" s="15">
        <v>2659</v>
      </c>
      <c r="D109" s="15">
        <v>856</v>
      </c>
      <c r="E109" s="15">
        <v>2231</v>
      </c>
      <c r="F109" s="15">
        <v>5985</v>
      </c>
      <c r="G109" s="25">
        <v>2.2999999999999998</v>
      </c>
      <c r="H109" s="40"/>
      <c r="I109" s="44"/>
      <c r="J109" s="44"/>
      <c r="K109" s="39"/>
      <c r="L109" s="39"/>
      <c r="M109" s="44"/>
      <c r="N109" s="43"/>
      <c r="O109" s="43"/>
    </row>
    <row r="110" spans="1:15" x14ac:dyDescent="0.25">
      <c r="A110" s="28" t="s">
        <v>164</v>
      </c>
      <c r="B110" s="29">
        <v>1</v>
      </c>
      <c r="C110" s="30">
        <v>1803</v>
      </c>
      <c r="D110" s="30">
        <v>1803</v>
      </c>
      <c r="E110" s="30">
        <v>3754</v>
      </c>
      <c r="F110" s="30">
        <v>3754</v>
      </c>
      <c r="G110" s="31">
        <v>2.1</v>
      </c>
      <c r="H110" s="40"/>
      <c r="I110" s="44"/>
      <c r="J110" s="44"/>
      <c r="K110" s="39"/>
      <c r="L110" s="39"/>
      <c r="M110" s="44"/>
      <c r="N110" s="43"/>
      <c r="O110" s="43"/>
    </row>
    <row r="111" spans="1:15" x14ac:dyDescent="0.25">
      <c r="A111" s="15"/>
      <c r="B111" s="24"/>
      <c r="C111" s="15"/>
      <c r="D111" s="15"/>
      <c r="E111" s="15"/>
      <c r="F111" s="15"/>
      <c r="G111" s="67"/>
      <c r="H111" s="40"/>
      <c r="I111" s="44"/>
      <c r="J111" s="44"/>
      <c r="K111" s="39"/>
      <c r="L111" s="39"/>
      <c r="M111" s="44"/>
      <c r="N111" s="43"/>
      <c r="O111" s="43"/>
    </row>
    <row r="113" spans="1:1" x14ac:dyDescent="0.25">
      <c r="A113" s="32" t="s">
        <v>284</v>
      </c>
    </row>
    <row r="114" spans="1:1" x14ac:dyDescent="0.25">
      <c r="A114" s="33" t="s">
        <v>165</v>
      </c>
    </row>
  </sheetData>
  <conditionalFormatting sqref="H10:H111">
    <cfRule type="cellIs" dxfId="51" priority="2" operator="lessThan">
      <formula>0</formula>
    </cfRule>
  </conditionalFormatting>
  <conditionalFormatting sqref="J10:J111">
    <cfRule type="cellIs" dxfId="50" priority="1" operator="lessThan">
      <formula>0</formula>
    </cfRule>
  </conditionalFormatting>
  <pageMargins left="0.75" right="0.75" top="1" bottom="1" header="0.5" footer="0.5"/>
  <pageSetup paperSize="9" orientation="portrait" r:id="rId1"/>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Sheet461"/>
  <dimension ref="A1:O114"/>
  <sheetViews>
    <sheetView zoomScaleNormal="100" workbookViewId="0"/>
  </sheetViews>
  <sheetFormatPr defaultRowHeight="12.5" x14ac:dyDescent="0.25"/>
  <cols>
    <col min="1" max="1" width="12.59765625" style="4" customWidth="1"/>
    <col min="2" max="2" width="17.3984375" style="4" customWidth="1"/>
    <col min="3" max="3" width="10.59765625" style="4" customWidth="1"/>
    <col min="4" max="5" width="17.3984375" style="4" customWidth="1"/>
    <col min="6" max="7" width="15.09765625" style="4" customWidth="1"/>
    <col min="8" max="8" width="11" style="4" customWidth="1"/>
    <col min="9" max="256" width="9.09765625" style="4"/>
    <col min="257" max="257" width="12.59765625" style="4" customWidth="1"/>
    <col min="258" max="258" width="17.3984375" style="4" customWidth="1"/>
    <col min="259" max="259" width="10.59765625" style="4" customWidth="1"/>
    <col min="260" max="261" width="17.3984375" style="4" customWidth="1"/>
    <col min="262" max="263" width="15.09765625" style="4" customWidth="1"/>
    <col min="264" max="264" width="11" style="4" customWidth="1"/>
    <col min="265" max="512" width="9.09765625" style="4"/>
    <col min="513" max="513" width="12.59765625" style="4" customWidth="1"/>
    <col min="514" max="514" width="17.3984375" style="4" customWidth="1"/>
    <col min="515" max="515" width="10.59765625" style="4" customWidth="1"/>
    <col min="516" max="517" width="17.3984375" style="4" customWidth="1"/>
    <col min="518" max="519" width="15.09765625" style="4" customWidth="1"/>
    <col min="520" max="520" width="11" style="4" customWidth="1"/>
    <col min="521" max="768" width="9.09765625" style="4"/>
    <col min="769" max="769" width="12.59765625" style="4" customWidth="1"/>
    <col min="770" max="770" width="17.3984375" style="4" customWidth="1"/>
    <col min="771" max="771" width="10.59765625" style="4" customWidth="1"/>
    <col min="772" max="773" width="17.3984375" style="4" customWidth="1"/>
    <col min="774" max="775" width="15.09765625" style="4" customWidth="1"/>
    <col min="776" max="776" width="11" style="4" customWidth="1"/>
    <col min="777" max="1024" width="9.09765625" style="4"/>
    <col min="1025" max="1025" width="12.59765625" style="4" customWidth="1"/>
    <col min="1026" max="1026" width="17.3984375" style="4" customWidth="1"/>
    <col min="1027" max="1027" width="10.59765625" style="4" customWidth="1"/>
    <col min="1028" max="1029" width="17.3984375" style="4" customWidth="1"/>
    <col min="1030" max="1031" width="15.09765625" style="4" customWidth="1"/>
    <col min="1032" max="1032" width="11" style="4" customWidth="1"/>
    <col min="1033" max="1280" width="9.09765625" style="4"/>
    <col min="1281" max="1281" width="12.59765625" style="4" customWidth="1"/>
    <col min="1282" max="1282" width="17.3984375" style="4" customWidth="1"/>
    <col min="1283" max="1283" width="10.59765625" style="4" customWidth="1"/>
    <col min="1284" max="1285" width="17.3984375" style="4" customWidth="1"/>
    <col min="1286" max="1287" width="15.09765625" style="4" customWidth="1"/>
    <col min="1288" max="1288" width="11" style="4" customWidth="1"/>
    <col min="1289" max="1536" width="9.09765625" style="4"/>
    <col min="1537" max="1537" width="12.59765625" style="4" customWidth="1"/>
    <col min="1538" max="1538" width="17.3984375" style="4" customWidth="1"/>
    <col min="1539" max="1539" width="10.59765625" style="4" customWidth="1"/>
    <col min="1540" max="1541" width="17.3984375" style="4" customWidth="1"/>
    <col min="1542" max="1543" width="15.09765625" style="4" customWidth="1"/>
    <col min="1544" max="1544" width="11" style="4" customWidth="1"/>
    <col min="1545" max="1792" width="9.09765625" style="4"/>
    <col min="1793" max="1793" width="12.59765625" style="4" customWidth="1"/>
    <col min="1794" max="1794" width="17.3984375" style="4" customWidth="1"/>
    <col min="1795" max="1795" width="10.59765625" style="4" customWidth="1"/>
    <col min="1796" max="1797" width="17.3984375" style="4" customWidth="1"/>
    <col min="1798" max="1799" width="15.09765625" style="4" customWidth="1"/>
    <col min="1800" max="1800" width="11" style="4" customWidth="1"/>
    <col min="1801" max="2048" width="9.09765625" style="4"/>
    <col min="2049" max="2049" width="12.59765625" style="4" customWidth="1"/>
    <col min="2050" max="2050" width="17.3984375" style="4" customWidth="1"/>
    <col min="2051" max="2051" width="10.59765625" style="4" customWidth="1"/>
    <col min="2052" max="2053" width="17.3984375" style="4" customWidth="1"/>
    <col min="2054" max="2055" width="15.09765625" style="4" customWidth="1"/>
    <col min="2056" max="2056" width="11" style="4" customWidth="1"/>
    <col min="2057" max="2304" width="9.09765625" style="4"/>
    <col min="2305" max="2305" width="12.59765625" style="4" customWidth="1"/>
    <col min="2306" max="2306" width="17.3984375" style="4" customWidth="1"/>
    <col min="2307" max="2307" width="10.59765625" style="4" customWidth="1"/>
    <col min="2308" max="2309" width="17.3984375" style="4" customWidth="1"/>
    <col min="2310" max="2311" width="15.09765625" style="4" customWidth="1"/>
    <col min="2312" max="2312" width="11" style="4" customWidth="1"/>
    <col min="2313" max="2560" width="9.09765625" style="4"/>
    <col min="2561" max="2561" width="12.59765625" style="4" customWidth="1"/>
    <col min="2562" max="2562" width="17.3984375" style="4" customWidth="1"/>
    <col min="2563" max="2563" width="10.59765625" style="4" customWidth="1"/>
    <col min="2564" max="2565" width="17.3984375" style="4" customWidth="1"/>
    <col min="2566" max="2567" width="15.09765625" style="4" customWidth="1"/>
    <col min="2568" max="2568" width="11" style="4" customWidth="1"/>
    <col min="2569" max="2816" width="9.09765625" style="4"/>
    <col min="2817" max="2817" width="12.59765625" style="4" customWidth="1"/>
    <col min="2818" max="2818" width="17.3984375" style="4" customWidth="1"/>
    <col min="2819" max="2819" width="10.59765625" style="4" customWidth="1"/>
    <col min="2820" max="2821" width="17.3984375" style="4" customWidth="1"/>
    <col min="2822" max="2823" width="15.09765625" style="4" customWidth="1"/>
    <col min="2824" max="2824" width="11" style="4" customWidth="1"/>
    <col min="2825" max="3072" width="9.09765625" style="4"/>
    <col min="3073" max="3073" width="12.59765625" style="4" customWidth="1"/>
    <col min="3074" max="3074" width="17.3984375" style="4" customWidth="1"/>
    <col min="3075" max="3075" width="10.59765625" style="4" customWidth="1"/>
    <col min="3076" max="3077" width="17.3984375" style="4" customWidth="1"/>
    <col min="3078" max="3079" width="15.09765625" style="4" customWidth="1"/>
    <col min="3080" max="3080" width="11" style="4" customWidth="1"/>
    <col min="3081" max="3328" width="9.09765625" style="4"/>
    <col min="3329" max="3329" width="12.59765625" style="4" customWidth="1"/>
    <col min="3330" max="3330" width="17.3984375" style="4" customWidth="1"/>
    <col min="3331" max="3331" width="10.59765625" style="4" customWidth="1"/>
    <col min="3332" max="3333" width="17.3984375" style="4" customWidth="1"/>
    <col min="3334" max="3335" width="15.09765625" style="4" customWidth="1"/>
    <col min="3336" max="3336" width="11" style="4" customWidth="1"/>
    <col min="3337" max="3584" width="9.09765625" style="4"/>
    <col min="3585" max="3585" width="12.59765625" style="4" customWidth="1"/>
    <col min="3586" max="3586" width="17.3984375" style="4" customWidth="1"/>
    <col min="3587" max="3587" width="10.59765625" style="4" customWidth="1"/>
    <col min="3588" max="3589" width="17.3984375" style="4" customWidth="1"/>
    <col min="3590" max="3591" width="15.09765625" style="4" customWidth="1"/>
    <col min="3592" max="3592" width="11" style="4" customWidth="1"/>
    <col min="3593" max="3840" width="9.09765625" style="4"/>
    <col min="3841" max="3841" width="12.59765625" style="4" customWidth="1"/>
    <col min="3842" max="3842" width="17.3984375" style="4" customWidth="1"/>
    <col min="3843" max="3843" width="10.59765625" style="4" customWidth="1"/>
    <col min="3844" max="3845" width="17.3984375" style="4" customWidth="1"/>
    <col min="3846" max="3847" width="15.09765625" style="4" customWidth="1"/>
    <col min="3848" max="3848" width="11" style="4" customWidth="1"/>
    <col min="3849" max="4096" width="9.09765625" style="4"/>
    <col min="4097" max="4097" width="12.59765625" style="4" customWidth="1"/>
    <col min="4098" max="4098" width="17.3984375" style="4" customWidth="1"/>
    <col min="4099" max="4099" width="10.59765625" style="4" customWidth="1"/>
    <col min="4100" max="4101" width="17.3984375" style="4" customWidth="1"/>
    <col min="4102" max="4103" width="15.09765625" style="4" customWidth="1"/>
    <col min="4104" max="4104" width="11" style="4" customWidth="1"/>
    <col min="4105" max="4352" width="9.09765625" style="4"/>
    <col min="4353" max="4353" width="12.59765625" style="4" customWidth="1"/>
    <col min="4354" max="4354" width="17.3984375" style="4" customWidth="1"/>
    <col min="4355" max="4355" width="10.59765625" style="4" customWidth="1"/>
    <col min="4356" max="4357" width="17.3984375" style="4" customWidth="1"/>
    <col min="4358" max="4359" width="15.09765625" style="4" customWidth="1"/>
    <col min="4360" max="4360" width="11" style="4" customWidth="1"/>
    <col min="4361" max="4608" width="9.09765625" style="4"/>
    <col min="4609" max="4609" width="12.59765625" style="4" customWidth="1"/>
    <col min="4610" max="4610" width="17.3984375" style="4" customWidth="1"/>
    <col min="4611" max="4611" width="10.59765625" style="4" customWidth="1"/>
    <col min="4612" max="4613" width="17.3984375" style="4" customWidth="1"/>
    <col min="4614" max="4615" width="15.09765625" style="4" customWidth="1"/>
    <col min="4616" max="4616" width="11" style="4" customWidth="1"/>
    <col min="4617" max="4864" width="9.09765625" style="4"/>
    <col min="4865" max="4865" width="12.59765625" style="4" customWidth="1"/>
    <col min="4866" max="4866" width="17.3984375" style="4" customWidth="1"/>
    <col min="4867" max="4867" width="10.59765625" style="4" customWidth="1"/>
    <col min="4868" max="4869" width="17.3984375" style="4" customWidth="1"/>
    <col min="4870" max="4871" width="15.09765625" style="4" customWidth="1"/>
    <col min="4872" max="4872" width="11" style="4" customWidth="1"/>
    <col min="4873" max="5120" width="9.09765625" style="4"/>
    <col min="5121" max="5121" width="12.59765625" style="4" customWidth="1"/>
    <col min="5122" max="5122" width="17.3984375" style="4" customWidth="1"/>
    <col min="5123" max="5123" width="10.59765625" style="4" customWidth="1"/>
    <col min="5124" max="5125" width="17.3984375" style="4" customWidth="1"/>
    <col min="5126" max="5127" width="15.09765625" style="4" customWidth="1"/>
    <col min="5128" max="5128" width="11" style="4" customWidth="1"/>
    <col min="5129" max="5376" width="9.09765625" style="4"/>
    <col min="5377" max="5377" width="12.59765625" style="4" customWidth="1"/>
    <col min="5378" max="5378" width="17.3984375" style="4" customWidth="1"/>
    <col min="5379" max="5379" width="10.59765625" style="4" customWidth="1"/>
    <col min="5380" max="5381" width="17.3984375" style="4" customWidth="1"/>
    <col min="5382" max="5383" width="15.09765625" style="4" customWidth="1"/>
    <col min="5384" max="5384" width="11" style="4" customWidth="1"/>
    <col min="5385" max="5632" width="9.09765625" style="4"/>
    <col min="5633" max="5633" width="12.59765625" style="4" customWidth="1"/>
    <col min="5634" max="5634" width="17.3984375" style="4" customWidth="1"/>
    <col min="5635" max="5635" width="10.59765625" style="4" customWidth="1"/>
    <col min="5636" max="5637" width="17.3984375" style="4" customWidth="1"/>
    <col min="5638" max="5639" width="15.09765625" style="4" customWidth="1"/>
    <col min="5640" max="5640" width="11" style="4" customWidth="1"/>
    <col min="5641" max="5888" width="9.09765625" style="4"/>
    <col min="5889" max="5889" width="12.59765625" style="4" customWidth="1"/>
    <col min="5890" max="5890" width="17.3984375" style="4" customWidth="1"/>
    <col min="5891" max="5891" width="10.59765625" style="4" customWidth="1"/>
    <col min="5892" max="5893" width="17.3984375" style="4" customWidth="1"/>
    <col min="5894" max="5895" width="15.09765625" style="4" customWidth="1"/>
    <col min="5896" max="5896" width="11" style="4" customWidth="1"/>
    <col min="5897" max="6144" width="9.09765625" style="4"/>
    <col min="6145" max="6145" width="12.59765625" style="4" customWidth="1"/>
    <col min="6146" max="6146" width="17.3984375" style="4" customWidth="1"/>
    <col min="6147" max="6147" width="10.59765625" style="4" customWidth="1"/>
    <col min="6148" max="6149" width="17.3984375" style="4" customWidth="1"/>
    <col min="6150" max="6151" width="15.09765625" style="4" customWidth="1"/>
    <col min="6152" max="6152" width="11" style="4" customWidth="1"/>
    <col min="6153" max="6400" width="9.09765625" style="4"/>
    <col min="6401" max="6401" width="12.59765625" style="4" customWidth="1"/>
    <col min="6402" max="6402" width="17.3984375" style="4" customWidth="1"/>
    <col min="6403" max="6403" width="10.59765625" style="4" customWidth="1"/>
    <col min="6404" max="6405" width="17.3984375" style="4" customWidth="1"/>
    <col min="6406" max="6407" width="15.09765625" style="4" customWidth="1"/>
    <col min="6408" max="6408" width="11" style="4" customWidth="1"/>
    <col min="6409" max="6656" width="9.09765625" style="4"/>
    <col min="6657" max="6657" width="12.59765625" style="4" customWidth="1"/>
    <col min="6658" max="6658" width="17.3984375" style="4" customWidth="1"/>
    <col min="6659" max="6659" width="10.59765625" style="4" customWidth="1"/>
    <col min="6660" max="6661" width="17.3984375" style="4" customWidth="1"/>
    <col min="6662" max="6663" width="15.09765625" style="4" customWidth="1"/>
    <col min="6664" max="6664" width="11" style="4" customWidth="1"/>
    <col min="6665" max="6912" width="9.09765625" style="4"/>
    <col min="6913" max="6913" width="12.59765625" style="4" customWidth="1"/>
    <col min="6914" max="6914" width="17.3984375" style="4" customWidth="1"/>
    <col min="6915" max="6915" width="10.59765625" style="4" customWidth="1"/>
    <col min="6916" max="6917" width="17.3984375" style="4" customWidth="1"/>
    <col min="6918" max="6919" width="15.09765625" style="4" customWidth="1"/>
    <col min="6920" max="6920" width="11" style="4" customWidth="1"/>
    <col min="6921" max="7168" width="9.09765625" style="4"/>
    <col min="7169" max="7169" width="12.59765625" style="4" customWidth="1"/>
    <col min="7170" max="7170" width="17.3984375" style="4" customWidth="1"/>
    <col min="7171" max="7171" width="10.59765625" style="4" customWidth="1"/>
    <col min="7172" max="7173" width="17.3984375" style="4" customWidth="1"/>
    <col min="7174" max="7175" width="15.09765625" style="4" customWidth="1"/>
    <col min="7176" max="7176" width="11" style="4" customWidth="1"/>
    <col min="7177" max="7424" width="9.09765625" style="4"/>
    <col min="7425" max="7425" width="12.59765625" style="4" customWidth="1"/>
    <col min="7426" max="7426" width="17.3984375" style="4" customWidth="1"/>
    <col min="7427" max="7427" width="10.59765625" style="4" customWidth="1"/>
    <col min="7428" max="7429" width="17.3984375" style="4" customWidth="1"/>
    <col min="7430" max="7431" width="15.09765625" style="4" customWidth="1"/>
    <col min="7432" max="7432" width="11" style="4" customWidth="1"/>
    <col min="7433" max="7680" width="9.09765625" style="4"/>
    <col min="7681" max="7681" width="12.59765625" style="4" customWidth="1"/>
    <col min="7682" max="7682" width="17.3984375" style="4" customWidth="1"/>
    <col min="7683" max="7683" width="10.59765625" style="4" customWidth="1"/>
    <col min="7684" max="7685" width="17.3984375" style="4" customWidth="1"/>
    <col min="7686" max="7687" width="15.09765625" style="4" customWidth="1"/>
    <col min="7688" max="7688" width="11" style="4" customWidth="1"/>
    <col min="7689" max="7936" width="9.09765625" style="4"/>
    <col min="7937" max="7937" width="12.59765625" style="4" customWidth="1"/>
    <col min="7938" max="7938" width="17.3984375" style="4" customWidth="1"/>
    <col min="7939" max="7939" width="10.59765625" style="4" customWidth="1"/>
    <col min="7940" max="7941" width="17.3984375" style="4" customWidth="1"/>
    <col min="7942" max="7943" width="15.09765625" style="4" customWidth="1"/>
    <col min="7944" max="7944" width="11" style="4" customWidth="1"/>
    <col min="7945" max="8192" width="9.09765625" style="4"/>
    <col min="8193" max="8193" width="12.59765625" style="4" customWidth="1"/>
    <col min="8194" max="8194" width="17.3984375" style="4" customWidth="1"/>
    <col min="8195" max="8195" width="10.59765625" style="4" customWidth="1"/>
    <col min="8196" max="8197" width="17.3984375" style="4" customWidth="1"/>
    <col min="8198" max="8199" width="15.09765625" style="4" customWidth="1"/>
    <col min="8200" max="8200" width="11" style="4" customWidth="1"/>
    <col min="8201" max="8448" width="9.09765625" style="4"/>
    <col min="8449" max="8449" width="12.59765625" style="4" customWidth="1"/>
    <col min="8450" max="8450" width="17.3984375" style="4" customWidth="1"/>
    <col min="8451" max="8451" width="10.59765625" style="4" customWidth="1"/>
    <col min="8452" max="8453" width="17.3984375" style="4" customWidth="1"/>
    <col min="8454" max="8455" width="15.09765625" style="4" customWidth="1"/>
    <col min="8456" max="8456" width="11" style="4" customWidth="1"/>
    <col min="8457" max="8704" width="9.09765625" style="4"/>
    <col min="8705" max="8705" width="12.59765625" style="4" customWidth="1"/>
    <col min="8706" max="8706" width="17.3984375" style="4" customWidth="1"/>
    <col min="8707" max="8707" width="10.59765625" style="4" customWidth="1"/>
    <col min="8708" max="8709" width="17.3984375" style="4" customWidth="1"/>
    <col min="8710" max="8711" width="15.09765625" style="4" customWidth="1"/>
    <col min="8712" max="8712" width="11" style="4" customWidth="1"/>
    <col min="8713" max="8960" width="9.09765625" style="4"/>
    <col min="8961" max="8961" width="12.59765625" style="4" customWidth="1"/>
    <col min="8962" max="8962" width="17.3984375" style="4" customWidth="1"/>
    <col min="8963" max="8963" width="10.59765625" style="4" customWidth="1"/>
    <col min="8964" max="8965" width="17.3984375" style="4" customWidth="1"/>
    <col min="8966" max="8967" width="15.09765625" style="4" customWidth="1"/>
    <col min="8968" max="8968" width="11" style="4" customWidth="1"/>
    <col min="8969" max="9216" width="9.09765625" style="4"/>
    <col min="9217" max="9217" width="12.59765625" style="4" customWidth="1"/>
    <col min="9218" max="9218" width="17.3984375" style="4" customWidth="1"/>
    <col min="9219" max="9219" width="10.59765625" style="4" customWidth="1"/>
    <col min="9220" max="9221" width="17.3984375" style="4" customWidth="1"/>
    <col min="9222" max="9223" width="15.09765625" style="4" customWidth="1"/>
    <col min="9224" max="9224" width="11" style="4" customWidth="1"/>
    <col min="9225" max="9472" width="9.09765625" style="4"/>
    <col min="9473" max="9473" width="12.59765625" style="4" customWidth="1"/>
    <col min="9474" max="9474" width="17.3984375" style="4" customWidth="1"/>
    <col min="9475" max="9475" width="10.59765625" style="4" customWidth="1"/>
    <col min="9476" max="9477" width="17.3984375" style="4" customWidth="1"/>
    <col min="9478" max="9479" width="15.09765625" style="4" customWidth="1"/>
    <col min="9480" max="9480" width="11" style="4" customWidth="1"/>
    <col min="9481" max="9728" width="9.09765625" style="4"/>
    <col min="9729" max="9729" width="12.59765625" style="4" customWidth="1"/>
    <col min="9730" max="9730" width="17.3984375" style="4" customWidth="1"/>
    <col min="9731" max="9731" width="10.59765625" style="4" customWidth="1"/>
    <col min="9732" max="9733" width="17.3984375" style="4" customWidth="1"/>
    <col min="9734" max="9735" width="15.09765625" style="4" customWidth="1"/>
    <col min="9736" max="9736" width="11" style="4" customWidth="1"/>
    <col min="9737" max="9984" width="9.09765625" style="4"/>
    <col min="9985" max="9985" width="12.59765625" style="4" customWidth="1"/>
    <col min="9986" max="9986" width="17.3984375" style="4" customWidth="1"/>
    <col min="9987" max="9987" width="10.59765625" style="4" customWidth="1"/>
    <col min="9988" max="9989" width="17.3984375" style="4" customWidth="1"/>
    <col min="9990" max="9991" width="15.09765625" style="4" customWidth="1"/>
    <col min="9992" max="9992" width="11" style="4" customWidth="1"/>
    <col min="9993" max="10240" width="9.09765625" style="4"/>
    <col min="10241" max="10241" width="12.59765625" style="4" customWidth="1"/>
    <col min="10242" max="10242" width="17.3984375" style="4" customWidth="1"/>
    <col min="10243" max="10243" width="10.59765625" style="4" customWidth="1"/>
    <col min="10244" max="10245" width="17.3984375" style="4" customWidth="1"/>
    <col min="10246" max="10247" width="15.09765625" style="4" customWidth="1"/>
    <col min="10248" max="10248" width="11" style="4" customWidth="1"/>
    <col min="10249" max="10496" width="9.09765625" style="4"/>
    <col min="10497" max="10497" width="12.59765625" style="4" customWidth="1"/>
    <col min="10498" max="10498" width="17.3984375" style="4" customWidth="1"/>
    <col min="10499" max="10499" width="10.59765625" style="4" customWidth="1"/>
    <col min="10500" max="10501" width="17.3984375" style="4" customWidth="1"/>
    <col min="10502" max="10503" width="15.09765625" style="4" customWidth="1"/>
    <col min="10504" max="10504" width="11" style="4" customWidth="1"/>
    <col min="10505" max="10752" width="9.09765625" style="4"/>
    <col min="10753" max="10753" width="12.59765625" style="4" customWidth="1"/>
    <col min="10754" max="10754" width="17.3984375" style="4" customWidth="1"/>
    <col min="10755" max="10755" width="10.59765625" style="4" customWidth="1"/>
    <col min="10756" max="10757" width="17.3984375" style="4" customWidth="1"/>
    <col min="10758" max="10759" width="15.09765625" style="4" customWidth="1"/>
    <col min="10760" max="10760" width="11" style="4" customWidth="1"/>
    <col min="10761" max="11008" width="9.09765625" style="4"/>
    <col min="11009" max="11009" width="12.59765625" style="4" customWidth="1"/>
    <col min="11010" max="11010" width="17.3984375" style="4" customWidth="1"/>
    <col min="11011" max="11011" width="10.59765625" style="4" customWidth="1"/>
    <col min="11012" max="11013" width="17.3984375" style="4" customWidth="1"/>
    <col min="11014" max="11015" width="15.09765625" style="4" customWidth="1"/>
    <col min="11016" max="11016" width="11" style="4" customWidth="1"/>
    <col min="11017" max="11264" width="9.09765625" style="4"/>
    <col min="11265" max="11265" width="12.59765625" style="4" customWidth="1"/>
    <col min="11266" max="11266" width="17.3984375" style="4" customWidth="1"/>
    <col min="11267" max="11267" width="10.59765625" style="4" customWidth="1"/>
    <col min="11268" max="11269" width="17.3984375" style="4" customWidth="1"/>
    <col min="11270" max="11271" width="15.09765625" style="4" customWidth="1"/>
    <col min="11272" max="11272" width="11" style="4" customWidth="1"/>
    <col min="11273" max="11520" width="9.09765625" style="4"/>
    <col min="11521" max="11521" width="12.59765625" style="4" customWidth="1"/>
    <col min="11522" max="11522" width="17.3984375" style="4" customWidth="1"/>
    <col min="11523" max="11523" width="10.59765625" style="4" customWidth="1"/>
    <col min="11524" max="11525" width="17.3984375" style="4" customWidth="1"/>
    <col min="11526" max="11527" width="15.09765625" style="4" customWidth="1"/>
    <col min="11528" max="11528" width="11" style="4" customWidth="1"/>
    <col min="11529" max="11776" width="9.09765625" style="4"/>
    <col min="11777" max="11777" width="12.59765625" style="4" customWidth="1"/>
    <col min="11778" max="11778" width="17.3984375" style="4" customWidth="1"/>
    <col min="11779" max="11779" width="10.59765625" style="4" customWidth="1"/>
    <col min="11780" max="11781" width="17.3984375" style="4" customWidth="1"/>
    <col min="11782" max="11783" width="15.09765625" style="4" customWidth="1"/>
    <col min="11784" max="11784" width="11" style="4" customWidth="1"/>
    <col min="11785" max="12032" width="9.09765625" style="4"/>
    <col min="12033" max="12033" width="12.59765625" style="4" customWidth="1"/>
    <col min="12034" max="12034" width="17.3984375" style="4" customWidth="1"/>
    <col min="12035" max="12035" width="10.59765625" style="4" customWidth="1"/>
    <col min="12036" max="12037" width="17.3984375" style="4" customWidth="1"/>
    <col min="12038" max="12039" width="15.09765625" style="4" customWidth="1"/>
    <col min="12040" max="12040" width="11" style="4" customWidth="1"/>
    <col min="12041" max="12288" width="9.09765625" style="4"/>
    <col min="12289" max="12289" width="12.59765625" style="4" customWidth="1"/>
    <col min="12290" max="12290" width="17.3984375" style="4" customWidth="1"/>
    <col min="12291" max="12291" width="10.59765625" style="4" customWidth="1"/>
    <col min="12292" max="12293" width="17.3984375" style="4" customWidth="1"/>
    <col min="12294" max="12295" width="15.09765625" style="4" customWidth="1"/>
    <col min="12296" max="12296" width="11" style="4" customWidth="1"/>
    <col min="12297" max="12544" width="9.09765625" style="4"/>
    <col min="12545" max="12545" width="12.59765625" style="4" customWidth="1"/>
    <col min="12546" max="12546" width="17.3984375" style="4" customWidth="1"/>
    <col min="12547" max="12547" width="10.59765625" style="4" customWidth="1"/>
    <col min="12548" max="12549" width="17.3984375" style="4" customWidth="1"/>
    <col min="12550" max="12551" width="15.09765625" style="4" customWidth="1"/>
    <col min="12552" max="12552" width="11" style="4" customWidth="1"/>
    <col min="12553" max="12800" width="9.09765625" style="4"/>
    <col min="12801" max="12801" width="12.59765625" style="4" customWidth="1"/>
    <col min="12802" max="12802" width="17.3984375" style="4" customWidth="1"/>
    <col min="12803" max="12803" width="10.59765625" style="4" customWidth="1"/>
    <col min="12804" max="12805" width="17.3984375" style="4" customWidth="1"/>
    <col min="12806" max="12807" width="15.09765625" style="4" customWidth="1"/>
    <col min="12808" max="12808" width="11" style="4" customWidth="1"/>
    <col min="12809" max="13056" width="9.09765625" style="4"/>
    <col min="13057" max="13057" width="12.59765625" style="4" customWidth="1"/>
    <col min="13058" max="13058" width="17.3984375" style="4" customWidth="1"/>
    <col min="13059" max="13059" width="10.59765625" style="4" customWidth="1"/>
    <col min="13060" max="13061" width="17.3984375" style="4" customWidth="1"/>
    <col min="13062" max="13063" width="15.09765625" style="4" customWidth="1"/>
    <col min="13064" max="13064" width="11" style="4" customWidth="1"/>
    <col min="13065" max="13312" width="9.09765625" style="4"/>
    <col min="13313" max="13313" width="12.59765625" style="4" customWidth="1"/>
    <col min="13314" max="13314" width="17.3984375" style="4" customWidth="1"/>
    <col min="13315" max="13315" width="10.59765625" style="4" customWidth="1"/>
    <col min="13316" max="13317" width="17.3984375" style="4" customWidth="1"/>
    <col min="13318" max="13319" width="15.09765625" style="4" customWidth="1"/>
    <col min="13320" max="13320" width="11" style="4" customWidth="1"/>
    <col min="13321" max="13568" width="9.09765625" style="4"/>
    <col min="13569" max="13569" width="12.59765625" style="4" customWidth="1"/>
    <col min="13570" max="13570" width="17.3984375" style="4" customWidth="1"/>
    <col min="13571" max="13571" width="10.59765625" style="4" customWidth="1"/>
    <col min="13572" max="13573" width="17.3984375" style="4" customWidth="1"/>
    <col min="13574" max="13575" width="15.09765625" style="4" customWidth="1"/>
    <col min="13576" max="13576" width="11" style="4" customWidth="1"/>
    <col min="13577" max="13824" width="9.09765625" style="4"/>
    <col min="13825" max="13825" width="12.59765625" style="4" customWidth="1"/>
    <col min="13826" max="13826" width="17.3984375" style="4" customWidth="1"/>
    <col min="13827" max="13827" width="10.59765625" style="4" customWidth="1"/>
    <col min="13828" max="13829" width="17.3984375" style="4" customWidth="1"/>
    <col min="13830" max="13831" width="15.09765625" style="4" customWidth="1"/>
    <col min="13832" max="13832" width="11" style="4" customWidth="1"/>
    <col min="13833" max="14080" width="9.09765625" style="4"/>
    <col min="14081" max="14081" width="12.59765625" style="4" customWidth="1"/>
    <col min="14082" max="14082" width="17.3984375" style="4" customWidth="1"/>
    <col min="14083" max="14083" width="10.59765625" style="4" customWidth="1"/>
    <col min="14084" max="14085" width="17.3984375" style="4" customWidth="1"/>
    <col min="14086" max="14087" width="15.09765625" style="4" customWidth="1"/>
    <col min="14088" max="14088" width="11" style="4" customWidth="1"/>
    <col min="14089" max="14336" width="9.09765625" style="4"/>
    <col min="14337" max="14337" width="12.59765625" style="4" customWidth="1"/>
    <col min="14338" max="14338" width="17.3984375" style="4" customWidth="1"/>
    <col min="14339" max="14339" width="10.59765625" style="4" customWidth="1"/>
    <col min="14340" max="14341" width="17.3984375" style="4" customWidth="1"/>
    <col min="14342" max="14343" width="15.09765625" style="4" customWidth="1"/>
    <col min="14344" max="14344" width="11" style="4" customWidth="1"/>
    <col min="14345" max="14592" width="9.09765625" style="4"/>
    <col min="14593" max="14593" width="12.59765625" style="4" customWidth="1"/>
    <col min="14594" max="14594" width="17.3984375" style="4" customWidth="1"/>
    <col min="14595" max="14595" width="10.59765625" style="4" customWidth="1"/>
    <col min="14596" max="14597" width="17.3984375" style="4" customWidth="1"/>
    <col min="14598" max="14599" width="15.09765625" style="4" customWidth="1"/>
    <col min="14600" max="14600" width="11" style="4" customWidth="1"/>
    <col min="14601" max="14848" width="9.09765625" style="4"/>
    <col min="14849" max="14849" width="12.59765625" style="4" customWidth="1"/>
    <col min="14850" max="14850" width="17.3984375" style="4" customWidth="1"/>
    <col min="14851" max="14851" width="10.59765625" style="4" customWidth="1"/>
    <col min="14852" max="14853" width="17.3984375" style="4" customWidth="1"/>
    <col min="14854" max="14855" width="15.09765625" style="4" customWidth="1"/>
    <col min="14856" max="14856" width="11" style="4" customWidth="1"/>
    <col min="14857" max="15104" width="9.09765625" style="4"/>
    <col min="15105" max="15105" width="12.59765625" style="4" customWidth="1"/>
    <col min="15106" max="15106" width="17.3984375" style="4" customWidth="1"/>
    <col min="15107" max="15107" width="10.59765625" style="4" customWidth="1"/>
    <col min="15108" max="15109" width="17.3984375" style="4" customWidth="1"/>
    <col min="15110" max="15111" width="15.09765625" style="4" customWidth="1"/>
    <col min="15112" max="15112" width="11" style="4" customWidth="1"/>
    <col min="15113" max="15360" width="9.09765625" style="4"/>
    <col min="15361" max="15361" width="12.59765625" style="4" customWidth="1"/>
    <col min="15362" max="15362" width="17.3984375" style="4" customWidth="1"/>
    <col min="15363" max="15363" width="10.59765625" style="4" customWidth="1"/>
    <col min="15364" max="15365" width="17.3984375" style="4" customWidth="1"/>
    <col min="15366" max="15367" width="15.09765625" style="4" customWidth="1"/>
    <col min="15368" max="15368" width="11" style="4" customWidth="1"/>
    <col min="15369" max="15616" width="9.09765625" style="4"/>
    <col min="15617" max="15617" width="12.59765625" style="4" customWidth="1"/>
    <col min="15618" max="15618" width="17.3984375" style="4" customWidth="1"/>
    <col min="15619" max="15619" width="10.59765625" style="4" customWidth="1"/>
    <col min="15620" max="15621" width="17.3984375" style="4" customWidth="1"/>
    <col min="15622" max="15623" width="15.09765625" style="4" customWidth="1"/>
    <col min="15624" max="15624" width="11" style="4" customWidth="1"/>
    <col min="15625" max="15872" width="9.09765625" style="4"/>
    <col min="15873" max="15873" width="12.59765625" style="4" customWidth="1"/>
    <col min="15874" max="15874" width="17.3984375" style="4" customWidth="1"/>
    <col min="15875" max="15875" width="10.59765625" style="4" customWidth="1"/>
    <col min="15876" max="15877" width="17.3984375" style="4" customWidth="1"/>
    <col min="15878" max="15879" width="15.09765625" style="4" customWidth="1"/>
    <col min="15880" max="15880" width="11" style="4" customWidth="1"/>
    <col min="15881" max="16128" width="9.09765625" style="4"/>
    <col min="16129" max="16129" width="12.59765625" style="4" customWidth="1"/>
    <col min="16130" max="16130" width="17.3984375" style="4" customWidth="1"/>
    <col min="16131" max="16131" width="10.59765625" style="4" customWidth="1"/>
    <col min="16132" max="16133" width="17.3984375" style="4" customWidth="1"/>
    <col min="16134" max="16135" width="15.09765625" style="4" customWidth="1"/>
    <col min="16136" max="16136" width="11" style="4" customWidth="1"/>
    <col min="16137" max="16384" width="9.09765625" style="4"/>
  </cols>
  <sheetData>
    <row r="1" spans="1:15" x14ac:dyDescent="0.25">
      <c r="A1" s="6"/>
      <c r="B1" s="6"/>
      <c r="C1" s="6"/>
      <c r="D1" s="6"/>
      <c r="E1" s="6"/>
      <c r="F1" s="6"/>
      <c r="G1" s="7"/>
    </row>
    <row r="2" spans="1:15" ht="13" x14ac:dyDescent="0.3">
      <c r="A2" s="8" t="s">
        <v>209</v>
      </c>
      <c r="B2" s="6"/>
      <c r="C2" s="6"/>
      <c r="D2" s="6"/>
      <c r="E2" s="6"/>
      <c r="F2" s="6"/>
      <c r="G2" s="7"/>
    </row>
    <row r="3" spans="1:15" x14ac:dyDescent="0.25">
      <c r="A3" s="9"/>
      <c r="B3" s="9"/>
      <c r="C3" s="9"/>
      <c r="D3" s="9"/>
      <c r="E3" s="9"/>
      <c r="F3" s="9"/>
      <c r="G3" s="10"/>
    </row>
    <row r="4" spans="1:15" x14ac:dyDescent="0.25">
      <c r="A4" s="11" t="s">
        <v>42</v>
      </c>
      <c r="B4" s="12" t="s">
        <v>43</v>
      </c>
      <c r="C4" s="12" t="s">
        <v>44</v>
      </c>
      <c r="D4" s="12" t="s">
        <v>44</v>
      </c>
      <c r="E4" s="12" t="s">
        <v>45</v>
      </c>
      <c r="F4" s="12" t="s">
        <v>46</v>
      </c>
      <c r="G4" s="13" t="s">
        <v>47</v>
      </c>
    </row>
    <row r="5" spans="1:15" x14ac:dyDescent="0.25">
      <c r="A5" s="14" t="s">
        <v>48</v>
      </c>
      <c r="B5" s="15" t="s">
        <v>49</v>
      </c>
      <c r="C5" s="15" t="s">
        <v>50</v>
      </c>
      <c r="D5" s="15" t="s">
        <v>51</v>
      </c>
      <c r="E5" s="15" t="s">
        <v>52</v>
      </c>
      <c r="F5" s="15" t="s">
        <v>53</v>
      </c>
      <c r="G5" s="16" t="s">
        <v>54</v>
      </c>
    </row>
    <row r="6" spans="1:15" x14ac:dyDescent="0.25">
      <c r="A6" s="17"/>
      <c r="B6" s="15" t="s">
        <v>55</v>
      </c>
      <c r="C6" s="15" t="s">
        <v>56</v>
      </c>
      <c r="D6" s="15" t="s">
        <v>55</v>
      </c>
      <c r="E6" s="15" t="s">
        <v>55</v>
      </c>
      <c r="F6" s="15" t="s">
        <v>57</v>
      </c>
      <c r="G6" s="16" t="s">
        <v>56</v>
      </c>
    </row>
    <row r="7" spans="1:15" x14ac:dyDescent="0.25">
      <c r="A7" s="18"/>
      <c r="B7" s="6"/>
      <c r="C7" s="15"/>
      <c r="D7" s="6"/>
      <c r="E7" s="6"/>
      <c r="F7" s="15"/>
      <c r="G7" s="16"/>
    </row>
    <row r="8" spans="1:15" ht="13.5" x14ac:dyDescent="0.35">
      <c r="A8" s="19"/>
      <c r="B8" s="20" t="s">
        <v>58</v>
      </c>
      <c r="C8" s="12" t="s">
        <v>59</v>
      </c>
      <c r="D8" s="12" t="s">
        <v>60</v>
      </c>
      <c r="E8" s="12" t="s">
        <v>61</v>
      </c>
      <c r="F8" s="20" t="s">
        <v>62</v>
      </c>
      <c r="G8" s="21" t="s">
        <v>63</v>
      </c>
    </row>
    <row r="9" spans="1:15" x14ac:dyDescent="0.25">
      <c r="A9" s="18"/>
      <c r="B9" s="22"/>
      <c r="C9" s="22"/>
      <c r="D9" s="22"/>
      <c r="E9" s="22"/>
      <c r="F9" s="22"/>
      <c r="G9" s="23"/>
    </row>
    <row r="10" spans="1:15" x14ac:dyDescent="0.25">
      <c r="A10" s="14" t="s">
        <v>64</v>
      </c>
      <c r="B10" s="24">
        <v>2.1099999999999999E-3</v>
      </c>
      <c r="C10" s="15">
        <v>100000</v>
      </c>
      <c r="D10" s="15">
        <v>211</v>
      </c>
      <c r="E10" s="15">
        <v>99823</v>
      </c>
      <c r="F10" s="15">
        <v>8514754</v>
      </c>
      <c r="G10" s="25">
        <v>85.1</v>
      </c>
      <c r="H10" s="44"/>
      <c r="I10" s="44"/>
      <c r="J10" s="44"/>
      <c r="K10" s="39"/>
      <c r="L10" s="39"/>
      <c r="M10" s="44"/>
      <c r="N10" s="43"/>
      <c r="O10" s="43"/>
    </row>
    <row r="11" spans="1:15" x14ac:dyDescent="0.25">
      <c r="A11" s="14" t="s">
        <v>65</v>
      </c>
      <c r="B11" s="24">
        <v>1E-4</v>
      </c>
      <c r="C11" s="15">
        <v>99789</v>
      </c>
      <c r="D11" s="15">
        <v>10</v>
      </c>
      <c r="E11" s="15">
        <v>99784</v>
      </c>
      <c r="F11" s="15">
        <v>8414932</v>
      </c>
      <c r="G11" s="25">
        <v>84.3</v>
      </c>
      <c r="H11" s="44"/>
      <c r="I11" s="44"/>
      <c r="J11" s="44"/>
      <c r="K11" s="39"/>
      <c r="L11" s="39"/>
      <c r="M11" s="44"/>
      <c r="N11" s="43"/>
      <c r="O11" s="43"/>
    </row>
    <row r="12" spans="1:15" x14ac:dyDescent="0.25">
      <c r="A12" s="14" t="s">
        <v>66</v>
      </c>
      <c r="B12" s="24">
        <v>9.0000000000000006E-5</v>
      </c>
      <c r="C12" s="15">
        <v>99779</v>
      </c>
      <c r="D12" s="15">
        <v>9</v>
      </c>
      <c r="E12" s="15">
        <v>99775</v>
      </c>
      <c r="F12" s="15">
        <v>8315148</v>
      </c>
      <c r="G12" s="25">
        <v>83.3</v>
      </c>
      <c r="H12" s="44"/>
      <c r="I12" s="44"/>
      <c r="J12" s="44"/>
      <c r="K12" s="39"/>
      <c r="L12" s="39"/>
      <c r="M12" s="44"/>
      <c r="N12" s="43"/>
      <c r="O12" s="43"/>
    </row>
    <row r="13" spans="1:15" x14ac:dyDescent="0.25">
      <c r="A13" s="14" t="s">
        <v>67</v>
      </c>
      <c r="B13" s="24">
        <v>8.0000000000000007E-5</v>
      </c>
      <c r="C13" s="15">
        <v>99770</v>
      </c>
      <c r="D13" s="15">
        <v>8</v>
      </c>
      <c r="E13" s="15">
        <v>99766</v>
      </c>
      <c r="F13" s="15">
        <v>8215373</v>
      </c>
      <c r="G13" s="25">
        <v>82.3</v>
      </c>
      <c r="H13" s="44"/>
      <c r="I13" s="44"/>
      <c r="J13" s="44"/>
      <c r="K13" s="39"/>
      <c r="L13" s="39"/>
      <c r="M13" s="44"/>
      <c r="N13" s="43"/>
      <c r="O13" s="43"/>
    </row>
    <row r="14" spans="1:15" x14ac:dyDescent="0.25">
      <c r="A14" s="14" t="s">
        <v>68</v>
      </c>
      <c r="B14" s="24">
        <v>6.9999999999999994E-5</v>
      </c>
      <c r="C14" s="15">
        <v>99762</v>
      </c>
      <c r="D14" s="15">
        <v>7</v>
      </c>
      <c r="E14" s="15">
        <v>99759</v>
      </c>
      <c r="F14" s="15">
        <v>8115607</v>
      </c>
      <c r="G14" s="25">
        <v>81.3</v>
      </c>
      <c r="H14" s="44"/>
      <c r="I14" s="44"/>
      <c r="J14" s="44"/>
      <c r="K14" s="39"/>
      <c r="L14" s="39"/>
      <c r="M14" s="44"/>
      <c r="N14" s="43"/>
      <c r="O14" s="43"/>
    </row>
    <row r="15" spans="1:15" x14ac:dyDescent="0.25">
      <c r="A15" s="14" t="s">
        <v>69</v>
      </c>
      <c r="B15" s="24">
        <v>5.0000000000000002E-5</v>
      </c>
      <c r="C15" s="15">
        <v>99755</v>
      </c>
      <c r="D15" s="15">
        <v>5</v>
      </c>
      <c r="E15" s="15">
        <v>99753</v>
      </c>
      <c r="F15" s="15">
        <v>8015849</v>
      </c>
      <c r="G15" s="25">
        <v>80.400000000000006</v>
      </c>
      <c r="H15" s="44"/>
      <c r="I15" s="44"/>
      <c r="J15" s="44"/>
      <c r="K15" s="39"/>
      <c r="L15" s="39"/>
      <c r="M15" s="44"/>
      <c r="N15" s="43"/>
      <c r="O15" s="43"/>
    </row>
    <row r="16" spans="1:15" x14ac:dyDescent="0.25">
      <c r="A16" s="14" t="s">
        <v>70</v>
      </c>
      <c r="B16" s="24">
        <v>4.0000000000000003E-5</v>
      </c>
      <c r="C16" s="15">
        <v>99750</v>
      </c>
      <c r="D16" s="15">
        <v>4</v>
      </c>
      <c r="E16" s="15">
        <v>99748</v>
      </c>
      <c r="F16" s="15">
        <v>7916096</v>
      </c>
      <c r="G16" s="25">
        <v>79.400000000000006</v>
      </c>
      <c r="H16" s="44"/>
      <c r="I16" s="44"/>
      <c r="J16" s="44"/>
      <c r="K16" s="39"/>
      <c r="L16" s="39"/>
      <c r="M16" s="44"/>
      <c r="N16" s="43"/>
      <c r="O16" s="43"/>
    </row>
    <row r="17" spans="1:15" x14ac:dyDescent="0.25">
      <c r="A17" s="14" t="s">
        <v>71</v>
      </c>
      <c r="B17" s="24">
        <v>3.0000000000000001E-5</v>
      </c>
      <c r="C17" s="15">
        <v>99746</v>
      </c>
      <c r="D17" s="15">
        <v>3</v>
      </c>
      <c r="E17" s="15">
        <v>99745</v>
      </c>
      <c r="F17" s="15">
        <v>7816348</v>
      </c>
      <c r="G17" s="25">
        <v>78.400000000000006</v>
      </c>
      <c r="H17" s="44"/>
      <c r="I17" s="44"/>
      <c r="J17" s="44"/>
      <c r="K17" s="39"/>
      <c r="L17" s="39"/>
      <c r="M17" s="44"/>
      <c r="N17" s="43"/>
      <c r="O17" s="43"/>
    </row>
    <row r="18" spans="1:15" x14ac:dyDescent="0.25">
      <c r="A18" s="14" t="s">
        <v>72</v>
      </c>
      <c r="B18" s="24">
        <v>4.0000000000000003E-5</v>
      </c>
      <c r="C18" s="15">
        <v>99743</v>
      </c>
      <c r="D18" s="15">
        <v>4</v>
      </c>
      <c r="E18" s="15">
        <v>99741</v>
      </c>
      <c r="F18" s="15">
        <v>7716604</v>
      </c>
      <c r="G18" s="25">
        <v>77.400000000000006</v>
      </c>
      <c r="H18" s="44"/>
      <c r="I18" s="44"/>
      <c r="J18" s="44"/>
      <c r="K18" s="39"/>
      <c r="L18" s="39"/>
      <c r="M18" s="44"/>
      <c r="N18" s="43"/>
      <c r="O18" s="43"/>
    </row>
    <row r="19" spans="1:15" x14ac:dyDescent="0.25">
      <c r="A19" s="14" t="s">
        <v>73</v>
      </c>
      <c r="B19" s="24">
        <v>5.0000000000000002E-5</v>
      </c>
      <c r="C19" s="15">
        <v>99739</v>
      </c>
      <c r="D19" s="15">
        <v>5</v>
      </c>
      <c r="E19" s="15">
        <v>99737</v>
      </c>
      <c r="F19" s="15">
        <v>7616863</v>
      </c>
      <c r="G19" s="25">
        <v>76.400000000000006</v>
      </c>
      <c r="H19" s="44"/>
      <c r="I19" s="44"/>
      <c r="J19" s="44"/>
      <c r="K19" s="39"/>
      <c r="L19" s="39"/>
      <c r="M19" s="44"/>
      <c r="N19" s="43"/>
      <c r="O19" s="43"/>
    </row>
    <row r="20" spans="1:15" x14ac:dyDescent="0.25">
      <c r="A20" s="14" t="s">
        <v>74</v>
      </c>
      <c r="B20" s="24">
        <v>6.9999999999999994E-5</v>
      </c>
      <c r="C20" s="15">
        <v>99734</v>
      </c>
      <c r="D20" s="15">
        <v>7</v>
      </c>
      <c r="E20" s="15">
        <v>99731</v>
      </c>
      <c r="F20" s="15">
        <v>7517126</v>
      </c>
      <c r="G20" s="25">
        <v>75.400000000000006</v>
      </c>
      <c r="H20" s="44"/>
      <c r="I20" s="44"/>
      <c r="J20" s="44"/>
      <c r="K20" s="39"/>
      <c r="L20" s="39"/>
      <c r="M20" s="44"/>
      <c r="N20" s="43"/>
      <c r="O20" s="43"/>
    </row>
    <row r="21" spans="1:15" x14ac:dyDescent="0.25">
      <c r="A21" s="14" t="s">
        <v>75</v>
      </c>
      <c r="B21" s="24">
        <v>8.0000000000000007E-5</v>
      </c>
      <c r="C21" s="15">
        <v>99727</v>
      </c>
      <c r="D21" s="15">
        <v>8</v>
      </c>
      <c r="E21" s="15">
        <v>99723</v>
      </c>
      <c r="F21" s="15">
        <v>7417396</v>
      </c>
      <c r="G21" s="25">
        <v>74.400000000000006</v>
      </c>
      <c r="H21" s="44"/>
      <c r="I21" s="44"/>
      <c r="J21" s="44"/>
      <c r="K21" s="39"/>
      <c r="L21" s="39"/>
      <c r="M21" s="44"/>
      <c r="N21" s="43"/>
      <c r="O21" s="43"/>
    </row>
    <row r="22" spans="1:15" x14ac:dyDescent="0.25">
      <c r="A22" s="14" t="s">
        <v>76</v>
      </c>
      <c r="B22" s="24">
        <v>9.0000000000000006E-5</v>
      </c>
      <c r="C22" s="15">
        <v>99719</v>
      </c>
      <c r="D22" s="15">
        <v>9</v>
      </c>
      <c r="E22" s="15">
        <v>99715</v>
      </c>
      <c r="F22" s="15">
        <v>7317673</v>
      </c>
      <c r="G22" s="25">
        <v>73.400000000000006</v>
      </c>
      <c r="H22" s="44"/>
      <c r="I22" s="44"/>
      <c r="J22" s="44"/>
      <c r="K22" s="39"/>
      <c r="L22" s="39"/>
      <c r="M22" s="44"/>
      <c r="N22" s="43"/>
      <c r="O22" s="43"/>
    </row>
    <row r="23" spans="1:15" x14ac:dyDescent="0.25">
      <c r="A23" s="14" t="s">
        <v>77</v>
      </c>
      <c r="B23" s="24">
        <v>1E-4</v>
      </c>
      <c r="C23" s="15">
        <v>99710</v>
      </c>
      <c r="D23" s="15">
        <v>10</v>
      </c>
      <c r="E23" s="15">
        <v>99705</v>
      </c>
      <c r="F23" s="15">
        <v>7217958</v>
      </c>
      <c r="G23" s="25">
        <v>72.400000000000006</v>
      </c>
      <c r="H23" s="44"/>
      <c r="I23" s="44"/>
      <c r="J23" s="44"/>
      <c r="K23" s="39"/>
      <c r="L23" s="39"/>
      <c r="M23" s="44"/>
      <c r="N23" s="43"/>
      <c r="O23" s="43"/>
    </row>
    <row r="24" spans="1:15" x14ac:dyDescent="0.25">
      <c r="A24" s="14" t="s">
        <v>78</v>
      </c>
      <c r="B24" s="24">
        <v>1.1E-4</v>
      </c>
      <c r="C24" s="15">
        <v>99700</v>
      </c>
      <c r="D24" s="15">
        <v>11</v>
      </c>
      <c r="E24" s="15">
        <v>99695</v>
      </c>
      <c r="F24" s="15">
        <v>7118253</v>
      </c>
      <c r="G24" s="25">
        <v>71.400000000000006</v>
      </c>
      <c r="H24" s="44"/>
      <c r="I24" s="44"/>
      <c r="J24" s="44"/>
      <c r="K24" s="39"/>
      <c r="L24" s="39"/>
      <c r="M24" s="44"/>
      <c r="N24" s="43"/>
      <c r="O24" s="43"/>
    </row>
    <row r="25" spans="1:15" x14ac:dyDescent="0.25">
      <c r="A25" s="14" t="s">
        <v>79</v>
      </c>
      <c r="B25" s="24">
        <v>1.2999999999999999E-4</v>
      </c>
      <c r="C25" s="15">
        <v>99689</v>
      </c>
      <c r="D25" s="15">
        <v>13</v>
      </c>
      <c r="E25" s="15">
        <v>99683</v>
      </c>
      <c r="F25" s="15">
        <v>7018559</v>
      </c>
      <c r="G25" s="25">
        <v>70.400000000000006</v>
      </c>
      <c r="H25" s="44"/>
      <c r="I25" s="44"/>
      <c r="J25" s="44"/>
      <c r="K25" s="39"/>
      <c r="L25" s="39"/>
      <c r="M25" s="44"/>
      <c r="N25" s="43"/>
      <c r="O25" s="43"/>
    </row>
    <row r="26" spans="1:15" x14ac:dyDescent="0.25">
      <c r="A26" s="26" t="s">
        <v>80</v>
      </c>
      <c r="B26" s="24">
        <v>1.3999999999999999E-4</v>
      </c>
      <c r="C26" s="15">
        <v>99676</v>
      </c>
      <c r="D26" s="15">
        <v>14</v>
      </c>
      <c r="E26" s="15">
        <v>99669</v>
      </c>
      <c r="F26" s="15">
        <v>6918876</v>
      </c>
      <c r="G26" s="25">
        <v>69.400000000000006</v>
      </c>
      <c r="H26" s="44"/>
      <c r="I26" s="44"/>
      <c r="J26" s="44"/>
      <c r="K26" s="39"/>
      <c r="L26" s="39"/>
      <c r="M26" s="44"/>
      <c r="N26" s="43"/>
      <c r="O26" s="43"/>
    </row>
    <row r="27" spans="1:15" x14ac:dyDescent="0.25">
      <c r="A27" s="26" t="s">
        <v>81</v>
      </c>
      <c r="B27" s="24">
        <v>1.4999999999999999E-4</v>
      </c>
      <c r="C27" s="15">
        <v>99662</v>
      </c>
      <c r="D27" s="15">
        <v>14</v>
      </c>
      <c r="E27" s="15">
        <v>99655</v>
      </c>
      <c r="F27" s="15">
        <v>6819207</v>
      </c>
      <c r="G27" s="25">
        <v>68.400000000000006</v>
      </c>
      <c r="H27" s="44"/>
      <c r="I27" s="44"/>
      <c r="J27" s="44"/>
      <c r="K27" s="39"/>
      <c r="L27" s="39"/>
      <c r="M27" s="44"/>
      <c r="N27" s="43"/>
      <c r="O27" s="43"/>
    </row>
    <row r="28" spans="1:15" x14ac:dyDescent="0.25">
      <c r="A28" s="26" t="s">
        <v>82</v>
      </c>
      <c r="B28" s="24">
        <v>1.4999999999999999E-4</v>
      </c>
      <c r="C28" s="15">
        <v>99648</v>
      </c>
      <c r="D28" s="15">
        <v>15</v>
      </c>
      <c r="E28" s="15">
        <v>99641</v>
      </c>
      <c r="F28" s="15">
        <v>6719552</v>
      </c>
      <c r="G28" s="25">
        <v>67.400000000000006</v>
      </c>
      <c r="H28" s="44"/>
      <c r="I28" s="44"/>
      <c r="J28" s="44"/>
      <c r="K28" s="39"/>
      <c r="L28" s="39"/>
      <c r="M28" s="44"/>
      <c r="N28" s="43"/>
      <c r="O28" s="43"/>
    </row>
    <row r="29" spans="1:15" x14ac:dyDescent="0.25">
      <c r="A29" s="26" t="s">
        <v>83</v>
      </c>
      <c r="B29" s="24">
        <v>1.6000000000000001E-4</v>
      </c>
      <c r="C29" s="15">
        <v>99633</v>
      </c>
      <c r="D29" s="15">
        <v>16</v>
      </c>
      <c r="E29" s="15">
        <v>99625</v>
      </c>
      <c r="F29" s="15">
        <v>6619912</v>
      </c>
      <c r="G29" s="25">
        <v>66.400000000000006</v>
      </c>
      <c r="H29" s="44"/>
      <c r="I29" s="44"/>
      <c r="J29" s="44"/>
      <c r="K29" s="39"/>
      <c r="L29" s="39"/>
      <c r="M29" s="44"/>
      <c r="N29" s="43"/>
      <c r="O29" s="43"/>
    </row>
    <row r="30" spans="1:15" x14ac:dyDescent="0.25">
      <c r="A30" s="26" t="s">
        <v>84</v>
      </c>
      <c r="B30" s="24">
        <v>1.6000000000000001E-4</v>
      </c>
      <c r="C30" s="15">
        <v>99617</v>
      </c>
      <c r="D30" s="15">
        <v>16</v>
      </c>
      <c r="E30" s="15">
        <v>99609</v>
      </c>
      <c r="F30" s="15">
        <v>6520287</v>
      </c>
      <c r="G30" s="25">
        <v>65.5</v>
      </c>
      <c r="H30" s="44"/>
      <c r="I30" s="44"/>
      <c r="J30" s="44"/>
      <c r="K30" s="39"/>
      <c r="L30" s="39"/>
      <c r="M30" s="44"/>
      <c r="N30" s="43"/>
      <c r="O30" s="43"/>
    </row>
    <row r="31" spans="1:15" x14ac:dyDescent="0.25">
      <c r="A31" s="26" t="s">
        <v>85</v>
      </c>
      <c r="B31" s="24">
        <v>1.7000000000000001E-4</v>
      </c>
      <c r="C31" s="15">
        <v>99601</v>
      </c>
      <c r="D31" s="15">
        <v>17</v>
      </c>
      <c r="E31" s="15">
        <v>99593</v>
      </c>
      <c r="F31" s="15">
        <v>6420678</v>
      </c>
      <c r="G31" s="25">
        <v>64.5</v>
      </c>
      <c r="H31" s="44"/>
      <c r="I31" s="44"/>
      <c r="J31" s="44"/>
      <c r="K31" s="39"/>
      <c r="L31" s="39"/>
      <c r="M31" s="44"/>
      <c r="N31" s="43"/>
      <c r="O31" s="43"/>
    </row>
    <row r="32" spans="1:15" x14ac:dyDescent="0.25">
      <c r="A32" s="26" t="s">
        <v>86</v>
      </c>
      <c r="B32" s="24">
        <v>1.7000000000000001E-4</v>
      </c>
      <c r="C32" s="15">
        <v>99584</v>
      </c>
      <c r="D32" s="15">
        <v>17</v>
      </c>
      <c r="E32" s="15">
        <v>99576</v>
      </c>
      <c r="F32" s="15">
        <v>6321085</v>
      </c>
      <c r="G32" s="25">
        <v>63.5</v>
      </c>
      <c r="H32" s="44"/>
      <c r="I32" s="44"/>
      <c r="J32" s="44"/>
      <c r="K32" s="39"/>
      <c r="L32" s="39"/>
      <c r="M32" s="44"/>
      <c r="N32" s="43"/>
      <c r="O32" s="43"/>
    </row>
    <row r="33" spans="1:15" x14ac:dyDescent="0.25">
      <c r="A33" s="26" t="s">
        <v>87</v>
      </c>
      <c r="B33" s="24">
        <v>1.8000000000000001E-4</v>
      </c>
      <c r="C33" s="15">
        <v>99567</v>
      </c>
      <c r="D33" s="15">
        <v>18</v>
      </c>
      <c r="E33" s="15">
        <v>99558</v>
      </c>
      <c r="F33" s="15">
        <v>6221510</v>
      </c>
      <c r="G33" s="25">
        <v>62.5</v>
      </c>
      <c r="H33" s="44"/>
      <c r="I33" s="44"/>
      <c r="J33" s="44"/>
      <c r="K33" s="39"/>
      <c r="L33" s="39"/>
      <c r="M33" s="44"/>
      <c r="N33" s="43"/>
      <c r="O33" s="43"/>
    </row>
    <row r="34" spans="1:15" x14ac:dyDescent="0.25">
      <c r="A34" s="26" t="s">
        <v>88</v>
      </c>
      <c r="B34" s="24">
        <v>1.8000000000000001E-4</v>
      </c>
      <c r="C34" s="15">
        <v>99549</v>
      </c>
      <c r="D34" s="15">
        <v>18</v>
      </c>
      <c r="E34" s="15">
        <v>99540</v>
      </c>
      <c r="F34" s="15">
        <v>6121952</v>
      </c>
      <c r="G34" s="25">
        <v>61.5</v>
      </c>
      <c r="H34" s="44"/>
      <c r="I34" s="44"/>
      <c r="J34" s="44"/>
      <c r="K34" s="39"/>
      <c r="L34" s="39"/>
      <c r="M34" s="44"/>
      <c r="N34" s="43"/>
      <c r="O34" s="43"/>
    </row>
    <row r="35" spans="1:15" x14ac:dyDescent="0.25">
      <c r="A35" s="26" t="s">
        <v>89</v>
      </c>
      <c r="B35" s="24">
        <v>1.8000000000000001E-4</v>
      </c>
      <c r="C35" s="15">
        <v>99531</v>
      </c>
      <c r="D35" s="15">
        <v>18</v>
      </c>
      <c r="E35" s="15">
        <v>99522</v>
      </c>
      <c r="F35" s="15">
        <v>6022412</v>
      </c>
      <c r="G35" s="25">
        <v>60.5</v>
      </c>
      <c r="H35" s="44"/>
      <c r="I35" s="44"/>
      <c r="J35" s="44"/>
      <c r="K35" s="39"/>
      <c r="L35" s="39"/>
      <c r="M35" s="44"/>
      <c r="N35" s="43"/>
      <c r="O35" s="43"/>
    </row>
    <row r="36" spans="1:15" x14ac:dyDescent="0.25">
      <c r="A36" s="26" t="s">
        <v>90</v>
      </c>
      <c r="B36" s="24">
        <v>1.9000000000000001E-4</v>
      </c>
      <c r="C36" s="15">
        <v>99513</v>
      </c>
      <c r="D36" s="15">
        <v>19</v>
      </c>
      <c r="E36" s="15">
        <v>99504</v>
      </c>
      <c r="F36" s="15">
        <v>5922890</v>
      </c>
      <c r="G36" s="25">
        <v>59.5</v>
      </c>
      <c r="H36" s="44"/>
      <c r="I36" s="44"/>
      <c r="J36" s="44"/>
      <c r="K36" s="39"/>
      <c r="L36" s="39"/>
      <c r="M36" s="44"/>
      <c r="N36" s="43"/>
      <c r="O36" s="43"/>
    </row>
    <row r="37" spans="1:15" x14ac:dyDescent="0.25">
      <c r="A37" s="26" t="s">
        <v>91</v>
      </c>
      <c r="B37" s="24">
        <v>1.9000000000000001E-4</v>
      </c>
      <c r="C37" s="15">
        <v>99494</v>
      </c>
      <c r="D37" s="15">
        <v>19</v>
      </c>
      <c r="E37" s="15">
        <v>99485</v>
      </c>
      <c r="F37" s="15">
        <v>5823386</v>
      </c>
      <c r="G37" s="25">
        <v>58.5</v>
      </c>
      <c r="H37" s="44"/>
      <c r="I37" s="44"/>
      <c r="J37" s="44"/>
      <c r="K37" s="39"/>
      <c r="L37" s="39"/>
      <c r="M37" s="44"/>
      <c r="N37" s="43"/>
      <c r="O37" s="43"/>
    </row>
    <row r="38" spans="1:15" x14ac:dyDescent="0.25">
      <c r="A38" s="26" t="s">
        <v>92</v>
      </c>
      <c r="B38" s="24">
        <v>2.1000000000000001E-4</v>
      </c>
      <c r="C38" s="15">
        <v>99475</v>
      </c>
      <c r="D38" s="15">
        <v>20</v>
      </c>
      <c r="E38" s="15">
        <v>99465</v>
      </c>
      <c r="F38" s="15">
        <v>5723902</v>
      </c>
      <c r="G38" s="25">
        <v>57.5</v>
      </c>
      <c r="H38" s="44"/>
      <c r="I38" s="44"/>
      <c r="J38" s="44"/>
      <c r="K38" s="39"/>
      <c r="L38" s="39"/>
      <c r="M38" s="44"/>
      <c r="N38" s="43"/>
      <c r="O38" s="43"/>
    </row>
    <row r="39" spans="1:15" x14ac:dyDescent="0.25">
      <c r="A39" s="26" t="s">
        <v>93</v>
      </c>
      <c r="B39" s="24">
        <v>2.2000000000000001E-4</v>
      </c>
      <c r="C39" s="15">
        <v>99455</v>
      </c>
      <c r="D39" s="15">
        <v>22</v>
      </c>
      <c r="E39" s="15">
        <v>99444</v>
      </c>
      <c r="F39" s="15">
        <v>5624437</v>
      </c>
      <c r="G39" s="25">
        <v>56.6</v>
      </c>
      <c r="H39" s="44"/>
      <c r="I39" s="44"/>
      <c r="J39" s="44"/>
      <c r="K39" s="39"/>
      <c r="L39" s="39"/>
      <c r="M39" s="44"/>
      <c r="N39" s="43"/>
      <c r="O39" s="43"/>
    </row>
    <row r="40" spans="1:15" x14ac:dyDescent="0.25">
      <c r="A40" s="26" t="s">
        <v>94</v>
      </c>
      <c r="B40" s="24">
        <v>2.3000000000000001E-4</v>
      </c>
      <c r="C40" s="15">
        <v>99433</v>
      </c>
      <c r="D40" s="15">
        <v>23</v>
      </c>
      <c r="E40" s="15">
        <v>99422</v>
      </c>
      <c r="F40" s="15">
        <v>5524993</v>
      </c>
      <c r="G40" s="25">
        <v>55.6</v>
      </c>
      <c r="H40" s="44"/>
      <c r="I40" s="44"/>
      <c r="J40" s="44"/>
      <c r="K40" s="39"/>
      <c r="L40" s="39"/>
      <c r="M40" s="44"/>
      <c r="N40" s="43"/>
      <c r="O40" s="43"/>
    </row>
    <row r="41" spans="1:15" x14ac:dyDescent="0.25">
      <c r="A41" s="26" t="s">
        <v>95</v>
      </c>
      <c r="B41" s="24">
        <v>2.5000000000000001E-4</v>
      </c>
      <c r="C41" s="15">
        <v>99410</v>
      </c>
      <c r="D41" s="15">
        <v>25</v>
      </c>
      <c r="E41" s="15">
        <v>99398</v>
      </c>
      <c r="F41" s="15">
        <v>5425571</v>
      </c>
      <c r="G41" s="25">
        <v>54.6</v>
      </c>
      <c r="H41" s="44"/>
      <c r="I41" s="44"/>
      <c r="J41" s="44"/>
      <c r="K41" s="39"/>
      <c r="L41" s="39"/>
      <c r="M41" s="44"/>
      <c r="N41" s="43"/>
      <c r="O41" s="43"/>
    </row>
    <row r="42" spans="1:15" x14ac:dyDescent="0.25">
      <c r="A42" s="26" t="s">
        <v>96</v>
      </c>
      <c r="B42" s="24">
        <v>2.7E-4</v>
      </c>
      <c r="C42" s="15">
        <v>99385</v>
      </c>
      <c r="D42" s="15">
        <v>26</v>
      </c>
      <c r="E42" s="15">
        <v>99372</v>
      </c>
      <c r="F42" s="15">
        <v>5326174</v>
      </c>
      <c r="G42" s="25">
        <v>53.6</v>
      </c>
      <c r="H42" s="44"/>
      <c r="I42" s="44"/>
      <c r="J42" s="44"/>
      <c r="K42" s="39"/>
      <c r="L42" s="39"/>
      <c r="M42" s="44"/>
      <c r="N42" s="43"/>
      <c r="O42" s="43"/>
    </row>
    <row r="43" spans="1:15" x14ac:dyDescent="0.25">
      <c r="A43" s="26" t="s">
        <v>97</v>
      </c>
      <c r="B43" s="24">
        <v>2.7999999999999998E-4</v>
      </c>
      <c r="C43" s="15">
        <v>99359</v>
      </c>
      <c r="D43" s="15">
        <v>28</v>
      </c>
      <c r="E43" s="15">
        <v>99345</v>
      </c>
      <c r="F43" s="15">
        <v>5226802</v>
      </c>
      <c r="G43" s="25">
        <v>52.6</v>
      </c>
      <c r="H43" s="44"/>
      <c r="I43" s="44"/>
      <c r="J43" s="44"/>
      <c r="K43" s="39"/>
      <c r="L43" s="39"/>
      <c r="M43" s="44"/>
      <c r="N43" s="43"/>
      <c r="O43" s="43"/>
    </row>
    <row r="44" spans="1:15" x14ac:dyDescent="0.25">
      <c r="A44" s="26" t="s">
        <v>98</v>
      </c>
      <c r="B44" s="24">
        <v>2.9E-4</v>
      </c>
      <c r="C44" s="15">
        <v>99331</v>
      </c>
      <c r="D44" s="15">
        <v>29</v>
      </c>
      <c r="E44" s="15">
        <v>99317</v>
      </c>
      <c r="F44" s="15">
        <v>5127457</v>
      </c>
      <c r="G44" s="25">
        <v>51.6</v>
      </c>
      <c r="H44" s="44"/>
      <c r="I44" s="44"/>
      <c r="J44" s="44"/>
      <c r="K44" s="39"/>
      <c r="L44" s="39"/>
      <c r="M44" s="44"/>
      <c r="N44" s="43"/>
      <c r="O44" s="43"/>
    </row>
    <row r="45" spans="1:15" x14ac:dyDescent="0.25">
      <c r="A45" s="26" t="s">
        <v>99</v>
      </c>
      <c r="B45" s="24">
        <v>3.1E-4</v>
      </c>
      <c r="C45" s="15">
        <v>99302</v>
      </c>
      <c r="D45" s="15">
        <v>30</v>
      </c>
      <c r="E45" s="15">
        <v>99287</v>
      </c>
      <c r="F45" s="15">
        <v>5028140</v>
      </c>
      <c r="G45" s="25">
        <v>50.6</v>
      </c>
      <c r="H45" s="44"/>
      <c r="I45" s="44"/>
      <c r="J45" s="44"/>
      <c r="K45" s="39"/>
      <c r="L45" s="39"/>
      <c r="M45" s="44"/>
      <c r="N45" s="43"/>
      <c r="O45" s="43"/>
    </row>
    <row r="46" spans="1:15" x14ac:dyDescent="0.25">
      <c r="A46" s="26" t="s">
        <v>100</v>
      </c>
      <c r="B46" s="24">
        <v>3.2000000000000003E-4</v>
      </c>
      <c r="C46" s="15">
        <v>99272</v>
      </c>
      <c r="D46" s="15">
        <v>32</v>
      </c>
      <c r="E46" s="15">
        <v>99256</v>
      </c>
      <c r="F46" s="15">
        <v>4928853</v>
      </c>
      <c r="G46" s="25">
        <v>49.6</v>
      </c>
      <c r="H46" s="44"/>
      <c r="I46" s="44"/>
      <c r="J46" s="44"/>
      <c r="K46" s="39"/>
      <c r="L46" s="39"/>
      <c r="M46" s="44"/>
      <c r="N46" s="43"/>
      <c r="O46" s="43"/>
    </row>
    <row r="47" spans="1:15" x14ac:dyDescent="0.25">
      <c r="A47" s="26" t="s">
        <v>101</v>
      </c>
      <c r="B47" s="24">
        <v>3.5E-4</v>
      </c>
      <c r="C47" s="15">
        <v>99240</v>
      </c>
      <c r="D47" s="15">
        <v>35</v>
      </c>
      <c r="E47" s="15">
        <v>99223</v>
      </c>
      <c r="F47" s="15">
        <v>4829597</v>
      </c>
      <c r="G47" s="25">
        <v>48.7</v>
      </c>
      <c r="H47" s="44"/>
      <c r="I47" s="44"/>
      <c r="J47" s="44"/>
      <c r="K47" s="39"/>
      <c r="L47" s="39"/>
      <c r="M47" s="44"/>
      <c r="N47" s="43"/>
      <c r="O47" s="43"/>
    </row>
    <row r="48" spans="1:15" x14ac:dyDescent="0.25">
      <c r="A48" s="26" t="s">
        <v>102</v>
      </c>
      <c r="B48" s="24">
        <v>3.8999999999999999E-4</v>
      </c>
      <c r="C48" s="15">
        <v>99205</v>
      </c>
      <c r="D48" s="15">
        <v>39</v>
      </c>
      <c r="E48" s="15">
        <v>99186</v>
      </c>
      <c r="F48" s="15">
        <v>4730375</v>
      </c>
      <c r="G48" s="25">
        <v>47.7</v>
      </c>
      <c r="H48" s="44"/>
      <c r="I48" s="44"/>
      <c r="J48" s="44"/>
      <c r="K48" s="39"/>
      <c r="L48" s="39"/>
      <c r="M48" s="44"/>
      <c r="N48" s="43"/>
      <c r="O48" s="43"/>
    </row>
    <row r="49" spans="1:15" x14ac:dyDescent="0.25">
      <c r="A49" s="26" t="s">
        <v>103</v>
      </c>
      <c r="B49" s="24">
        <v>4.4999999999999999E-4</v>
      </c>
      <c r="C49" s="15">
        <v>99166</v>
      </c>
      <c r="D49" s="15">
        <v>45</v>
      </c>
      <c r="E49" s="15">
        <v>99144</v>
      </c>
      <c r="F49" s="15">
        <v>4631189</v>
      </c>
      <c r="G49" s="25">
        <v>46.7</v>
      </c>
      <c r="H49" s="44"/>
      <c r="I49" s="44"/>
      <c r="J49" s="44"/>
      <c r="K49" s="39"/>
      <c r="L49" s="39"/>
      <c r="M49" s="44"/>
      <c r="N49" s="43"/>
      <c r="O49" s="43"/>
    </row>
    <row r="50" spans="1:15" x14ac:dyDescent="0.25">
      <c r="A50" s="26" t="s">
        <v>104</v>
      </c>
      <c r="B50" s="24">
        <v>5.1000000000000004E-4</v>
      </c>
      <c r="C50" s="15">
        <v>99121</v>
      </c>
      <c r="D50" s="15">
        <v>51</v>
      </c>
      <c r="E50" s="15">
        <v>99096</v>
      </c>
      <c r="F50" s="15">
        <v>4532046</v>
      </c>
      <c r="G50" s="25">
        <v>45.7</v>
      </c>
      <c r="H50" s="44"/>
      <c r="I50" s="44"/>
      <c r="J50" s="44"/>
      <c r="K50" s="39"/>
      <c r="L50" s="39"/>
      <c r="M50" s="44"/>
      <c r="N50" s="43"/>
      <c r="O50" s="43"/>
    </row>
    <row r="51" spans="1:15" x14ac:dyDescent="0.25">
      <c r="A51" s="26" t="s">
        <v>105</v>
      </c>
      <c r="B51" s="24">
        <v>5.6999999999999998E-4</v>
      </c>
      <c r="C51" s="15">
        <v>99070</v>
      </c>
      <c r="D51" s="15">
        <v>57</v>
      </c>
      <c r="E51" s="15">
        <v>99042</v>
      </c>
      <c r="F51" s="15">
        <v>4432950</v>
      </c>
      <c r="G51" s="25">
        <v>44.7</v>
      </c>
      <c r="H51" s="44"/>
      <c r="I51" s="44"/>
      <c r="J51" s="44"/>
      <c r="K51" s="39"/>
      <c r="L51" s="39"/>
      <c r="M51" s="44"/>
      <c r="N51" s="43"/>
      <c r="O51" s="43"/>
    </row>
    <row r="52" spans="1:15" x14ac:dyDescent="0.25">
      <c r="A52" s="26" t="s">
        <v>106</v>
      </c>
      <c r="B52" s="24">
        <v>6.4000000000000005E-4</v>
      </c>
      <c r="C52" s="15">
        <v>99013</v>
      </c>
      <c r="D52" s="15">
        <v>63</v>
      </c>
      <c r="E52" s="15">
        <v>98982</v>
      </c>
      <c r="F52" s="15">
        <v>4333909</v>
      </c>
      <c r="G52" s="25">
        <v>43.8</v>
      </c>
      <c r="H52" s="44"/>
      <c r="I52" s="44"/>
      <c r="J52" s="44"/>
      <c r="K52" s="39"/>
      <c r="L52" s="39"/>
      <c r="M52" s="44"/>
      <c r="N52" s="43"/>
      <c r="O52" s="43"/>
    </row>
    <row r="53" spans="1:15" x14ac:dyDescent="0.25">
      <c r="A53" s="26" t="s">
        <v>107</v>
      </c>
      <c r="B53" s="24">
        <v>7.2000000000000005E-4</v>
      </c>
      <c r="C53" s="15">
        <v>98950</v>
      </c>
      <c r="D53" s="15">
        <v>72</v>
      </c>
      <c r="E53" s="15">
        <v>98914</v>
      </c>
      <c r="F53" s="15">
        <v>4234927</v>
      </c>
      <c r="G53" s="25">
        <v>42.8</v>
      </c>
      <c r="H53" s="44"/>
      <c r="I53" s="44"/>
      <c r="J53" s="44"/>
      <c r="K53" s="39"/>
      <c r="L53" s="39"/>
      <c r="M53" s="44"/>
      <c r="N53" s="43"/>
      <c r="O53" s="43"/>
    </row>
    <row r="54" spans="1:15" x14ac:dyDescent="0.25">
      <c r="A54" s="26" t="s">
        <v>108</v>
      </c>
      <c r="B54" s="24">
        <v>8.0999999999999996E-4</v>
      </c>
      <c r="C54" s="15">
        <v>98878</v>
      </c>
      <c r="D54" s="15">
        <v>81</v>
      </c>
      <c r="E54" s="15">
        <v>98838</v>
      </c>
      <c r="F54" s="15">
        <v>4136013</v>
      </c>
      <c r="G54" s="25">
        <v>41.8</v>
      </c>
      <c r="H54" s="44"/>
      <c r="I54" s="44"/>
      <c r="J54" s="44"/>
      <c r="K54" s="39"/>
      <c r="L54" s="39"/>
      <c r="M54" s="44"/>
      <c r="N54" s="43"/>
      <c r="O54" s="43"/>
    </row>
    <row r="55" spans="1:15" x14ac:dyDescent="0.25">
      <c r="A55" s="26" t="s">
        <v>109</v>
      </c>
      <c r="B55" s="24">
        <v>9.1E-4</v>
      </c>
      <c r="C55" s="15">
        <v>98797</v>
      </c>
      <c r="D55" s="15">
        <v>90</v>
      </c>
      <c r="E55" s="15">
        <v>98752</v>
      </c>
      <c r="F55" s="15">
        <v>4037176</v>
      </c>
      <c r="G55" s="25">
        <v>40.9</v>
      </c>
      <c r="H55" s="44"/>
      <c r="I55" s="44"/>
      <c r="J55" s="44"/>
      <c r="K55" s="39"/>
      <c r="L55" s="39"/>
      <c r="M55" s="44"/>
      <c r="N55" s="43"/>
      <c r="O55" s="43"/>
    </row>
    <row r="56" spans="1:15" x14ac:dyDescent="0.25">
      <c r="A56" s="26" t="s">
        <v>110</v>
      </c>
      <c r="B56" s="24">
        <v>1E-3</v>
      </c>
      <c r="C56" s="15">
        <v>98707</v>
      </c>
      <c r="D56" s="15">
        <v>99</v>
      </c>
      <c r="E56" s="15">
        <v>98658</v>
      </c>
      <c r="F56" s="15">
        <v>3938424</v>
      </c>
      <c r="G56" s="25">
        <v>39.9</v>
      </c>
      <c r="H56" s="44"/>
      <c r="I56" s="44"/>
      <c r="J56" s="44"/>
      <c r="K56" s="39"/>
      <c r="L56" s="39"/>
      <c r="M56" s="44"/>
      <c r="N56" s="43"/>
      <c r="O56" s="43"/>
    </row>
    <row r="57" spans="1:15" x14ac:dyDescent="0.25">
      <c r="A57" s="26" t="s">
        <v>111</v>
      </c>
      <c r="B57" s="24">
        <v>1.1199999999999999E-3</v>
      </c>
      <c r="C57" s="15">
        <v>98608</v>
      </c>
      <c r="D57" s="15">
        <v>110</v>
      </c>
      <c r="E57" s="15">
        <v>98553</v>
      </c>
      <c r="F57" s="15">
        <v>3839766</v>
      </c>
      <c r="G57" s="25">
        <v>38.9</v>
      </c>
      <c r="H57" s="44"/>
      <c r="I57" s="44"/>
      <c r="J57" s="44"/>
      <c r="K57" s="39"/>
      <c r="L57" s="39"/>
      <c r="M57" s="44"/>
      <c r="N57" s="43"/>
      <c r="O57" s="43"/>
    </row>
    <row r="58" spans="1:15" x14ac:dyDescent="0.25">
      <c r="A58" s="26" t="s">
        <v>112</v>
      </c>
      <c r="B58" s="24">
        <v>1.25E-3</v>
      </c>
      <c r="C58" s="15">
        <v>98498</v>
      </c>
      <c r="D58" s="15">
        <v>123</v>
      </c>
      <c r="E58" s="15">
        <v>98437</v>
      </c>
      <c r="F58" s="15">
        <v>3741213</v>
      </c>
      <c r="G58" s="25">
        <v>38</v>
      </c>
      <c r="H58" s="44"/>
      <c r="I58" s="44"/>
      <c r="J58" s="44"/>
      <c r="K58" s="39"/>
      <c r="L58" s="39"/>
      <c r="M58" s="44"/>
      <c r="N58" s="43"/>
      <c r="O58" s="43"/>
    </row>
    <row r="59" spans="1:15" x14ac:dyDescent="0.25">
      <c r="A59" s="26" t="s">
        <v>113</v>
      </c>
      <c r="B59" s="24">
        <v>1.4E-3</v>
      </c>
      <c r="C59" s="15">
        <v>98375</v>
      </c>
      <c r="D59" s="15">
        <v>138</v>
      </c>
      <c r="E59" s="15">
        <v>98306</v>
      </c>
      <c r="F59" s="15">
        <v>3642777</v>
      </c>
      <c r="G59" s="25">
        <v>37</v>
      </c>
      <c r="H59" s="44"/>
      <c r="I59" s="44"/>
      <c r="J59" s="44"/>
      <c r="K59" s="39"/>
      <c r="L59" s="39"/>
      <c r="M59" s="44"/>
      <c r="N59" s="43"/>
      <c r="O59" s="43"/>
    </row>
    <row r="60" spans="1:15" x14ac:dyDescent="0.25">
      <c r="A60" s="27" t="s">
        <v>114</v>
      </c>
      <c r="B60" s="24">
        <v>1.56E-3</v>
      </c>
      <c r="C60" s="15">
        <v>98237</v>
      </c>
      <c r="D60" s="15">
        <v>153</v>
      </c>
      <c r="E60" s="15">
        <v>98161</v>
      </c>
      <c r="F60" s="15">
        <v>3544471</v>
      </c>
      <c r="G60" s="25">
        <v>36.1</v>
      </c>
      <c r="H60" s="44"/>
      <c r="I60" s="44"/>
      <c r="J60" s="44"/>
      <c r="K60" s="39"/>
      <c r="L60" s="39"/>
      <c r="M60" s="44"/>
      <c r="N60" s="43"/>
      <c r="O60" s="43"/>
    </row>
    <row r="61" spans="1:15" x14ac:dyDescent="0.25">
      <c r="A61" s="27" t="s">
        <v>115</v>
      </c>
      <c r="B61" s="24">
        <v>1.7099999999999999E-3</v>
      </c>
      <c r="C61" s="15">
        <v>98084</v>
      </c>
      <c r="D61" s="15">
        <v>168</v>
      </c>
      <c r="E61" s="15">
        <v>98000</v>
      </c>
      <c r="F61" s="15">
        <v>3446310</v>
      </c>
      <c r="G61" s="25">
        <v>35.1</v>
      </c>
      <c r="H61" s="44"/>
      <c r="I61" s="44"/>
      <c r="J61" s="44"/>
      <c r="K61" s="39"/>
      <c r="L61" s="39"/>
      <c r="M61" s="44"/>
      <c r="N61" s="43"/>
      <c r="O61" s="43"/>
    </row>
    <row r="62" spans="1:15" x14ac:dyDescent="0.25">
      <c r="A62" s="26" t="s">
        <v>116</v>
      </c>
      <c r="B62" s="24">
        <v>1.89E-3</v>
      </c>
      <c r="C62" s="15">
        <v>97916</v>
      </c>
      <c r="D62" s="15">
        <v>185</v>
      </c>
      <c r="E62" s="15">
        <v>97824</v>
      </c>
      <c r="F62" s="15">
        <v>3348310</v>
      </c>
      <c r="G62" s="25">
        <v>34.200000000000003</v>
      </c>
      <c r="H62" s="44"/>
      <c r="I62" s="44"/>
      <c r="J62" s="44"/>
      <c r="K62" s="39"/>
      <c r="L62" s="39"/>
      <c r="M62" s="44"/>
      <c r="N62" s="43"/>
      <c r="O62" s="43"/>
    </row>
    <row r="63" spans="1:15" x14ac:dyDescent="0.25">
      <c r="A63" s="26" t="s">
        <v>117</v>
      </c>
      <c r="B63" s="24">
        <v>2.0899999999999998E-3</v>
      </c>
      <c r="C63" s="15">
        <v>97731</v>
      </c>
      <c r="D63" s="15">
        <v>204</v>
      </c>
      <c r="E63" s="15">
        <v>97629</v>
      </c>
      <c r="F63" s="15">
        <v>3250487</v>
      </c>
      <c r="G63" s="25">
        <v>33.299999999999997</v>
      </c>
      <c r="H63" s="44"/>
      <c r="I63" s="44"/>
      <c r="J63" s="44"/>
      <c r="K63" s="39"/>
      <c r="L63" s="39"/>
      <c r="M63" s="44"/>
      <c r="N63" s="43"/>
      <c r="O63" s="43"/>
    </row>
    <row r="64" spans="1:15" x14ac:dyDescent="0.25">
      <c r="A64" s="26" t="s">
        <v>118</v>
      </c>
      <c r="B64" s="24">
        <v>2.31E-3</v>
      </c>
      <c r="C64" s="15">
        <v>97527</v>
      </c>
      <c r="D64" s="15">
        <v>225</v>
      </c>
      <c r="E64" s="15">
        <v>97415</v>
      </c>
      <c r="F64" s="15">
        <v>3152858</v>
      </c>
      <c r="G64" s="25">
        <v>32.299999999999997</v>
      </c>
      <c r="H64" s="44"/>
      <c r="I64" s="44"/>
      <c r="J64" s="44"/>
      <c r="K64" s="39"/>
      <c r="L64" s="39"/>
      <c r="M64" s="44"/>
      <c r="N64" s="43"/>
      <c r="O64" s="43"/>
    </row>
    <row r="65" spans="1:15" x14ac:dyDescent="0.25">
      <c r="A65" s="26" t="s">
        <v>119</v>
      </c>
      <c r="B65" s="24">
        <v>2.5300000000000001E-3</v>
      </c>
      <c r="C65" s="15">
        <v>97302</v>
      </c>
      <c r="D65" s="15">
        <v>246</v>
      </c>
      <c r="E65" s="15">
        <v>97179</v>
      </c>
      <c r="F65" s="15">
        <v>3055443</v>
      </c>
      <c r="G65" s="25">
        <v>31.4</v>
      </c>
      <c r="H65" s="44"/>
      <c r="I65" s="44"/>
      <c r="J65" s="44"/>
      <c r="K65" s="39"/>
      <c r="L65" s="39"/>
      <c r="M65" s="44"/>
      <c r="N65" s="43"/>
      <c r="O65" s="43"/>
    </row>
    <row r="66" spans="1:15" x14ac:dyDescent="0.25">
      <c r="A66" s="26" t="s">
        <v>120</v>
      </c>
      <c r="B66" s="24">
        <v>2.7599999999999999E-3</v>
      </c>
      <c r="C66" s="15">
        <v>97056</v>
      </c>
      <c r="D66" s="15">
        <v>267</v>
      </c>
      <c r="E66" s="15">
        <v>96923</v>
      </c>
      <c r="F66" s="15">
        <v>2958264</v>
      </c>
      <c r="G66" s="25">
        <v>30.5</v>
      </c>
      <c r="H66" s="44"/>
      <c r="I66" s="44"/>
      <c r="J66" s="44"/>
      <c r="K66" s="39"/>
      <c r="L66" s="39"/>
      <c r="M66" s="44"/>
      <c r="N66" s="43"/>
      <c r="O66" s="43"/>
    </row>
    <row r="67" spans="1:15" x14ac:dyDescent="0.25">
      <c r="A67" s="26" t="s">
        <v>121</v>
      </c>
      <c r="B67" s="24">
        <v>3.0000000000000001E-3</v>
      </c>
      <c r="C67" s="15">
        <v>96789</v>
      </c>
      <c r="D67" s="15">
        <v>290</v>
      </c>
      <c r="E67" s="15">
        <v>96644</v>
      </c>
      <c r="F67" s="15">
        <v>2861342</v>
      </c>
      <c r="G67" s="25">
        <v>29.6</v>
      </c>
      <c r="H67" s="44"/>
      <c r="I67" s="44"/>
      <c r="J67" s="44"/>
      <c r="K67" s="39"/>
      <c r="L67" s="39"/>
      <c r="M67" s="44"/>
      <c r="N67" s="43"/>
      <c r="O67" s="43"/>
    </row>
    <row r="68" spans="1:15" x14ac:dyDescent="0.25">
      <c r="A68" s="26" t="s">
        <v>122</v>
      </c>
      <c r="B68" s="24">
        <v>3.2599999999999999E-3</v>
      </c>
      <c r="C68" s="15">
        <v>96499</v>
      </c>
      <c r="D68" s="15">
        <v>315</v>
      </c>
      <c r="E68" s="15">
        <v>96342</v>
      </c>
      <c r="F68" s="15">
        <v>2764698</v>
      </c>
      <c r="G68" s="25">
        <v>28.7</v>
      </c>
      <c r="H68" s="44"/>
      <c r="I68" s="44"/>
      <c r="J68" s="44"/>
      <c r="K68" s="39"/>
      <c r="L68" s="39"/>
      <c r="M68" s="44"/>
      <c r="N68" s="43"/>
      <c r="O68" s="43"/>
    </row>
    <row r="69" spans="1:15" x14ac:dyDescent="0.25">
      <c r="A69" s="26" t="s">
        <v>123</v>
      </c>
      <c r="B69" s="24">
        <v>3.5400000000000002E-3</v>
      </c>
      <c r="C69" s="15">
        <v>96184</v>
      </c>
      <c r="D69" s="15">
        <v>340</v>
      </c>
      <c r="E69" s="15">
        <v>96014</v>
      </c>
      <c r="F69" s="15">
        <v>2668356</v>
      </c>
      <c r="G69" s="25">
        <v>27.7</v>
      </c>
      <c r="H69" s="44"/>
      <c r="I69" s="44"/>
      <c r="J69" s="44"/>
      <c r="K69" s="39"/>
      <c r="L69" s="39"/>
      <c r="M69" s="44"/>
      <c r="N69" s="43"/>
      <c r="O69" s="43"/>
    </row>
    <row r="70" spans="1:15" x14ac:dyDescent="0.25">
      <c r="A70" s="26" t="s">
        <v>124</v>
      </c>
      <c r="B70" s="24">
        <v>3.82E-3</v>
      </c>
      <c r="C70" s="15">
        <v>95844</v>
      </c>
      <c r="D70" s="15">
        <v>366</v>
      </c>
      <c r="E70" s="15">
        <v>95661</v>
      </c>
      <c r="F70" s="15">
        <v>2572342</v>
      </c>
      <c r="G70" s="25">
        <v>26.8</v>
      </c>
      <c r="H70" s="44"/>
      <c r="I70" s="44"/>
      <c r="J70" s="44"/>
      <c r="K70" s="39"/>
      <c r="L70" s="39"/>
      <c r="M70" s="44"/>
      <c r="N70" s="43"/>
      <c r="O70" s="43"/>
    </row>
    <row r="71" spans="1:15" x14ac:dyDescent="0.25">
      <c r="A71" s="26" t="s">
        <v>125</v>
      </c>
      <c r="B71" s="24">
        <v>4.1200000000000004E-3</v>
      </c>
      <c r="C71" s="15">
        <v>95478</v>
      </c>
      <c r="D71" s="15">
        <v>393</v>
      </c>
      <c r="E71" s="15">
        <v>95282</v>
      </c>
      <c r="F71" s="15">
        <v>2476681</v>
      </c>
      <c r="G71" s="25">
        <v>25.9</v>
      </c>
      <c r="H71" s="44"/>
      <c r="I71" s="44"/>
      <c r="J71" s="44"/>
      <c r="K71" s="39"/>
      <c r="L71" s="39"/>
      <c r="M71" s="44"/>
      <c r="N71" s="43"/>
      <c r="O71" s="43"/>
    </row>
    <row r="72" spans="1:15" x14ac:dyDescent="0.25">
      <c r="A72" s="26" t="s">
        <v>126</v>
      </c>
      <c r="B72" s="24">
        <v>4.47E-3</v>
      </c>
      <c r="C72" s="15">
        <v>95085</v>
      </c>
      <c r="D72" s="15">
        <v>425</v>
      </c>
      <c r="E72" s="15">
        <v>94873</v>
      </c>
      <c r="F72" s="15">
        <v>2381400</v>
      </c>
      <c r="G72" s="25">
        <v>25</v>
      </c>
      <c r="H72" s="44"/>
      <c r="I72" s="44"/>
      <c r="J72" s="44"/>
      <c r="K72" s="39"/>
      <c r="L72" s="39"/>
      <c r="M72" s="44"/>
      <c r="N72" s="43"/>
      <c r="O72" s="43"/>
    </row>
    <row r="73" spans="1:15" x14ac:dyDescent="0.25">
      <c r="A73" s="26" t="s">
        <v>127</v>
      </c>
      <c r="B73" s="24">
        <v>4.8999999999999998E-3</v>
      </c>
      <c r="C73" s="15">
        <v>94660</v>
      </c>
      <c r="D73" s="15">
        <v>464</v>
      </c>
      <c r="E73" s="15">
        <v>94428</v>
      </c>
      <c r="F73" s="15">
        <v>2286527</v>
      </c>
      <c r="G73" s="25">
        <v>24.2</v>
      </c>
      <c r="H73" s="44"/>
      <c r="I73" s="44"/>
      <c r="J73" s="44"/>
      <c r="K73" s="39"/>
      <c r="L73" s="39"/>
      <c r="M73" s="44"/>
      <c r="N73" s="43"/>
      <c r="O73" s="43"/>
    </row>
    <row r="74" spans="1:15" x14ac:dyDescent="0.25">
      <c r="A74" s="26" t="s">
        <v>128</v>
      </c>
      <c r="B74" s="24">
        <v>5.3600000000000002E-3</v>
      </c>
      <c r="C74" s="15">
        <v>94196</v>
      </c>
      <c r="D74" s="15">
        <v>505</v>
      </c>
      <c r="E74" s="15">
        <v>93944</v>
      </c>
      <c r="F74" s="15">
        <v>2192099</v>
      </c>
      <c r="G74" s="25">
        <v>23.3</v>
      </c>
      <c r="H74" s="44"/>
      <c r="I74" s="44"/>
      <c r="J74" s="44"/>
      <c r="K74" s="39"/>
      <c r="L74" s="39"/>
      <c r="M74" s="44"/>
      <c r="N74" s="43"/>
      <c r="O74" s="43"/>
    </row>
    <row r="75" spans="1:15" x14ac:dyDescent="0.25">
      <c r="A75" s="26" t="s">
        <v>129</v>
      </c>
      <c r="B75" s="24">
        <v>5.8399999999999997E-3</v>
      </c>
      <c r="C75" s="15">
        <v>93691</v>
      </c>
      <c r="D75" s="15">
        <v>547</v>
      </c>
      <c r="E75" s="15">
        <v>93418</v>
      </c>
      <c r="F75" s="15">
        <v>2098156</v>
      </c>
      <c r="G75" s="25">
        <v>22.4</v>
      </c>
      <c r="H75" s="44"/>
      <c r="I75" s="44"/>
      <c r="J75" s="44"/>
      <c r="K75" s="39"/>
      <c r="L75" s="39"/>
      <c r="M75" s="44"/>
      <c r="N75" s="43"/>
      <c r="O75" s="43"/>
    </row>
    <row r="76" spans="1:15" x14ac:dyDescent="0.25">
      <c r="A76" s="26" t="s">
        <v>130</v>
      </c>
      <c r="B76" s="24">
        <v>6.3600000000000002E-3</v>
      </c>
      <c r="C76" s="15">
        <v>93144</v>
      </c>
      <c r="D76" s="15">
        <v>593</v>
      </c>
      <c r="E76" s="15">
        <v>92848</v>
      </c>
      <c r="F76" s="15">
        <v>2004738</v>
      </c>
      <c r="G76" s="25">
        <v>21.5</v>
      </c>
      <c r="H76" s="44"/>
      <c r="I76" s="44"/>
      <c r="J76" s="44"/>
      <c r="K76" s="39"/>
      <c r="L76" s="39"/>
      <c r="M76" s="44"/>
      <c r="N76" s="43"/>
      <c r="O76" s="43"/>
    </row>
    <row r="77" spans="1:15" x14ac:dyDescent="0.25">
      <c r="A77" s="26" t="s">
        <v>131</v>
      </c>
      <c r="B77" s="24">
        <v>7.0499999999999998E-3</v>
      </c>
      <c r="C77" s="15">
        <v>92551</v>
      </c>
      <c r="D77" s="15">
        <v>653</v>
      </c>
      <c r="E77" s="15">
        <v>92225</v>
      </c>
      <c r="F77" s="15">
        <v>1911891</v>
      </c>
      <c r="G77" s="25">
        <v>20.7</v>
      </c>
      <c r="H77" s="44"/>
      <c r="I77" s="44"/>
      <c r="J77" s="44"/>
      <c r="K77" s="39"/>
      <c r="L77" s="39"/>
      <c r="M77" s="44"/>
      <c r="N77" s="43"/>
      <c r="O77" s="43"/>
    </row>
    <row r="78" spans="1:15" x14ac:dyDescent="0.25">
      <c r="A78" s="26" t="s">
        <v>132</v>
      </c>
      <c r="B78" s="24">
        <v>8.0000000000000002E-3</v>
      </c>
      <c r="C78" s="15">
        <v>91898</v>
      </c>
      <c r="D78" s="15">
        <v>735</v>
      </c>
      <c r="E78" s="15">
        <v>91531</v>
      </c>
      <c r="F78" s="15">
        <v>1819666</v>
      </c>
      <c r="G78" s="25">
        <v>19.8</v>
      </c>
      <c r="H78" s="44"/>
      <c r="I78" s="44"/>
      <c r="J78" s="44"/>
      <c r="K78" s="39"/>
      <c r="L78" s="39"/>
      <c r="M78" s="44"/>
      <c r="N78" s="43"/>
      <c r="O78" s="43"/>
    </row>
    <row r="79" spans="1:15" x14ac:dyDescent="0.25">
      <c r="A79" s="26" t="s">
        <v>133</v>
      </c>
      <c r="B79" s="24">
        <v>9.0799999999999995E-3</v>
      </c>
      <c r="C79" s="15">
        <v>91163</v>
      </c>
      <c r="D79" s="15">
        <v>828</v>
      </c>
      <c r="E79" s="15">
        <v>90749</v>
      </c>
      <c r="F79" s="15">
        <v>1728136</v>
      </c>
      <c r="G79" s="25">
        <v>19</v>
      </c>
      <c r="H79" s="44"/>
      <c r="I79" s="44"/>
      <c r="J79" s="44"/>
      <c r="K79" s="39"/>
      <c r="L79" s="39"/>
      <c r="M79" s="44"/>
      <c r="N79" s="43"/>
      <c r="O79" s="43"/>
    </row>
    <row r="80" spans="1:15" x14ac:dyDescent="0.25">
      <c r="A80" s="26" t="s">
        <v>134</v>
      </c>
      <c r="B80" s="24">
        <v>1.021E-2</v>
      </c>
      <c r="C80" s="15">
        <v>90335</v>
      </c>
      <c r="D80" s="15">
        <v>922</v>
      </c>
      <c r="E80" s="15">
        <v>89874</v>
      </c>
      <c r="F80" s="15">
        <v>1637387</v>
      </c>
      <c r="G80" s="25">
        <v>18.100000000000001</v>
      </c>
      <c r="H80" s="44"/>
      <c r="I80" s="44"/>
      <c r="J80" s="44"/>
      <c r="K80" s="39"/>
      <c r="L80" s="39"/>
      <c r="M80" s="44"/>
      <c r="N80" s="43"/>
      <c r="O80" s="43"/>
    </row>
    <row r="81" spans="1:15" x14ac:dyDescent="0.25">
      <c r="A81" s="26" t="s">
        <v>135</v>
      </c>
      <c r="B81" s="24">
        <v>1.141E-2</v>
      </c>
      <c r="C81" s="15">
        <v>89413</v>
      </c>
      <c r="D81" s="15">
        <v>1020</v>
      </c>
      <c r="E81" s="15">
        <v>88903</v>
      </c>
      <c r="F81" s="15">
        <v>1547513</v>
      </c>
      <c r="G81" s="25">
        <v>17.3</v>
      </c>
      <c r="H81" s="44"/>
      <c r="I81" s="44"/>
      <c r="J81" s="44"/>
      <c r="K81" s="39"/>
      <c r="L81" s="39"/>
      <c r="M81" s="44"/>
      <c r="N81" s="43"/>
      <c r="O81" s="43"/>
    </row>
    <row r="82" spans="1:15" x14ac:dyDescent="0.25">
      <c r="A82" s="26" t="s">
        <v>136</v>
      </c>
      <c r="B82" s="24">
        <v>1.2829999999999999E-2</v>
      </c>
      <c r="C82" s="15">
        <v>88393</v>
      </c>
      <c r="D82" s="15">
        <v>1135</v>
      </c>
      <c r="E82" s="15">
        <v>87826</v>
      </c>
      <c r="F82" s="15">
        <v>1458610</v>
      </c>
      <c r="G82" s="25">
        <v>16.5</v>
      </c>
      <c r="H82" s="44"/>
      <c r="I82" s="44"/>
      <c r="J82" s="44"/>
      <c r="K82" s="39"/>
      <c r="L82" s="39"/>
      <c r="M82" s="44"/>
      <c r="N82" s="43"/>
      <c r="O82" s="43"/>
    </row>
    <row r="83" spans="1:15" x14ac:dyDescent="0.25">
      <c r="A83" s="26" t="s">
        <v>137</v>
      </c>
      <c r="B83" s="24">
        <v>1.461E-2</v>
      </c>
      <c r="C83" s="15">
        <v>87258</v>
      </c>
      <c r="D83" s="15">
        <v>1275</v>
      </c>
      <c r="E83" s="15">
        <v>86621</v>
      </c>
      <c r="F83" s="15">
        <v>1370784</v>
      </c>
      <c r="G83" s="25">
        <v>15.7</v>
      </c>
      <c r="H83" s="44"/>
      <c r="I83" s="44"/>
      <c r="J83" s="44"/>
      <c r="K83" s="39"/>
      <c r="L83" s="39"/>
      <c r="M83" s="44"/>
      <c r="N83" s="43"/>
      <c r="O83" s="43"/>
    </row>
    <row r="84" spans="1:15" x14ac:dyDescent="0.25">
      <c r="A84" s="26" t="s">
        <v>138</v>
      </c>
      <c r="B84" s="24">
        <v>1.6559999999999998E-2</v>
      </c>
      <c r="C84" s="15">
        <v>85983</v>
      </c>
      <c r="D84" s="15">
        <v>1424</v>
      </c>
      <c r="E84" s="15">
        <v>85271</v>
      </c>
      <c r="F84" s="15">
        <v>1284164</v>
      </c>
      <c r="G84" s="25">
        <v>14.9</v>
      </c>
      <c r="H84" s="44"/>
      <c r="I84" s="44"/>
      <c r="J84" s="44"/>
      <c r="K84" s="39"/>
      <c r="L84" s="39"/>
      <c r="M84" s="44"/>
      <c r="N84" s="43"/>
      <c r="O84" s="43"/>
    </row>
    <row r="85" spans="1:15" x14ac:dyDescent="0.25">
      <c r="A85" s="26" t="s">
        <v>139</v>
      </c>
      <c r="B85" s="24">
        <v>1.8550000000000001E-2</v>
      </c>
      <c r="C85" s="15">
        <v>84559</v>
      </c>
      <c r="D85" s="15">
        <v>1568</v>
      </c>
      <c r="E85" s="15">
        <v>83775</v>
      </c>
      <c r="F85" s="15">
        <v>1198893</v>
      </c>
      <c r="G85" s="25">
        <v>14.2</v>
      </c>
      <c r="H85" s="44"/>
      <c r="I85" s="44"/>
      <c r="J85" s="44"/>
      <c r="K85" s="39"/>
      <c r="L85" s="39"/>
      <c r="M85" s="44"/>
      <c r="N85" s="43"/>
      <c r="O85" s="43"/>
    </row>
    <row r="86" spans="1:15" x14ac:dyDescent="0.25">
      <c r="A86" s="26" t="s">
        <v>140</v>
      </c>
      <c r="B86" s="24">
        <v>2.068E-2</v>
      </c>
      <c r="C86" s="15">
        <v>82991</v>
      </c>
      <c r="D86" s="15">
        <v>1717</v>
      </c>
      <c r="E86" s="15">
        <v>82133</v>
      </c>
      <c r="F86" s="15">
        <v>1115118</v>
      </c>
      <c r="G86" s="25">
        <v>13.4</v>
      </c>
      <c r="H86" s="44"/>
      <c r="I86" s="44"/>
      <c r="J86" s="44"/>
      <c r="K86" s="39"/>
      <c r="L86" s="39"/>
      <c r="M86" s="44"/>
      <c r="N86" s="43"/>
      <c r="O86" s="43"/>
    </row>
    <row r="87" spans="1:15" x14ac:dyDescent="0.25">
      <c r="A87" s="26" t="s">
        <v>141</v>
      </c>
      <c r="B87" s="24">
        <v>2.3349999999999999E-2</v>
      </c>
      <c r="C87" s="15">
        <v>81274</v>
      </c>
      <c r="D87" s="15">
        <v>1898</v>
      </c>
      <c r="E87" s="15">
        <v>80325</v>
      </c>
      <c r="F87" s="15">
        <v>1032985</v>
      </c>
      <c r="G87" s="25">
        <v>12.7</v>
      </c>
      <c r="H87" s="44"/>
      <c r="I87" s="44"/>
      <c r="J87" s="44"/>
      <c r="K87" s="39"/>
      <c r="L87" s="39"/>
      <c r="M87" s="44"/>
      <c r="N87" s="43"/>
      <c r="O87" s="43"/>
    </row>
    <row r="88" spans="1:15" x14ac:dyDescent="0.25">
      <c r="A88" s="26" t="s">
        <v>142</v>
      </c>
      <c r="B88" s="24">
        <v>2.681E-2</v>
      </c>
      <c r="C88" s="15">
        <v>79376</v>
      </c>
      <c r="D88" s="15">
        <v>2128</v>
      </c>
      <c r="E88" s="15">
        <v>78312</v>
      </c>
      <c r="F88" s="15">
        <v>952660</v>
      </c>
      <c r="G88" s="25">
        <v>12</v>
      </c>
      <c r="H88" s="44"/>
      <c r="I88" s="44"/>
      <c r="J88" s="44"/>
      <c r="K88" s="39"/>
      <c r="L88" s="39"/>
      <c r="M88" s="44"/>
      <c r="N88" s="43"/>
      <c r="O88" s="43"/>
    </row>
    <row r="89" spans="1:15" x14ac:dyDescent="0.25">
      <c r="A89" s="26" t="s">
        <v>143</v>
      </c>
      <c r="B89" s="24">
        <v>3.074E-2</v>
      </c>
      <c r="C89" s="15">
        <v>77248</v>
      </c>
      <c r="D89" s="15">
        <v>2374</v>
      </c>
      <c r="E89" s="15">
        <v>76061</v>
      </c>
      <c r="F89" s="15">
        <v>874348</v>
      </c>
      <c r="G89" s="25">
        <v>11.3</v>
      </c>
      <c r="H89" s="44"/>
      <c r="I89" s="44"/>
      <c r="J89" s="44"/>
      <c r="K89" s="39"/>
      <c r="L89" s="39"/>
      <c r="M89" s="44"/>
      <c r="N89" s="43"/>
      <c r="O89" s="43"/>
    </row>
    <row r="90" spans="1:15" x14ac:dyDescent="0.25">
      <c r="A90" s="26" t="s">
        <v>144</v>
      </c>
      <c r="B90" s="24">
        <v>3.4750000000000003E-2</v>
      </c>
      <c r="C90" s="15">
        <v>74874</v>
      </c>
      <c r="D90" s="15">
        <v>2602</v>
      </c>
      <c r="E90" s="15">
        <v>73573</v>
      </c>
      <c r="F90" s="15">
        <v>798287</v>
      </c>
      <c r="G90" s="25">
        <v>10.7</v>
      </c>
      <c r="H90" s="44"/>
      <c r="I90" s="44"/>
      <c r="J90" s="44"/>
      <c r="K90" s="39"/>
      <c r="L90" s="39"/>
      <c r="M90" s="44"/>
      <c r="N90" s="43"/>
      <c r="O90" s="43"/>
    </row>
    <row r="91" spans="1:15" x14ac:dyDescent="0.25">
      <c r="A91" s="26" t="s">
        <v>145</v>
      </c>
      <c r="B91" s="24">
        <v>3.8859999999999999E-2</v>
      </c>
      <c r="C91" s="15">
        <v>72272</v>
      </c>
      <c r="D91" s="15">
        <v>2809</v>
      </c>
      <c r="E91" s="15">
        <v>70868</v>
      </c>
      <c r="F91" s="15">
        <v>724714</v>
      </c>
      <c r="G91" s="25">
        <v>10</v>
      </c>
      <c r="H91" s="44"/>
      <c r="I91" s="44"/>
      <c r="J91" s="44"/>
      <c r="K91" s="39"/>
      <c r="L91" s="39"/>
      <c r="M91" s="44"/>
      <c r="N91" s="43"/>
      <c r="O91" s="43"/>
    </row>
    <row r="92" spans="1:15" x14ac:dyDescent="0.25">
      <c r="A92" s="26" t="s">
        <v>146</v>
      </c>
      <c r="B92" s="24">
        <v>4.351E-2</v>
      </c>
      <c r="C92" s="15">
        <v>69463</v>
      </c>
      <c r="D92" s="15">
        <v>3023</v>
      </c>
      <c r="E92" s="15">
        <v>67952</v>
      </c>
      <c r="F92" s="15">
        <v>653847</v>
      </c>
      <c r="G92" s="25">
        <v>9.4</v>
      </c>
      <c r="H92" s="44"/>
      <c r="I92" s="44"/>
      <c r="J92" s="44"/>
      <c r="K92" s="39"/>
      <c r="L92" s="39"/>
      <c r="M92" s="44"/>
      <c r="N92" s="43"/>
      <c r="O92" s="43"/>
    </row>
    <row r="93" spans="1:15" x14ac:dyDescent="0.25">
      <c r="A93" s="26" t="s">
        <v>147</v>
      </c>
      <c r="B93" s="24">
        <v>4.9209999999999997E-2</v>
      </c>
      <c r="C93" s="15">
        <v>66440</v>
      </c>
      <c r="D93" s="15">
        <v>3270</v>
      </c>
      <c r="E93" s="15">
        <v>64805</v>
      </c>
      <c r="F93" s="15">
        <v>585895</v>
      </c>
      <c r="G93" s="25">
        <v>8.8000000000000007</v>
      </c>
      <c r="H93" s="44"/>
      <c r="I93" s="44"/>
      <c r="J93" s="44"/>
      <c r="K93" s="39"/>
      <c r="L93" s="39"/>
      <c r="M93" s="44"/>
      <c r="N93" s="43"/>
      <c r="O93" s="43"/>
    </row>
    <row r="94" spans="1:15" x14ac:dyDescent="0.25">
      <c r="A94" s="26" t="s">
        <v>148</v>
      </c>
      <c r="B94" s="24">
        <v>5.5930000000000001E-2</v>
      </c>
      <c r="C94" s="15">
        <v>63170</v>
      </c>
      <c r="D94" s="15">
        <v>3533</v>
      </c>
      <c r="E94" s="15">
        <v>61404</v>
      </c>
      <c r="F94" s="15">
        <v>521090</v>
      </c>
      <c r="G94" s="25">
        <v>8.1999999999999993</v>
      </c>
      <c r="H94" s="44"/>
      <c r="I94" s="44"/>
      <c r="J94" s="44"/>
      <c r="K94" s="39"/>
      <c r="L94" s="39"/>
      <c r="M94" s="44"/>
      <c r="N94" s="43"/>
      <c r="O94" s="43"/>
    </row>
    <row r="95" spans="1:15" x14ac:dyDescent="0.25">
      <c r="A95" s="26" t="s">
        <v>149</v>
      </c>
      <c r="B95" s="24">
        <v>6.3100000000000003E-2</v>
      </c>
      <c r="C95" s="15">
        <v>59637</v>
      </c>
      <c r="D95" s="15">
        <v>3763</v>
      </c>
      <c r="E95" s="15">
        <v>57756</v>
      </c>
      <c r="F95" s="15">
        <v>459687</v>
      </c>
      <c r="G95" s="25">
        <v>7.7</v>
      </c>
      <c r="H95" s="44"/>
      <c r="I95" s="44"/>
      <c r="J95" s="44"/>
      <c r="K95" s="39"/>
      <c r="L95" s="39"/>
      <c r="M95" s="44"/>
      <c r="N95" s="43"/>
      <c r="O95" s="43"/>
    </row>
    <row r="96" spans="1:15" x14ac:dyDescent="0.25">
      <c r="A96" s="26" t="s">
        <v>150</v>
      </c>
      <c r="B96" s="24">
        <v>7.102E-2</v>
      </c>
      <c r="C96" s="15">
        <v>55874</v>
      </c>
      <c r="D96" s="15">
        <v>3968</v>
      </c>
      <c r="E96" s="15">
        <v>53890</v>
      </c>
      <c r="F96" s="15">
        <v>401931</v>
      </c>
      <c r="G96" s="25">
        <v>7.2</v>
      </c>
      <c r="H96" s="44"/>
      <c r="I96" s="44"/>
      <c r="J96" s="44"/>
      <c r="K96" s="39"/>
      <c r="L96" s="39"/>
      <c r="M96" s="44"/>
      <c r="N96" s="43"/>
      <c r="O96" s="43"/>
    </row>
    <row r="97" spans="1:15" x14ac:dyDescent="0.25">
      <c r="A97" s="26" t="s">
        <v>151</v>
      </c>
      <c r="B97" s="24">
        <v>7.9759999999999998E-2</v>
      </c>
      <c r="C97" s="15">
        <v>51906</v>
      </c>
      <c r="D97" s="15">
        <v>4140</v>
      </c>
      <c r="E97" s="15">
        <v>49836</v>
      </c>
      <c r="F97" s="15">
        <v>348041</v>
      </c>
      <c r="G97" s="25">
        <v>6.7</v>
      </c>
      <c r="H97" s="44"/>
      <c r="I97" s="44"/>
      <c r="J97" s="44"/>
      <c r="K97" s="39"/>
      <c r="L97" s="39"/>
      <c r="M97" s="44"/>
      <c r="N97" s="43"/>
      <c r="O97" s="43"/>
    </row>
    <row r="98" spans="1:15" x14ac:dyDescent="0.25">
      <c r="A98" s="26" t="s">
        <v>152</v>
      </c>
      <c r="B98" s="24">
        <v>8.9359999999999995E-2</v>
      </c>
      <c r="C98" s="15">
        <v>47766</v>
      </c>
      <c r="D98" s="15">
        <v>4268</v>
      </c>
      <c r="E98" s="15">
        <v>45632</v>
      </c>
      <c r="F98" s="15">
        <v>298205</v>
      </c>
      <c r="G98" s="25">
        <v>6.2</v>
      </c>
      <c r="H98" s="44"/>
      <c r="I98" s="44"/>
      <c r="J98" s="44"/>
      <c r="K98" s="39"/>
      <c r="L98" s="39"/>
      <c r="M98" s="44"/>
      <c r="N98" s="43"/>
      <c r="O98" s="43"/>
    </row>
    <row r="99" spans="1:15" x14ac:dyDescent="0.25">
      <c r="A99" s="26" t="s">
        <v>153</v>
      </c>
      <c r="B99" s="24">
        <v>9.9879999999999997E-2</v>
      </c>
      <c r="C99" s="15">
        <v>43498</v>
      </c>
      <c r="D99" s="15">
        <v>4345</v>
      </c>
      <c r="E99" s="15">
        <v>41326</v>
      </c>
      <c r="F99" s="15">
        <v>252573</v>
      </c>
      <c r="G99" s="25">
        <v>5.8</v>
      </c>
      <c r="H99" s="44"/>
      <c r="I99" s="44"/>
      <c r="J99" s="44"/>
      <c r="K99" s="39"/>
      <c r="L99" s="39"/>
      <c r="M99" s="44"/>
      <c r="N99" s="43"/>
      <c r="O99" s="43"/>
    </row>
    <row r="100" spans="1:15" x14ac:dyDescent="0.25">
      <c r="A100" s="26" t="s">
        <v>154</v>
      </c>
      <c r="B100" s="24">
        <v>0.11138000000000001</v>
      </c>
      <c r="C100" s="15">
        <v>39153</v>
      </c>
      <c r="D100" s="15">
        <v>4361</v>
      </c>
      <c r="E100" s="15">
        <v>36973</v>
      </c>
      <c r="F100" s="15">
        <v>211248</v>
      </c>
      <c r="G100" s="25">
        <v>5.4</v>
      </c>
      <c r="H100" s="44"/>
      <c r="I100" s="44"/>
      <c r="J100" s="44"/>
      <c r="K100" s="39"/>
      <c r="L100" s="39"/>
      <c r="M100" s="44"/>
      <c r="N100" s="43"/>
      <c r="O100" s="43"/>
    </row>
    <row r="101" spans="1:15" x14ac:dyDescent="0.25">
      <c r="A101" s="26" t="s">
        <v>155</v>
      </c>
      <c r="B101" s="24">
        <v>0.1239</v>
      </c>
      <c r="C101" s="15">
        <v>34792</v>
      </c>
      <c r="D101" s="15">
        <v>4311</v>
      </c>
      <c r="E101" s="15">
        <v>32637</v>
      </c>
      <c r="F101" s="15">
        <v>174275</v>
      </c>
      <c r="G101" s="25">
        <v>5</v>
      </c>
      <c r="H101" s="44"/>
      <c r="I101" s="44"/>
      <c r="J101" s="44"/>
      <c r="K101" s="39"/>
      <c r="L101" s="39"/>
      <c r="M101" s="44"/>
      <c r="N101" s="43"/>
      <c r="O101" s="43"/>
    </row>
    <row r="102" spans="1:15" x14ac:dyDescent="0.25">
      <c r="A102" s="26" t="s">
        <v>156</v>
      </c>
      <c r="B102" s="24">
        <v>0.13747999999999999</v>
      </c>
      <c r="C102" s="15">
        <v>30481</v>
      </c>
      <c r="D102" s="15">
        <v>4191</v>
      </c>
      <c r="E102" s="15">
        <v>28386</v>
      </c>
      <c r="F102" s="15">
        <v>141639</v>
      </c>
      <c r="G102" s="25">
        <v>4.5999999999999996</v>
      </c>
      <c r="H102" s="44"/>
      <c r="I102" s="44"/>
      <c r="J102" s="44"/>
      <c r="K102" s="39"/>
      <c r="L102" s="39"/>
      <c r="M102" s="44"/>
      <c r="N102" s="43"/>
      <c r="O102" s="43"/>
    </row>
    <row r="103" spans="1:15" x14ac:dyDescent="0.25">
      <c r="A103" s="26" t="s">
        <v>157</v>
      </c>
      <c r="B103" s="24">
        <v>0.15218000000000001</v>
      </c>
      <c r="C103" s="15">
        <v>26290</v>
      </c>
      <c r="D103" s="15">
        <v>4001</v>
      </c>
      <c r="E103" s="15">
        <v>24290</v>
      </c>
      <c r="F103" s="15">
        <v>113253</v>
      </c>
      <c r="G103" s="25">
        <v>4.3</v>
      </c>
      <c r="H103" s="44"/>
      <c r="I103" s="44"/>
      <c r="J103" s="44"/>
      <c r="K103" s="39"/>
      <c r="L103" s="39"/>
      <c r="M103" s="44"/>
      <c r="N103" s="43"/>
      <c r="O103" s="43"/>
    </row>
    <row r="104" spans="1:15" x14ac:dyDescent="0.25">
      <c r="A104" s="26" t="s">
        <v>158</v>
      </c>
      <c r="B104" s="24">
        <v>0.16800999999999999</v>
      </c>
      <c r="C104" s="15">
        <v>22289</v>
      </c>
      <c r="D104" s="15">
        <v>3745</v>
      </c>
      <c r="E104" s="15">
        <v>20417</v>
      </c>
      <c r="F104" s="15">
        <v>88964</v>
      </c>
      <c r="G104" s="25">
        <v>4</v>
      </c>
      <c r="H104" s="44"/>
      <c r="I104" s="44"/>
      <c r="J104" s="44"/>
      <c r="K104" s="39"/>
      <c r="L104" s="39"/>
      <c r="M104" s="44"/>
      <c r="N104" s="43"/>
      <c r="O104" s="43"/>
    </row>
    <row r="105" spans="1:15" x14ac:dyDescent="0.25">
      <c r="A105" s="26" t="s">
        <v>159</v>
      </c>
      <c r="B105" s="24">
        <v>0.18501999999999999</v>
      </c>
      <c r="C105" s="15">
        <v>18544</v>
      </c>
      <c r="D105" s="15">
        <v>3431</v>
      </c>
      <c r="E105" s="15">
        <v>16829</v>
      </c>
      <c r="F105" s="15">
        <v>68547</v>
      </c>
      <c r="G105" s="25">
        <v>3.7</v>
      </c>
      <c r="H105" s="44"/>
      <c r="I105" s="44"/>
      <c r="J105" s="44"/>
      <c r="K105" s="39"/>
      <c r="L105" s="39"/>
      <c r="M105" s="44"/>
      <c r="N105" s="43"/>
      <c r="O105" s="43"/>
    </row>
    <row r="106" spans="1:15" x14ac:dyDescent="0.25">
      <c r="A106" s="26" t="s">
        <v>160</v>
      </c>
      <c r="B106" s="24">
        <v>0.20322999999999999</v>
      </c>
      <c r="C106" s="15">
        <v>15113</v>
      </c>
      <c r="D106" s="15">
        <v>3071</v>
      </c>
      <c r="E106" s="15">
        <v>13578</v>
      </c>
      <c r="F106" s="15">
        <v>51719</v>
      </c>
      <c r="G106" s="25">
        <v>3.4</v>
      </c>
      <c r="H106" s="44"/>
      <c r="I106" s="44"/>
      <c r="J106" s="44"/>
      <c r="K106" s="39"/>
      <c r="L106" s="39"/>
      <c r="M106" s="44"/>
      <c r="N106" s="43"/>
      <c r="O106" s="43"/>
    </row>
    <row r="107" spans="1:15" x14ac:dyDescent="0.25">
      <c r="A107" s="26" t="s">
        <v>161</v>
      </c>
      <c r="B107" s="24">
        <v>0.22264</v>
      </c>
      <c r="C107" s="15">
        <v>12042</v>
      </c>
      <c r="D107" s="15">
        <v>2681</v>
      </c>
      <c r="E107" s="15">
        <v>10702</v>
      </c>
      <c r="F107" s="15">
        <v>38141</v>
      </c>
      <c r="G107" s="25">
        <v>3.2</v>
      </c>
      <c r="H107" s="44"/>
      <c r="I107" s="44"/>
      <c r="J107" s="44"/>
      <c r="K107" s="39"/>
      <c r="L107" s="39"/>
      <c r="M107" s="44"/>
      <c r="N107" s="43"/>
      <c r="O107" s="43"/>
    </row>
    <row r="108" spans="1:15" x14ac:dyDescent="0.25">
      <c r="A108" s="26" t="s">
        <v>162</v>
      </c>
      <c r="B108" s="24">
        <v>0.24326</v>
      </c>
      <c r="C108" s="15">
        <v>9361</v>
      </c>
      <c r="D108" s="15">
        <v>2277</v>
      </c>
      <c r="E108" s="15">
        <v>8223</v>
      </c>
      <c r="F108" s="15">
        <v>27440</v>
      </c>
      <c r="G108" s="25">
        <v>2.9</v>
      </c>
      <c r="H108" s="44"/>
      <c r="I108" s="44"/>
      <c r="J108" s="44"/>
      <c r="K108" s="39"/>
      <c r="L108" s="39"/>
      <c r="M108" s="44"/>
      <c r="N108" s="43"/>
      <c r="O108" s="43"/>
    </row>
    <row r="109" spans="1:15" x14ac:dyDescent="0.25">
      <c r="A109" s="26" t="s">
        <v>163</v>
      </c>
      <c r="B109" s="24">
        <v>0.26507999999999998</v>
      </c>
      <c r="C109" s="15">
        <v>7084</v>
      </c>
      <c r="D109" s="15">
        <v>1878</v>
      </c>
      <c r="E109" s="15">
        <v>6145</v>
      </c>
      <c r="F109" s="15">
        <v>19217</v>
      </c>
      <c r="G109" s="25">
        <v>2.7</v>
      </c>
      <c r="H109" s="44"/>
      <c r="I109" s="44"/>
      <c r="J109" s="44"/>
      <c r="K109" s="39"/>
      <c r="L109" s="39"/>
      <c r="M109" s="44"/>
      <c r="N109" s="43"/>
      <c r="O109" s="43"/>
    </row>
    <row r="110" spans="1:15" x14ac:dyDescent="0.25">
      <c r="A110" s="28" t="s">
        <v>164</v>
      </c>
      <c r="B110" s="29">
        <v>1</v>
      </c>
      <c r="C110" s="30">
        <v>5206</v>
      </c>
      <c r="D110" s="30">
        <v>5206</v>
      </c>
      <c r="E110" s="30">
        <v>13072</v>
      </c>
      <c r="F110" s="30">
        <v>13072</v>
      </c>
      <c r="G110" s="31">
        <v>2.5</v>
      </c>
      <c r="H110" s="44"/>
      <c r="I110" s="44"/>
      <c r="J110" s="44"/>
      <c r="K110" s="39"/>
      <c r="L110" s="39"/>
      <c r="M110" s="44"/>
      <c r="N110" s="43"/>
      <c r="O110" s="43"/>
    </row>
    <row r="111" spans="1:15" x14ac:dyDescent="0.25">
      <c r="A111" s="15"/>
      <c r="B111" s="24"/>
      <c r="C111" s="15"/>
      <c r="D111" s="15"/>
      <c r="E111" s="15"/>
      <c r="F111" s="15"/>
      <c r="G111" s="67"/>
      <c r="H111" s="44"/>
      <c r="I111" s="44"/>
      <c r="J111" s="44"/>
      <c r="K111" s="39"/>
      <c r="L111" s="39"/>
      <c r="M111" s="44"/>
      <c r="N111" s="43"/>
      <c r="O111" s="43"/>
    </row>
    <row r="113" spans="1:1" x14ac:dyDescent="0.25">
      <c r="A113" s="32" t="s">
        <v>284</v>
      </c>
    </row>
    <row r="114" spans="1:1" x14ac:dyDescent="0.25">
      <c r="A114" s="33" t="s">
        <v>165</v>
      </c>
    </row>
  </sheetData>
  <conditionalFormatting sqref="H10:H111">
    <cfRule type="cellIs" dxfId="49" priority="2" operator="lessThan">
      <formula>0</formula>
    </cfRule>
  </conditionalFormatting>
  <conditionalFormatting sqref="J10:J111">
    <cfRule type="cellIs" dxfId="48" priority="1" operator="lessThan">
      <formula>0</formula>
    </cfRule>
  </conditionalFormatting>
  <pageMargins left="0.75" right="0.75" top="1" bottom="1" header="0.5" footer="0.5"/>
  <pageSetup paperSize="9" orientation="portrait" r:id="rId1"/>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Sheet2"/>
  <dimension ref="A1:O114"/>
  <sheetViews>
    <sheetView zoomScaleNormal="100" workbookViewId="0"/>
  </sheetViews>
  <sheetFormatPr defaultRowHeight="12.5" x14ac:dyDescent="0.25"/>
  <cols>
    <col min="1" max="1" width="12.59765625" style="4" customWidth="1"/>
    <col min="2" max="2" width="17.3984375" style="4" customWidth="1"/>
    <col min="3" max="3" width="10.59765625" style="4" customWidth="1"/>
    <col min="4" max="5" width="17.3984375" style="4" customWidth="1"/>
    <col min="6" max="7" width="15.09765625" style="4" customWidth="1"/>
    <col min="8" max="256" width="9.09765625" style="4"/>
    <col min="257" max="257" width="12.59765625" style="4" customWidth="1"/>
    <col min="258" max="258" width="17.3984375" style="4" customWidth="1"/>
    <col min="259" max="259" width="10.59765625" style="4" customWidth="1"/>
    <col min="260" max="261" width="17.3984375" style="4" customWidth="1"/>
    <col min="262" max="263" width="15.09765625" style="4" customWidth="1"/>
    <col min="264" max="512" width="9.09765625" style="4"/>
    <col min="513" max="513" width="12.59765625" style="4" customWidth="1"/>
    <col min="514" max="514" width="17.3984375" style="4" customWidth="1"/>
    <col min="515" max="515" width="10.59765625" style="4" customWidth="1"/>
    <col min="516" max="517" width="17.3984375" style="4" customWidth="1"/>
    <col min="518" max="519" width="15.09765625" style="4" customWidth="1"/>
    <col min="520" max="768" width="9.09765625" style="4"/>
    <col min="769" max="769" width="12.59765625" style="4" customWidth="1"/>
    <col min="770" max="770" width="17.3984375" style="4" customWidth="1"/>
    <col min="771" max="771" width="10.59765625" style="4" customWidth="1"/>
    <col min="772" max="773" width="17.3984375" style="4" customWidth="1"/>
    <col min="774" max="775" width="15.09765625" style="4" customWidth="1"/>
    <col min="776" max="1024" width="9.09765625" style="4"/>
    <col min="1025" max="1025" width="12.59765625" style="4" customWidth="1"/>
    <col min="1026" max="1026" width="17.3984375" style="4" customWidth="1"/>
    <col min="1027" max="1027" width="10.59765625" style="4" customWidth="1"/>
    <col min="1028" max="1029" width="17.3984375" style="4" customWidth="1"/>
    <col min="1030" max="1031" width="15.09765625" style="4" customWidth="1"/>
    <col min="1032" max="1280" width="9.09765625" style="4"/>
    <col min="1281" max="1281" width="12.59765625" style="4" customWidth="1"/>
    <col min="1282" max="1282" width="17.3984375" style="4" customWidth="1"/>
    <col min="1283" max="1283" width="10.59765625" style="4" customWidth="1"/>
    <col min="1284" max="1285" width="17.3984375" style="4" customWidth="1"/>
    <col min="1286" max="1287" width="15.09765625" style="4" customWidth="1"/>
    <col min="1288" max="1536" width="9.09765625" style="4"/>
    <col min="1537" max="1537" width="12.59765625" style="4" customWidth="1"/>
    <col min="1538" max="1538" width="17.3984375" style="4" customWidth="1"/>
    <col min="1539" max="1539" width="10.59765625" style="4" customWidth="1"/>
    <col min="1540" max="1541" width="17.3984375" style="4" customWidth="1"/>
    <col min="1542" max="1543" width="15.09765625" style="4" customWidth="1"/>
    <col min="1544" max="1792" width="9.09765625" style="4"/>
    <col min="1793" max="1793" width="12.59765625" style="4" customWidth="1"/>
    <col min="1794" max="1794" width="17.3984375" style="4" customWidth="1"/>
    <col min="1795" max="1795" width="10.59765625" style="4" customWidth="1"/>
    <col min="1796" max="1797" width="17.3984375" style="4" customWidth="1"/>
    <col min="1798" max="1799" width="15.09765625" style="4" customWidth="1"/>
    <col min="1800" max="2048" width="9.09765625" style="4"/>
    <col min="2049" max="2049" width="12.59765625" style="4" customWidth="1"/>
    <col min="2050" max="2050" width="17.3984375" style="4" customWidth="1"/>
    <col min="2051" max="2051" width="10.59765625" style="4" customWidth="1"/>
    <col min="2052" max="2053" width="17.3984375" style="4" customWidth="1"/>
    <col min="2054" max="2055" width="15.09765625" style="4" customWidth="1"/>
    <col min="2056" max="2304" width="9.09765625" style="4"/>
    <col min="2305" max="2305" width="12.59765625" style="4" customWidth="1"/>
    <col min="2306" max="2306" width="17.3984375" style="4" customWidth="1"/>
    <col min="2307" max="2307" width="10.59765625" style="4" customWidth="1"/>
    <col min="2308" max="2309" width="17.3984375" style="4" customWidth="1"/>
    <col min="2310" max="2311" width="15.09765625" style="4" customWidth="1"/>
    <col min="2312" max="2560" width="9.09765625" style="4"/>
    <col min="2561" max="2561" width="12.59765625" style="4" customWidth="1"/>
    <col min="2562" max="2562" width="17.3984375" style="4" customWidth="1"/>
    <col min="2563" max="2563" width="10.59765625" style="4" customWidth="1"/>
    <col min="2564" max="2565" width="17.3984375" style="4" customWidth="1"/>
    <col min="2566" max="2567" width="15.09765625" style="4" customWidth="1"/>
    <col min="2568" max="2816" width="9.09765625" style="4"/>
    <col min="2817" max="2817" width="12.59765625" style="4" customWidth="1"/>
    <col min="2818" max="2818" width="17.3984375" style="4" customWidth="1"/>
    <col min="2819" max="2819" width="10.59765625" style="4" customWidth="1"/>
    <col min="2820" max="2821" width="17.3984375" style="4" customWidth="1"/>
    <col min="2822" max="2823" width="15.09765625" style="4" customWidth="1"/>
    <col min="2824" max="3072" width="9.09765625" style="4"/>
    <col min="3073" max="3073" width="12.59765625" style="4" customWidth="1"/>
    <col min="3074" max="3074" width="17.3984375" style="4" customWidth="1"/>
    <col min="3075" max="3075" width="10.59765625" style="4" customWidth="1"/>
    <col min="3076" max="3077" width="17.3984375" style="4" customWidth="1"/>
    <col min="3078" max="3079" width="15.09765625" style="4" customWidth="1"/>
    <col min="3080" max="3328" width="9.09765625" style="4"/>
    <col min="3329" max="3329" width="12.59765625" style="4" customWidth="1"/>
    <col min="3330" max="3330" width="17.3984375" style="4" customWidth="1"/>
    <col min="3331" max="3331" width="10.59765625" style="4" customWidth="1"/>
    <col min="3332" max="3333" width="17.3984375" style="4" customWidth="1"/>
    <col min="3334" max="3335" width="15.09765625" style="4" customWidth="1"/>
    <col min="3336" max="3584" width="9.09765625" style="4"/>
    <col min="3585" max="3585" width="12.59765625" style="4" customWidth="1"/>
    <col min="3586" max="3586" width="17.3984375" style="4" customWidth="1"/>
    <col min="3587" max="3587" width="10.59765625" style="4" customWidth="1"/>
    <col min="3588" max="3589" width="17.3984375" style="4" customWidth="1"/>
    <col min="3590" max="3591" width="15.09765625" style="4" customWidth="1"/>
    <col min="3592" max="3840" width="9.09765625" style="4"/>
    <col min="3841" max="3841" width="12.59765625" style="4" customWidth="1"/>
    <col min="3842" max="3842" width="17.3984375" style="4" customWidth="1"/>
    <col min="3843" max="3843" width="10.59765625" style="4" customWidth="1"/>
    <col min="3844" max="3845" width="17.3984375" style="4" customWidth="1"/>
    <col min="3846" max="3847" width="15.09765625" style="4" customWidth="1"/>
    <col min="3848" max="4096" width="9.09765625" style="4"/>
    <col min="4097" max="4097" width="12.59765625" style="4" customWidth="1"/>
    <col min="4098" max="4098" width="17.3984375" style="4" customWidth="1"/>
    <col min="4099" max="4099" width="10.59765625" style="4" customWidth="1"/>
    <col min="4100" max="4101" width="17.3984375" style="4" customWidth="1"/>
    <col min="4102" max="4103" width="15.09765625" style="4" customWidth="1"/>
    <col min="4104" max="4352" width="9.09765625" style="4"/>
    <col min="4353" max="4353" width="12.59765625" style="4" customWidth="1"/>
    <col min="4354" max="4354" width="17.3984375" style="4" customWidth="1"/>
    <col min="4355" max="4355" width="10.59765625" style="4" customWidth="1"/>
    <col min="4356" max="4357" width="17.3984375" style="4" customWidth="1"/>
    <col min="4358" max="4359" width="15.09765625" style="4" customWidth="1"/>
    <col min="4360" max="4608" width="9.09765625" style="4"/>
    <col min="4609" max="4609" width="12.59765625" style="4" customWidth="1"/>
    <col min="4610" max="4610" width="17.3984375" style="4" customWidth="1"/>
    <col min="4611" max="4611" width="10.59765625" style="4" customWidth="1"/>
    <col min="4612" max="4613" width="17.3984375" style="4" customWidth="1"/>
    <col min="4614" max="4615" width="15.09765625" style="4" customWidth="1"/>
    <col min="4616" max="4864" width="9.09765625" style="4"/>
    <col min="4865" max="4865" width="12.59765625" style="4" customWidth="1"/>
    <col min="4866" max="4866" width="17.3984375" style="4" customWidth="1"/>
    <col min="4867" max="4867" width="10.59765625" style="4" customWidth="1"/>
    <col min="4868" max="4869" width="17.3984375" style="4" customWidth="1"/>
    <col min="4870" max="4871" width="15.09765625" style="4" customWidth="1"/>
    <col min="4872" max="5120" width="9.09765625" style="4"/>
    <col min="5121" max="5121" width="12.59765625" style="4" customWidth="1"/>
    <col min="5122" max="5122" width="17.3984375" style="4" customWidth="1"/>
    <col min="5123" max="5123" width="10.59765625" style="4" customWidth="1"/>
    <col min="5124" max="5125" width="17.3984375" style="4" customWidth="1"/>
    <col min="5126" max="5127" width="15.09765625" style="4" customWidth="1"/>
    <col min="5128" max="5376" width="9.09765625" style="4"/>
    <col min="5377" max="5377" width="12.59765625" style="4" customWidth="1"/>
    <col min="5378" max="5378" width="17.3984375" style="4" customWidth="1"/>
    <col min="5379" max="5379" width="10.59765625" style="4" customWidth="1"/>
    <col min="5380" max="5381" width="17.3984375" style="4" customWidth="1"/>
    <col min="5382" max="5383" width="15.09765625" style="4" customWidth="1"/>
    <col min="5384" max="5632" width="9.09765625" style="4"/>
    <col min="5633" max="5633" width="12.59765625" style="4" customWidth="1"/>
    <col min="5634" max="5634" width="17.3984375" style="4" customWidth="1"/>
    <col min="5635" max="5635" width="10.59765625" style="4" customWidth="1"/>
    <col min="5636" max="5637" width="17.3984375" style="4" customWidth="1"/>
    <col min="5638" max="5639" width="15.09765625" style="4" customWidth="1"/>
    <col min="5640" max="5888" width="9.09765625" style="4"/>
    <col min="5889" max="5889" width="12.59765625" style="4" customWidth="1"/>
    <col min="5890" max="5890" width="17.3984375" style="4" customWidth="1"/>
    <col min="5891" max="5891" width="10.59765625" style="4" customWidth="1"/>
    <col min="5892" max="5893" width="17.3984375" style="4" customWidth="1"/>
    <col min="5894" max="5895" width="15.09765625" style="4" customWidth="1"/>
    <col min="5896" max="6144" width="9.09765625" style="4"/>
    <col min="6145" max="6145" width="12.59765625" style="4" customWidth="1"/>
    <col min="6146" max="6146" width="17.3984375" style="4" customWidth="1"/>
    <col min="6147" max="6147" width="10.59765625" style="4" customWidth="1"/>
    <col min="6148" max="6149" width="17.3984375" style="4" customWidth="1"/>
    <col min="6150" max="6151" width="15.09765625" style="4" customWidth="1"/>
    <col min="6152" max="6400" width="9.09765625" style="4"/>
    <col min="6401" max="6401" width="12.59765625" style="4" customWidth="1"/>
    <col min="6402" max="6402" width="17.3984375" style="4" customWidth="1"/>
    <col min="6403" max="6403" width="10.59765625" style="4" customWidth="1"/>
    <col min="6404" max="6405" width="17.3984375" style="4" customWidth="1"/>
    <col min="6406" max="6407" width="15.09765625" style="4" customWidth="1"/>
    <col min="6408" max="6656" width="9.09765625" style="4"/>
    <col min="6657" max="6657" width="12.59765625" style="4" customWidth="1"/>
    <col min="6658" max="6658" width="17.3984375" style="4" customWidth="1"/>
    <col min="6659" max="6659" width="10.59765625" style="4" customWidth="1"/>
    <col min="6660" max="6661" width="17.3984375" style="4" customWidth="1"/>
    <col min="6662" max="6663" width="15.09765625" style="4" customWidth="1"/>
    <col min="6664" max="6912" width="9.09765625" style="4"/>
    <col min="6913" max="6913" width="12.59765625" style="4" customWidth="1"/>
    <col min="6914" max="6914" width="17.3984375" style="4" customWidth="1"/>
    <col min="6915" max="6915" width="10.59765625" style="4" customWidth="1"/>
    <col min="6916" max="6917" width="17.3984375" style="4" customWidth="1"/>
    <col min="6918" max="6919" width="15.09765625" style="4" customWidth="1"/>
    <col min="6920" max="7168" width="9.09765625" style="4"/>
    <col min="7169" max="7169" width="12.59765625" style="4" customWidth="1"/>
    <col min="7170" max="7170" width="17.3984375" style="4" customWidth="1"/>
    <col min="7171" max="7171" width="10.59765625" style="4" customWidth="1"/>
    <col min="7172" max="7173" width="17.3984375" style="4" customWidth="1"/>
    <col min="7174" max="7175" width="15.09765625" style="4" customWidth="1"/>
    <col min="7176" max="7424" width="9.09765625" style="4"/>
    <col min="7425" max="7425" width="12.59765625" style="4" customWidth="1"/>
    <col min="7426" max="7426" width="17.3984375" style="4" customWidth="1"/>
    <col min="7427" max="7427" width="10.59765625" style="4" customWidth="1"/>
    <col min="7428" max="7429" width="17.3984375" style="4" customWidth="1"/>
    <col min="7430" max="7431" width="15.09765625" style="4" customWidth="1"/>
    <col min="7432" max="7680" width="9.09765625" style="4"/>
    <col min="7681" max="7681" width="12.59765625" style="4" customWidth="1"/>
    <col min="7682" max="7682" width="17.3984375" style="4" customWidth="1"/>
    <col min="7683" max="7683" width="10.59765625" style="4" customWidth="1"/>
    <col min="7684" max="7685" width="17.3984375" style="4" customWidth="1"/>
    <col min="7686" max="7687" width="15.09765625" style="4" customWidth="1"/>
    <col min="7688" max="7936" width="9.09765625" style="4"/>
    <col min="7937" max="7937" width="12.59765625" style="4" customWidth="1"/>
    <col min="7938" max="7938" width="17.3984375" style="4" customWidth="1"/>
    <col min="7939" max="7939" width="10.59765625" style="4" customWidth="1"/>
    <col min="7940" max="7941" width="17.3984375" style="4" customWidth="1"/>
    <col min="7942" max="7943" width="15.09765625" style="4" customWidth="1"/>
    <col min="7944" max="8192" width="9.09765625" style="4"/>
    <col min="8193" max="8193" width="12.59765625" style="4" customWidth="1"/>
    <col min="8194" max="8194" width="17.3984375" style="4" customWidth="1"/>
    <col min="8195" max="8195" width="10.59765625" style="4" customWidth="1"/>
    <col min="8196" max="8197" width="17.3984375" style="4" customWidth="1"/>
    <col min="8198" max="8199" width="15.09765625" style="4" customWidth="1"/>
    <col min="8200" max="8448" width="9.09765625" style="4"/>
    <col min="8449" max="8449" width="12.59765625" style="4" customWidth="1"/>
    <col min="8450" max="8450" width="17.3984375" style="4" customWidth="1"/>
    <col min="8451" max="8451" width="10.59765625" style="4" customWidth="1"/>
    <col min="8452" max="8453" width="17.3984375" style="4" customWidth="1"/>
    <col min="8454" max="8455" width="15.09765625" style="4" customWidth="1"/>
    <col min="8456" max="8704" width="9.09765625" style="4"/>
    <col min="8705" max="8705" width="12.59765625" style="4" customWidth="1"/>
    <col min="8706" max="8706" width="17.3984375" style="4" customWidth="1"/>
    <col min="8707" max="8707" width="10.59765625" style="4" customWidth="1"/>
    <col min="8708" max="8709" width="17.3984375" style="4" customWidth="1"/>
    <col min="8710" max="8711" width="15.09765625" style="4" customWidth="1"/>
    <col min="8712" max="8960" width="9.09765625" style="4"/>
    <col min="8961" max="8961" width="12.59765625" style="4" customWidth="1"/>
    <col min="8962" max="8962" width="17.3984375" style="4" customWidth="1"/>
    <col min="8963" max="8963" width="10.59765625" style="4" customWidth="1"/>
    <col min="8964" max="8965" width="17.3984375" style="4" customWidth="1"/>
    <col min="8966" max="8967" width="15.09765625" style="4" customWidth="1"/>
    <col min="8968" max="9216" width="9.09765625" style="4"/>
    <col min="9217" max="9217" width="12.59765625" style="4" customWidth="1"/>
    <col min="9218" max="9218" width="17.3984375" style="4" customWidth="1"/>
    <col min="9219" max="9219" width="10.59765625" style="4" customWidth="1"/>
    <col min="9220" max="9221" width="17.3984375" style="4" customWidth="1"/>
    <col min="9222" max="9223" width="15.09765625" style="4" customWidth="1"/>
    <col min="9224" max="9472" width="9.09765625" style="4"/>
    <col min="9473" max="9473" width="12.59765625" style="4" customWidth="1"/>
    <col min="9474" max="9474" width="17.3984375" style="4" customWidth="1"/>
    <col min="9475" max="9475" width="10.59765625" style="4" customWidth="1"/>
    <col min="9476" max="9477" width="17.3984375" style="4" customWidth="1"/>
    <col min="9478" max="9479" width="15.09765625" style="4" customWidth="1"/>
    <col min="9480" max="9728" width="9.09765625" style="4"/>
    <col min="9729" max="9729" width="12.59765625" style="4" customWidth="1"/>
    <col min="9730" max="9730" width="17.3984375" style="4" customWidth="1"/>
    <col min="9731" max="9731" width="10.59765625" style="4" customWidth="1"/>
    <col min="9732" max="9733" width="17.3984375" style="4" customWidth="1"/>
    <col min="9734" max="9735" width="15.09765625" style="4" customWidth="1"/>
    <col min="9736" max="9984" width="9.09765625" style="4"/>
    <col min="9985" max="9985" width="12.59765625" style="4" customWidth="1"/>
    <col min="9986" max="9986" width="17.3984375" style="4" customWidth="1"/>
    <col min="9987" max="9987" width="10.59765625" style="4" customWidth="1"/>
    <col min="9988" max="9989" width="17.3984375" style="4" customWidth="1"/>
    <col min="9990" max="9991" width="15.09765625" style="4" customWidth="1"/>
    <col min="9992" max="10240" width="9.09765625" style="4"/>
    <col min="10241" max="10241" width="12.59765625" style="4" customWidth="1"/>
    <col min="10242" max="10242" width="17.3984375" style="4" customWidth="1"/>
    <col min="10243" max="10243" width="10.59765625" style="4" customWidth="1"/>
    <col min="10244" max="10245" width="17.3984375" style="4" customWidth="1"/>
    <col min="10246" max="10247" width="15.09765625" style="4" customWidth="1"/>
    <col min="10248" max="10496" width="9.09765625" style="4"/>
    <col min="10497" max="10497" width="12.59765625" style="4" customWidth="1"/>
    <col min="10498" max="10498" width="17.3984375" style="4" customWidth="1"/>
    <col min="10499" max="10499" width="10.59765625" style="4" customWidth="1"/>
    <col min="10500" max="10501" width="17.3984375" style="4" customWidth="1"/>
    <col min="10502" max="10503" width="15.09765625" style="4" customWidth="1"/>
    <col min="10504" max="10752" width="9.09765625" style="4"/>
    <col min="10753" max="10753" width="12.59765625" style="4" customWidth="1"/>
    <col min="10754" max="10754" width="17.3984375" style="4" customWidth="1"/>
    <col min="10755" max="10755" width="10.59765625" style="4" customWidth="1"/>
    <col min="10756" max="10757" width="17.3984375" style="4" customWidth="1"/>
    <col min="10758" max="10759" width="15.09765625" style="4" customWidth="1"/>
    <col min="10760" max="11008" width="9.09765625" style="4"/>
    <col min="11009" max="11009" width="12.59765625" style="4" customWidth="1"/>
    <col min="11010" max="11010" width="17.3984375" style="4" customWidth="1"/>
    <col min="11011" max="11011" width="10.59765625" style="4" customWidth="1"/>
    <col min="11012" max="11013" width="17.3984375" style="4" customWidth="1"/>
    <col min="11014" max="11015" width="15.09765625" style="4" customWidth="1"/>
    <col min="11016" max="11264" width="9.09765625" style="4"/>
    <col min="11265" max="11265" width="12.59765625" style="4" customWidth="1"/>
    <col min="11266" max="11266" width="17.3984375" style="4" customWidth="1"/>
    <col min="11267" max="11267" width="10.59765625" style="4" customWidth="1"/>
    <col min="11268" max="11269" width="17.3984375" style="4" customWidth="1"/>
    <col min="11270" max="11271" width="15.09765625" style="4" customWidth="1"/>
    <col min="11272" max="11520" width="9.09765625" style="4"/>
    <col min="11521" max="11521" width="12.59765625" style="4" customWidth="1"/>
    <col min="11522" max="11522" width="17.3984375" style="4" customWidth="1"/>
    <col min="11523" max="11523" width="10.59765625" style="4" customWidth="1"/>
    <col min="11524" max="11525" width="17.3984375" style="4" customWidth="1"/>
    <col min="11526" max="11527" width="15.09765625" style="4" customWidth="1"/>
    <col min="11528" max="11776" width="9.09765625" style="4"/>
    <col min="11777" max="11777" width="12.59765625" style="4" customWidth="1"/>
    <col min="11778" max="11778" width="17.3984375" style="4" customWidth="1"/>
    <col min="11779" max="11779" width="10.59765625" style="4" customWidth="1"/>
    <col min="11780" max="11781" width="17.3984375" style="4" customWidth="1"/>
    <col min="11782" max="11783" width="15.09765625" style="4" customWidth="1"/>
    <col min="11784" max="12032" width="9.09765625" style="4"/>
    <col min="12033" max="12033" width="12.59765625" style="4" customWidth="1"/>
    <col min="12034" max="12034" width="17.3984375" style="4" customWidth="1"/>
    <col min="12035" max="12035" width="10.59765625" style="4" customWidth="1"/>
    <col min="12036" max="12037" width="17.3984375" style="4" customWidth="1"/>
    <col min="12038" max="12039" width="15.09765625" style="4" customWidth="1"/>
    <col min="12040" max="12288" width="9.09765625" style="4"/>
    <col min="12289" max="12289" width="12.59765625" style="4" customWidth="1"/>
    <col min="12290" max="12290" width="17.3984375" style="4" customWidth="1"/>
    <col min="12291" max="12291" width="10.59765625" style="4" customWidth="1"/>
    <col min="12292" max="12293" width="17.3984375" style="4" customWidth="1"/>
    <col min="12294" max="12295" width="15.09765625" style="4" customWidth="1"/>
    <col min="12296" max="12544" width="9.09765625" style="4"/>
    <col min="12545" max="12545" width="12.59765625" style="4" customWidth="1"/>
    <col min="12546" max="12546" width="17.3984375" style="4" customWidth="1"/>
    <col min="12547" max="12547" width="10.59765625" style="4" customWidth="1"/>
    <col min="12548" max="12549" width="17.3984375" style="4" customWidth="1"/>
    <col min="12550" max="12551" width="15.09765625" style="4" customWidth="1"/>
    <col min="12552" max="12800" width="9.09765625" style="4"/>
    <col min="12801" max="12801" width="12.59765625" style="4" customWidth="1"/>
    <col min="12802" max="12802" width="17.3984375" style="4" customWidth="1"/>
    <col min="12803" max="12803" width="10.59765625" style="4" customWidth="1"/>
    <col min="12804" max="12805" width="17.3984375" style="4" customWidth="1"/>
    <col min="12806" max="12807" width="15.09765625" style="4" customWidth="1"/>
    <col min="12808" max="13056" width="9.09765625" style="4"/>
    <col min="13057" max="13057" width="12.59765625" style="4" customWidth="1"/>
    <col min="13058" max="13058" width="17.3984375" style="4" customWidth="1"/>
    <col min="13059" max="13059" width="10.59765625" style="4" customWidth="1"/>
    <col min="13060" max="13061" width="17.3984375" style="4" customWidth="1"/>
    <col min="13062" max="13063" width="15.09765625" style="4" customWidth="1"/>
    <col min="13064" max="13312" width="9.09765625" style="4"/>
    <col min="13313" max="13313" width="12.59765625" style="4" customWidth="1"/>
    <col min="13314" max="13314" width="17.3984375" style="4" customWidth="1"/>
    <col min="13315" max="13315" width="10.59765625" style="4" customWidth="1"/>
    <col min="13316" max="13317" width="17.3984375" style="4" customWidth="1"/>
    <col min="13318" max="13319" width="15.09765625" style="4" customWidth="1"/>
    <col min="13320" max="13568" width="9.09765625" style="4"/>
    <col min="13569" max="13569" width="12.59765625" style="4" customWidth="1"/>
    <col min="13570" max="13570" width="17.3984375" style="4" customWidth="1"/>
    <col min="13571" max="13571" width="10.59765625" style="4" customWidth="1"/>
    <col min="13572" max="13573" width="17.3984375" style="4" customWidth="1"/>
    <col min="13574" max="13575" width="15.09765625" style="4" customWidth="1"/>
    <col min="13576" max="13824" width="9.09765625" style="4"/>
    <col min="13825" max="13825" width="12.59765625" style="4" customWidth="1"/>
    <col min="13826" max="13826" width="17.3984375" style="4" customWidth="1"/>
    <col min="13827" max="13827" width="10.59765625" style="4" customWidth="1"/>
    <col min="13828" max="13829" width="17.3984375" style="4" customWidth="1"/>
    <col min="13830" max="13831" width="15.09765625" style="4" customWidth="1"/>
    <col min="13832" max="14080" width="9.09765625" style="4"/>
    <col min="14081" max="14081" width="12.59765625" style="4" customWidth="1"/>
    <col min="14082" max="14082" width="17.3984375" style="4" customWidth="1"/>
    <col min="14083" max="14083" width="10.59765625" style="4" customWidth="1"/>
    <col min="14084" max="14085" width="17.3984375" style="4" customWidth="1"/>
    <col min="14086" max="14087" width="15.09765625" style="4" customWidth="1"/>
    <col min="14088" max="14336" width="9.09765625" style="4"/>
    <col min="14337" max="14337" width="12.59765625" style="4" customWidth="1"/>
    <col min="14338" max="14338" width="17.3984375" style="4" customWidth="1"/>
    <col min="14339" max="14339" width="10.59765625" style="4" customWidth="1"/>
    <col min="14340" max="14341" width="17.3984375" style="4" customWidth="1"/>
    <col min="14342" max="14343" width="15.09765625" style="4" customWidth="1"/>
    <col min="14344" max="14592" width="9.09765625" style="4"/>
    <col min="14593" max="14593" width="12.59765625" style="4" customWidth="1"/>
    <col min="14594" max="14594" width="17.3984375" style="4" customWidth="1"/>
    <col min="14595" max="14595" width="10.59765625" style="4" customWidth="1"/>
    <col min="14596" max="14597" width="17.3984375" style="4" customWidth="1"/>
    <col min="14598" max="14599" width="15.09765625" style="4" customWidth="1"/>
    <col min="14600" max="14848" width="9.09765625" style="4"/>
    <col min="14849" max="14849" width="12.59765625" style="4" customWidth="1"/>
    <col min="14850" max="14850" width="17.3984375" style="4" customWidth="1"/>
    <col min="14851" max="14851" width="10.59765625" style="4" customWidth="1"/>
    <col min="14852" max="14853" width="17.3984375" style="4" customWidth="1"/>
    <col min="14854" max="14855" width="15.09765625" style="4" customWidth="1"/>
    <col min="14856" max="15104" width="9.09765625" style="4"/>
    <col min="15105" max="15105" width="12.59765625" style="4" customWidth="1"/>
    <col min="15106" max="15106" width="17.3984375" style="4" customWidth="1"/>
    <col min="15107" max="15107" width="10.59765625" style="4" customWidth="1"/>
    <col min="15108" max="15109" width="17.3984375" style="4" customWidth="1"/>
    <col min="15110" max="15111" width="15.09765625" style="4" customWidth="1"/>
    <col min="15112" max="15360" width="9.09765625" style="4"/>
    <col min="15361" max="15361" width="12.59765625" style="4" customWidth="1"/>
    <col min="15362" max="15362" width="17.3984375" style="4" customWidth="1"/>
    <col min="15363" max="15363" width="10.59765625" style="4" customWidth="1"/>
    <col min="15364" max="15365" width="17.3984375" style="4" customWidth="1"/>
    <col min="15366" max="15367" width="15.09765625" style="4" customWidth="1"/>
    <col min="15368" max="15616" width="9.09765625" style="4"/>
    <col min="15617" max="15617" width="12.59765625" style="4" customWidth="1"/>
    <col min="15618" max="15618" width="17.3984375" style="4" customWidth="1"/>
    <col min="15619" max="15619" width="10.59765625" style="4" customWidth="1"/>
    <col min="15620" max="15621" width="17.3984375" style="4" customWidth="1"/>
    <col min="15622" max="15623" width="15.09765625" style="4" customWidth="1"/>
    <col min="15624" max="15872" width="9.09765625" style="4"/>
    <col min="15873" max="15873" width="12.59765625" style="4" customWidth="1"/>
    <col min="15874" max="15874" width="17.3984375" style="4" customWidth="1"/>
    <col min="15875" max="15875" width="10.59765625" style="4" customWidth="1"/>
    <col min="15876" max="15877" width="17.3984375" style="4" customWidth="1"/>
    <col min="15878" max="15879" width="15.09765625" style="4" customWidth="1"/>
    <col min="15880" max="16128" width="9.09765625" style="4"/>
    <col min="16129" max="16129" width="12.59765625" style="4" customWidth="1"/>
    <col min="16130" max="16130" width="17.3984375" style="4" customWidth="1"/>
    <col min="16131" max="16131" width="10.59765625" style="4" customWidth="1"/>
    <col min="16132" max="16133" width="17.3984375" style="4" customWidth="1"/>
    <col min="16134" max="16135" width="15.09765625" style="4" customWidth="1"/>
    <col min="16136" max="16384" width="9.09765625" style="4"/>
  </cols>
  <sheetData>
    <row r="1" spans="1:15" x14ac:dyDescent="0.25">
      <c r="A1" s="6"/>
      <c r="B1" s="6"/>
      <c r="C1" s="6"/>
      <c r="D1" s="6"/>
      <c r="E1" s="6"/>
      <c r="F1" s="6"/>
      <c r="G1" s="7"/>
    </row>
    <row r="2" spans="1:15" ht="13" x14ac:dyDescent="0.3">
      <c r="A2" s="8" t="s">
        <v>227</v>
      </c>
      <c r="B2" s="6"/>
      <c r="C2" s="6"/>
      <c r="D2" s="6"/>
      <c r="E2" s="6"/>
      <c r="F2" s="6"/>
      <c r="G2" s="7"/>
    </row>
    <row r="3" spans="1:15" x14ac:dyDescent="0.25">
      <c r="A3" s="9"/>
      <c r="B3" s="9"/>
      <c r="C3" s="9"/>
      <c r="D3" s="9"/>
      <c r="E3" s="9"/>
      <c r="F3" s="9"/>
      <c r="G3" s="10"/>
    </row>
    <row r="4" spans="1:15" x14ac:dyDescent="0.25">
      <c r="A4" s="11" t="s">
        <v>42</v>
      </c>
      <c r="B4" s="12" t="s">
        <v>43</v>
      </c>
      <c r="C4" s="12" t="s">
        <v>44</v>
      </c>
      <c r="D4" s="12" t="s">
        <v>44</v>
      </c>
      <c r="E4" s="12" t="s">
        <v>45</v>
      </c>
      <c r="F4" s="12" t="s">
        <v>46</v>
      </c>
      <c r="G4" s="13" t="s">
        <v>47</v>
      </c>
    </row>
    <row r="5" spans="1:15" x14ac:dyDescent="0.25">
      <c r="A5" s="14" t="s">
        <v>48</v>
      </c>
      <c r="B5" s="15" t="s">
        <v>49</v>
      </c>
      <c r="C5" s="15" t="s">
        <v>50</v>
      </c>
      <c r="D5" s="15" t="s">
        <v>51</v>
      </c>
      <c r="E5" s="15" t="s">
        <v>52</v>
      </c>
      <c r="F5" s="15" t="s">
        <v>53</v>
      </c>
      <c r="G5" s="16" t="s">
        <v>54</v>
      </c>
    </row>
    <row r="6" spans="1:15" x14ac:dyDescent="0.25">
      <c r="A6" s="17"/>
      <c r="B6" s="15" t="s">
        <v>55</v>
      </c>
      <c r="C6" s="15" t="s">
        <v>56</v>
      </c>
      <c r="D6" s="15" t="s">
        <v>55</v>
      </c>
      <c r="E6" s="15" t="s">
        <v>55</v>
      </c>
      <c r="F6" s="15" t="s">
        <v>57</v>
      </c>
      <c r="G6" s="16" t="s">
        <v>56</v>
      </c>
    </row>
    <row r="7" spans="1:15" x14ac:dyDescent="0.25">
      <c r="A7" s="18"/>
      <c r="B7" s="6"/>
      <c r="C7" s="15"/>
      <c r="D7" s="6"/>
      <c r="E7" s="6"/>
      <c r="F7" s="15"/>
      <c r="G7" s="16"/>
    </row>
    <row r="8" spans="1:15" ht="13.5" x14ac:dyDescent="0.35">
      <c r="A8" s="19"/>
      <c r="B8" s="20" t="s">
        <v>58</v>
      </c>
      <c r="C8" s="12" t="s">
        <v>59</v>
      </c>
      <c r="D8" s="12" t="s">
        <v>60</v>
      </c>
      <c r="E8" s="12" t="s">
        <v>61</v>
      </c>
      <c r="F8" s="20" t="s">
        <v>62</v>
      </c>
      <c r="G8" s="21" t="s">
        <v>63</v>
      </c>
    </row>
    <row r="9" spans="1:15" x14ac:dyDescent="0.25">
      <c r="A9" s="18"/>
      <c r="B9" s="22"/>
      <c r="C9" s="22"/>
      <c r="D9" s="22"/>
      <c r="E9" s="22"/>
      <c r="F9" s="22"/>
      <c r="G9" s="23"/>
    </row>
    <row r="10" spans="1:15" x14ac:dyDescent="0.25">
      <c r="A10" s="14" t="s">
        <v>64</v>
      </c>
      <c r="B10" s="24">
        <v>2.3800000000000002E-3</v>
      </c>
      <c r="C10" s="15">
        <v>100000</v>
      </c>
      <c r="D10" s="15">
        <v>238</v>
      </c>
      <c r="E10" s="15">
        <v>99802</v>
      </c>
      <c r="F10" s="15">
        <v>8318903</v>
      </c>
      <c r="G10" s="25">
        <v>83.2</v>
      </c>
      <c r="H10" s="40"/>
      <c r="I10" s="44"/>
      <c r="J10" s="44"/>
      <c r="K10" s="39"/>
      <c r="L10" s="39"/>
      <c r="M10" s="44"/>
      <c r="N10" s="43"/>
      <c r="O10" s="43"/>
    </row>
    <row r="11" spans="1:15" x14ac:dyDescent="0.25">
      <c r="A11" s="14" t="s">
        <v>65</v>
      </c>
      <c r="B11" s="24">
        <v>1.2E-4</v>
      </c>
      <c r="C11" s="15">
        <v>99762</v>
      </c>
      <c r="D11" s="15">
        <v>12</v>
      </c>
      <c r="E11" s="15">
        <v>99756</v>
      </c>
      <c r="F11" s="15">
        <v>8219101</v>
      </c>
      <c r="G11" s="25">
        <v>82.4</v>
      </c>
      <c r="H11" s="40"/>
      <c r="I11" s="44"/>
      <c r="J11" s="44"/>
      <c r="K11" s="39"/>
      <c r="L11" s="39"/>
      <c r="M11" s="44"/>
      <c r="N11" s="43"/>
      <c r="O11" s="43"/>
    </row>
    <row r="12" spans="1:15" x14ac:dyDescent="0.25">
      <c r="A12" s="14" t="s">
        <v>66</v>
      </c>
      <c r="B12" s="24">
        <v>1.2E-4</v>
      </c>
      <c r="C12" s="15">
        <v>99750</v>
      </c>
      <c r="D12" s="15">
        <v>12</v>
      </c>
      <c r="E12" s="15">
        <v>99744</v>
      </c>
      <c r="F12" s="15">
        <v>8119345</v>
      </c>
      <c r="G12" s="25">
        <v>81.400000000000006</v>
      </c>
      <c r="H12" s="40"/>
      <c r="I12" s="44"/>
      <c r="J12" s="44"/>
      <c r="K12" s="39"/>
      <c r="L12" s="39"/>
      <c r="M12" s="44"/>
      <c r="N12" s="43"/>
      <c r="O12" s="43"/>
    </row>
    <row r="13" spans="1:15" x14ac:dyDescent="0.25">
      <c r="A13" s="14" t="s">
        <v>67</v>
      </c>
      <c r="B13" s="24">
        <v>1.1E-4</v>
      </c>
      <c r="C13" s="15">
        <v>99738</v>
      </c>
      <c r="D13" s="15">
        <v>11</v>
      </c>
      <c r="E13" s="15">
        <v>99733</v>
      </c>
      <c r="F13" s="15">
        <v>8019601</v>
      </c>
      <c r="G13" s="25">
        <v>80.400000000000006</v>
      </c>
      <c r="H13" s="40"/>
      <c r="I13" s="44"/>
      <c r="J13" s="44"/>
      <c r="K13" s="39"/>
      <c r="L13" s="39"/>
      <c r="M13" s="44"/>
      <c r="N13" s="43"/>
      <c r="O13" s="43"/>
    </row>
    <row r="14" spans="1:15" x14ac:dyDescent="0.25">
      <c r="A14" s="14" t="s">
        <v>68</v>
      </c>
      <c r="B14" s="24">
        <v>1E-4</v>
      </c>
      <c r="C14" s="15">
        <v>99727</v>
      </c>
      <c r="D14" s="15">
        <v>10</v>
      </c>
      <c r="E14" s="15">
        <v>99722</v>
      </c>
      <c r="F14" s="15">
        <v>7919868</v>
      </c>
      <c r="G14" s="25">
        <v>79.400000000000006</v>
      </c>
      <c r="H14" s="40"/>
      <c r="I14" s="44"/>
      <c r="J14" s="44"/>
      <c r="K14" s="39"/>
      <c r="L14" s="39"/>
      <c r="M14" s="44"/>
      <c r="N14" s="43"/>
      <c r="O14" s="43"/>
    </row>
    <row r="15" spans="1:15" x14ac:dyDescent="0.25">
      <c r="A15" s="14" t="s">
        <v>69</v>
      </c>
      <c r="B15" s="24">
        <v>9.0000000000000006E-5</v>
      </c>
      <c r="C15" s="15">
        <v>99717</v>
      </c>
      <c r="D15" s="15">
        <v>8</v>
      </c>
      <c r="E15" s="15">
        <v>99713</v>
      </c>
      <c r="F15" s="15">
        <v>7820146</v>
      </c>
      <c r="G15" s="25">
        <v>78.400000000000006</v>
      </c>
      <c r="H15" s="40"/>
      <c r="I15" s="44"/>
      <c r="J15" s="44"/>
      <c r="K15" s="39"/>
      <c r="L15" s="39"/>
      <c r="M15" s="44"/>
      <c r="N15" s="43"/>
      <c r="O15" s="43"/>
    </row>
    <row r="16" spans="1:15" x14ac:dyDescent="0.25">
      <c r="A16" s="14" t="s">
        <v>70</v>
      </c>
      <c r="B16" s="24">
        <v>6.9999999999999994E-5</v>
      </c>
      <c r="C16" s="15">
        <v>99709</v>
      </c>
      <c r="D16" s="15">
        <v>7</v>
      </c>
      <c r="E16" s="15">
        <v>99706</v>
      </c>
      <c r="F16" s="15">
        <v>7720433</v>
      </c>
      <c r="G16" s="25">
        <v>77.400000000000006</v>
      </c>
      <c r="H16" s="40"/>
      <c r="I16" s="44"/>
      <c r="J16" s="44"/>
      <c r="K16" s="39"/>
      <c r="L16" s="39"/>
      <c r="M16" s="44"/>
      <c r="N16" s="43"/>
      <c r="O16" s="43"/>
    </row>
    <row r="17" spans="1:15" x14ac:dyDescent="0.25">
      <c r="A17" s="14" t="s">
        <v>71</v>
      </c>
      <c r="B17" s="24">
        <v>6.9999999999999994E-5</v>
      </c>
      <c r="C17" s="15">
        <v>99702</v>
      </c>
      <c r="D17" s="15">
        <v>7</v>
      </c>
      <c r="E17" s="15">
        <v>99699</v>
      </c>
      <c r="F17" s="15">
        <v>7620728</v>
      </c>
      <c r="G17" s="25">
        <v>76.400000000000006</v>
      </c>
      <c r="H17" s="40"/>
      <c r="I17" s="44"/>
      <c r="J17" s="44"/>
      <c r="K17" s="39"/>
      <c r="L17" s="39"/>
      <c r="M17" s="44"/>
      <c r="N17" s="43"/>
      <c r="O17" s="43"/>
    </row>
    <row r="18" spans="1:15" x14ac:dyDescent="0.25">
      <c r="A18" s="14" t="s">
        <v>72</v>
      </c>
      <c r="B18" s="24">
        <v>6.9999999999999994E-5</v>
      </c>
      <c r="C18" s="15">
        <v>99695</v>
      </c>
      <c r="D18" s="15">
        <v>7</v>
      </c>
      <c r="E18" s="15">
        <v>99692</v>
      </c>
      <c r="F18" s="15">
        <v>7521029</v>
      </c>
      <c r="G18" s="25">
        <v>75.400000000000006</v>
      </c>
      <c r="H18" s="40"/>
      <c r="I18" s="44"/>
      <c r="J18" s="44"/>
      <c r="K18" s="39"/>
      <c r="L18" s="39"/>
      <c r="M18" s="44"/>
      <c r="N18" s="43"/>
      <c r="O18" s="43"/>
    </row>
    <row r="19" spans="1:15" x14ac:dyDescent="0.25">
      <c r="A19" s="14" t="s">
        <v>73</v>
      </c>
      <c r="B19" s="24">
        <v>8.0000000000000007E-5</v>
      </c>
      <c r="C19" s="15">
        <v>99688</v>
      </c>
      <c r="D19" s="15">
        <v>8</v>
      </c>
      <c r="E19" s="15">
        <v>99684</v>
      </c>
      <c r="F19" s="15">
        <v>7421338</v>
      </c>
      <c r="G19" s="25">
        <v>74.400000000000006</v>
      </c>
      <c r="H19" s="40"/>
      <c r="I19" s="44"/>
      <c r="J19" s="44"/>
      <c r="K19" s="39"/>
      <c r="L19" s="39"/>
      <c r="M19" s="44"/>
      <c r="N19" s="43"/>
      <c r="O19" s="43"/>
    </row>
    <row r="20" spans="1:15" x14ac:dyDescent="0.25">
      <c r="A20" s="14" t="s">
        <v>74</v>
      </c>
      <c r="B20" s="24">
        <v>8.0000000000000007E-5</v>
      </c>
      <c r="C20" s="15">
        <v>99680</v>
      </c>
      <c r="D20" s="15">
        <v>8</v>
      </c>
      <c r="E20" s="15">
        <v>99676</v>
      </c>
      <c r="F20" s="15">
        <v>7321654</v>
      </c>
      <c r="G20" s="25">
        <v>73.5</v>
      </c>
      <c r="H20" s="40"/>
      <c r="I20" s="44"/>
      <c r="J20" s="44"/>
      <c r="K20" s="39"/>
      <c r="L20" s="39"/>
      <c r="M20" s="44"/>
      <c r="N20" s="43"/>
      <c r="O20" s="43"/>
    </row>
    <row r="21" spans="1:15" x14ac:dyDescent="0.25">
      <c r="A21" s="14" t="s">
        <v>75</v>
      </c>
      <c r="B21" s="24">
        <v>9.0000000000000006E-5</v>
      </c>
      <c r="C21" s="15">
        <v>99672</v>
      </c>
      <c r="D21" s="15">
        <v>9</v>
      </c>
      <c r="E21" s="15">
        <v>99668</v>
      </c>
      <c r="F21" s="15">
        <v>7221978</v>
      </c>
      <c r="G21" s="25">
        <v>72.5</v>
      </c>
      <c r="H21" s="40"/>
      <c r="I21" s="44"/>
      <c r="J21" s="44"/>
      <c r="K21" s="39"/>
      <c r="L21" s="39"/>
      <c r="M21" s="44"/>
      <c r="N21" s="43"/>
      <c r="O21" s="43"/>
    </row>
    <row r="22" spans="1:15" x14ac:dyDescent="0.25">
      <c r="A22" s="14" t="s">
        <v>76</v>
      </c>
      <c r="B22" s="24">
        <v>1E-4</v>
      </c>
      <c r="C22" s="15">
        <v>99663</v>
      </c>
      <c r="D22" s="15">
        <v>10</v>
      </c>
      <c r="E22" s="15">
        <v>99658</v>
      </c>
      <c r="F22" s="15">
        <v>7122310</v>
      </c>
      <c r="G22" s="25">
        <v>71.5</v>
      </c>
      <c r="H22" s="40"/>
      <c r="I22" s="44"/>
      <c r="J22" s="44"/>
      <c r="K22" s="39"/>
      <c r="L22" s="39"/>
      <c r="M22" s="44"/>
      <c r="N22" s="43"/>
      <c r="O22" s="43"/>
    </row>
    <row r="23" spans="1:15" x14ac:dyDescent="0.25">
      <c r="A23" s="14" t="s">
        <v>77</v>
      </c>
      <c r="B23" s="24">
        <v>1.2E-4</v>
      </c>
      <c r="C23" s="15">
        <v>99653</v>
      </c>
      <c r="D23" s="15">
        <v>12</v>
      </c>
      <c r="E23" s="15">
        <v>99647</v>
      </c>
      <c r="F23" s="15">
        <v>7022652</v>
      </c>
      <c r="G23" s="25">
        <v>70.5</v>
      </c>
      <c r="H23" s="40"/>
      <c r="I23" s="44"/>
      <c r="J23" s="44"/>
      <c r="K23" s="39"/>
      <c r="L23" s="39"/>
      <c r="M23" s="44"/>
      <c r="N23" s="43"/>
      <c r="O23" s="43"/>
    </row>
    <row r="24" spans="1:15" x14ac:dyDescent="0.25">
      <c r="A24" s="14" t="s">
        <v>78</v>
      </c>
      <c r="B24" s="24">
        <v>1.3999999999999999E-4</v>
      </c>
      <c r="C24" s="15">
        <v>99641</v>
      </c>
      <c r="D24" s="15">
        <v>14</v>
      </c>
      <c r="E24" s="15">
        <v>99634</v>
      </c>
      <c r="F24" s="15">
        <v>6923005</v>
      </c>
      <c r="G24" s="25">
        <v>69.5</v>
      </c>
      <c r="H24" s="40"/>
      <c r="I24" s="44"/>
      <c r="J24" s="44"/>
      <c r="K24" s="39"/>
      <c r="L24" s="39"/>
      <c r="M24" s="44"/>
      <c r="N24" s="43"/>
      <c r="O24" s="43"/>
    </row>
    <row r="25" spans="1:15" x14ac:dyDescent="0.25">
      <c r="A25" s="14" t="s">
        <v>79</v>
      </c>
      <c r="B25" s="24">
        <v>1.6000000000000001E-4</v>
      </c>
      <c r="C25" s="15">
        <v>99627</v>
      </c>
      <c r="D25" s="15">
        <v>16</v>
      </c>
      <c r="E25" s="15">
        <v>99619</v>
      </c>
      <c r="F25" s="15">
        <v>6823371</v>
      </c>
      <c r="G25" s="25">
        <v>68.5</v>
      </c>
      <c r="H25" s="40"/>
      <c r="I25" s="44"/>
      <c r="J25" s="44"/>
      <c r="K25" s="39"/>
      <c r="L25" s="39"/>
      <c r="M25" s="44"/>
      <c r="N25" s="43"/>
      <c r="O25" s="43"/>
    </row>
    <row r="26" spans="1:15" x14ac:dyDescent="0.25">
      <c r="A26" s="26" t="s">
        <v>80</v>
      </c>
      <c r="B26" s="24">
        <v>1.8000000000000001E-4</v>
      </c>
      <c r="C26" s="15">
        <v>99611</v>
      </c>
      <c r="D26" s="15">
        <v>18</v>
      </c>
      <c r="E26" s="15">
        <v>99602</v>
      </c>
      <c r="F26" s="15">
        <v>6723752</v>
      </c>
      <c r="G26" s="25">
        <v>67.5</v>
      </c>
      <c r="H26" s="40"/>
      <c r="I26" s="44"/>
      <c r="J26" s="44"/>
      <c r="K26" s="39"/>
      <c r="L26" s="39"/>
      <c r="M26" s="44"/>
      <c r="N26" s="43"/>
      <c r="O26" s="43"/>
    </row>
    <row r="27" spans="1:15" x14ac:dyDescent="0.25">
      <c r="A27" s="26" t="s">
        <v>81</v>
      </c>
      <c r="B27" s="24">
        <v>1.9000000000000001E-4</v>
      </c>
      <c r="C27" s="15">
        <v>99593</v>
      </c>
      <c r="D27" s="15">
        <v>19</v>
      </c>
      <c r="E27" s="15">
        <v>99584</v>
      </c>
      <c r="F27" s="15">
        <v>6624150</v>
      </c>
      <c r="G27" s="25">
        <v>66.5</v>
      </c>
      <c r="H27" s="40"/>
      <c r="I27" s="44"/>
      <c r="J27" s="44"/>
      <c r="K27" s="39"/>
      <c r="L27" s="39"/>
      <c r="M27" s="44"/>
      <c r="N27" s="43"/>
      <c r="O27" s="43"/>
    </row>
    <row r="28" spans="1:15" x14ac:dyDescent="0.25">
      <c r="A28" s="26" t="s">
        <v>82</v>
      </c>
      <c r="B28" s="24">
        <v>2.1000000000000001E-4</v>
      </c>
      <c r="C28" s="15">
        <v>99574</v>
      </c>
      <c r="D28" s="15">
        <v>21</v>
      </c>
      <c r="E28" s="15">
        <v>99564</v>
      </c>
      <c r="F28" s="15">
        <v>6524567</v>
      </c>
      <c r="G28" s="25">
        <v>65.5</v>
      </c>
      <c r="H28" s="40"/>
      <c r="I28" s="44"/>
      <c r="J28" s="44"/>
      <c r="K28" s="39"/>
      <c r="L28" s="39"/>
      <c r="M28" s="44"/>
      <c r="N28" s="43"/>
      <c r="O28" s="43"/>
    </row>
    <row r="29" spans="1:15" x14ac:dyDescent="0.25">
      <c r="A29" s="26" t="s">
        <v>83</v>
      </c>
      <c r="B29" s="24">
        <v>2.2000000000000001E-4</v>
      </c>
      <c r="C29" s="15">
        <v>99553</v>
      </c>
      <c r="D29" s="15">
        <v>22</v>
      </c>
      <c r="E29" s="15">
        <v>99542</v>
      </c>
      <c r="F29" s="15">
        <v>6425003</v>
      </c>
      <c r="G29" s="25">
        <v>64.5</v>
      </c>
      <c r="H29" s="40"/>
      <c r="I29" s="44"/>
      <c r="J29" s="44"/>
      <c r="K29" s="39"/>
      <c r="L29" s="39"/>
      <c r="M29" s="44"/>
      <c r="N29" s="43"/>
      <c r="O29" s="43"/>
    </row>
    <row r="30" spans="1:15" x14ac:dyDescent="0.25">
      <c r="A30" s="26" t="s">
        <v>84</v>
      </c>
      <c r="B30" s="24">
        <v>2.3000000000000001E-4</v>
      </c>
      <c r="C30" s="15">
        <v>99531</v>
      </c>
      <c r="D30" s="15">
        <v>22</v>
      </c>
      <c r="E30" s="15">
        <v>99520</v>
      </c>
      <c r="F30" s="15">
        <v>6325461</v>
      </c>
      <c r="G30" s="25">
        <v>63.6</v>
      </c>
      <c r="H30" s="40"/>
      <c r="I30" s="44"/>
      <c r="J30" s="44"/>
      <c r="K30" s="39"/>
      <c r="L30" s="39"/>
      <c r="M30" s="44"/>
      <c r="N30" s="43"/>
      <c r="O30" s="43"/>
    </row>
    <row r="31" spans="1:15" x14ac:dyDescent="0.25">
      <c r="A31" s="26" t="s">
        <v>85</v>
      </c>
      <c r="B31" s="24">
        <v>2.3000000000000001E-4</v>
      </c>
      <c r="C31" s="15">
        <v>99509</v>
      </c>
      <c r="D31" s="15">
        <v>23</v>
      </c>
      <c r="E31" s="15">
        <v>99498</v>
      </c>
      <c r="F31" s="15">
        <v>6225941</v>
      </c>
      <c r="G31" s="25">
        <v>62.6</v>
      </c>
      <c r="H31" s="40"/>
      <c r="I31" s="44"/>
      <c r="J31" s="44"/>
      <c r="K31" s="39"/>
      <c r="L31" s="39"/>
      <c r="M31" s="44"/>
      <c r="N31" s="43"/>
      <c r="O31" s="43"/>
    </row>
    <row r="32" spans="1:15" x14ac:dyDescent="0.25">
      <c r="A32" s="26" t="s">
        <v>86</v>
      </c>
      <c r="B32" s="24">
        <v>2.4000000000000001E-4</v>
      </c>
      <c r="C32" s="15">
        <v>99486</v>
      </c>
      <c r="D32" s="15">
        <v>24</v>
      </c>
      <c r="E32" s="15">
        <v>99474</v>
      </c>
      <c r="F32" s="15">
        <v>6126444</v>
      </c>
      <c r="G32" s="25">
        <v>61.6</v>
      </c>
      <c r="H32" s="40"/>
      <c r="I32" s="44"/>
      <c r="J32" s="44"/>
      <c r="K32" s="39"/>
      <c r="L32" s="39"/>
      <c r="M32" s="44"/>
      <c r="N32" s="43"/>
      <c r="O32" s="43"/>
    </row>
    <row r="33" spans="1:15" x14ac:dyDescent="0.25">
      <c r="A33" s="26" t="s">
        <v>87</v>
      </c>
      <c r="B33" s="24">
        <v>2.5000000000000001E-4</v>
      </c>
      <c r="C33" s="15">
        <v>99462</v>
      </c>
      <c r="D33" s="15">
        <v>25</v>
      </c>
      <c r="E33" s="15">
        <v>99450</v>
      </c>
      <c r="F33" s="15">
        <v>6026970</v>
      </c>
      <c r="G33" s="25">
        <v>60.6</v>
      </c>
      <c r="H33" s="40"/>
      <c r="I33" s="44"/>
      <c r="J33" s="44"/>
      <c r="K33" s="39"/>
      <c r="L33" s="39"/>
      <c r="M33" s="44"/>
      <c r="N33" s="43"/>
      <c r="O33" s="43"/>
    </row>
    <row r="34" spans="1:15" x14ac:dyDescent="0.25">
      <c r="A34" s="26" t="s">
        <v>88</v>
      </c>
      <c r="B34" s="24">
        <v>2.5000000000000001E-4</v>
      </c>
      <c r="C34" s="15">
        <v>99437</v>
      </c>
      <c r="D34" s="15">
        <v>25</v>
      </c>
      <c r="E34" s="15">
        <v>99425</v>
      </c>
      <c r="F34" s="15">
        <v>5927520</v>
      </c>
      <c r="G34" s="25">
        <v>59.6</v>
      </c>
      <c r="H34" s="40"/>
      <c r="I34" s="44"/>
      <c r="J34" s="44"/>
      <c r="K34" s="39"/>
      <c r="L34" s="39"/>
      <c r="M34" s="44"/>
      <c r="N34" s="43"/>
      <c r="O34" s="43"/>
    </row>
    <row r="35" spans="1:15" x14ac:dyDescent="0.25">
      <c r="A35" s="26" t="s">
        <v>89</v>
      </c>
      <c r="B35" s="24">
        <v>2.5000000000000001E-4</v>
      </c>
      <c r="C35" s="15">
        <v>99412</v>
      </c>
      <c r="D35" s="15">
        <v>25</v>
      </c>
      <c r="E35" s="15">
        <v>99400</v>
      </c>
      <c r="F35" s="15">
        <v>5828096</v>
      </c>
      <c r="G35" s="25">
        <v>58.6</v>
      </c>
      <c r="H35" s="40"/>
      <c r="I35" s="44"/>
      <c r="J35" s="44"/>
      <c r="K35" s="39"/>
      <c r="L35" s="39"/>
      <c r="M35" s="44"/>
      <c r="N35" s="43"/>
      <c r="O35" s="43"/>
    </row>
    <row r="36" spans="1:15" x14ac:dyDescent="0.25">
      <c r="A36" s="26" t="s">
        <v>90</v>
      </c>
      <c r="B36" s="24">
        <v>2.5000000000000001E-4</v>
      </c>
      <c r="C36" s="15">
        <v>99387</v>
      </c>
      <c r="D36" s="15">
        <v>25</v>
      </c>
      <c r="E36" s="15">
        <v>99375</v>
      </c>
      <c r="F36" s="15">
        <v>5728696</v>
      </c>
      <c r="G36" s="25">
        <v>57.6</v>
      </c>
      <c r="H36" s="40"/>
      <c r="I36" s="44"/>
      <c r="J36" s="44"/>
      <c r="K36" s="39"/>
      <c r="L36" s="39"/>
      <c r="M36" s="44"/>
      <c r="N36" s="43"/>
      <c r="O36" s="43"/>
    </row>
    <row r="37" spans="1:15" x14ac:dyDescent="0.25">
      <c r="A37" s="26" t="s">
        <v>91</v>
      </c>
      <c r="B37" s="24">
        <v>2.5999999999999998E-4</v>
      </c>
      <c r="C37" s="15">
        <v>99362</v>
      </c>
      <c r="D37" s="15">
        <v>26</v>
      </c>
      <c r="E37" s="15">
        <v>99349</v>
      </c>
      <c r="F37" s="15">
        <v>5629322</v>
      </c>
      <c r="G37" s="25">
        <v>56.7</v>
      </c>
      <c r="H37" s="40"/>
      <c r="I37" s="44"/>
      <c r="J37" s="44"/>
      <c r="K37" s="39"/>
      <c r="L37" s="39"/>
      <c r="M37" s="44"/>
      <c r="N37" s="43"/>
      <c r="O37" s="43"/>
    </row>
    <row r="38" spans="1:15" x14ac:dyDescent="0.25">
      <c r="A38" s="26" t="s">
        <v>92</v>
      </c>
      <c r="B38" s="24">
        <v>2.7999999999999998E-4</v>
      </c>
      <c r="C38" s="15">
        <v>99336</v>
      </c>
      <c r="D38" s="15">
        <v>27</v>
      </c>
      <c r="E38" s="15">
        <v>99323</v>
      </c>
      <c r="F38" s="15">
        <v>5529973</v>
      </c>
      <c r="G38" s="25">
        <v>55.7</v>
      </c>
      <c r="H38" s="40"/>
      <c r="I38" s="44"/>
      <c r="J38" s="44"/>
      <c r="K38" s="39"/>
      <c r="L38" s="39"/>
      <c r="M38" s="44"/>
      <c r="N38" s="43"/>
      <c r="O38" s="43"/>
    </row>
    <row r="39" spans="1:15" x14ac:dyDescent="0.25">
      <c r="A39" s="26" t="s">
        <v>93</v>
      </c>
      <c r="B39" s="24">
        <v>2.9E-4</v>
      </c>
      <c r="C39" s="15">
        <v>99309</v>
      </c>
      <c r="D39" s="15">
        <v>29</v>
      </c>
      <c r="E39" s="15">
        <v>99295</v>
      </c>
      <c r="F39" s="15">
        <v>5430650</v>
      </c>
      <c r="G39" s="25">
        <v>54.7</v>
      </c>
      <c r="H39" s="40"/>
      <c r="I39" s="44"/>
      <c r="J39" s="44"/>
      <c r="K39" s="39"/>
      <c r="L39" s="39"/>
      <c r="M39" s="44"/>
      <c r="N39" s="43"/>
      <c r="O39" s="43"/>
    </row>
    <row r="40" spans="1:15" x14ac:dyDescent="0.25">
      <c r="A40" s="26" t="s">
        <v>94</v>
      </c>
      <c r="B40" s="24">
        <v>3.1E-4</v>
      </c>
      <c r="C40" s="15">
        <v>99280</v>
      </c>
      <c r="D40" s="15">
        <v>31</v>
      </c>
      <c r="E40" s="15">
        <v>99265</v>
      </c>
      <c r="F40" s="15">
        <v>5331356</v>
      </c>
      <c r="G40" s="25">
        <v>53.7</v>
      </c>
      <c r="H40" s="40"/>
      <c r="I40" s="44"/>
      <c r="J40" s="44"/>
      <c r="K40" s="39"/>
      <c r="L40" s="39"/>
      <c r="M40" s="44"/>
      <c r="N40" s="43"/>
      <c r="O40" s="43"/>
    </row>
    <row r="41" spans="1:15" x14ac:dyDescent="0.25">
      <c r="A41" s="26" t="s">
        <v>95</v>
      </c>
      <c r="B41" s="24">
        <v>3.3E-4</v>
      </c>
      <c r="C41" s="15">
        <v>99249</v>
      </c>
      <c r="D41" s="15">
        <v>33</v>
      </c>
      <c r="E41" s="15">
        <v>99233</v>
      </c>
      <c r="F41" s="15">
        <v>5232091</v>
      </c>
      <c r="G41" s="25">
        <v>52.7</v>
      </c>
      <c r="H41" s="40"/>
      <c r="I41" s="44"/>
      <c r="J41" s="44"/>
      <c r="K41" s="39"/>
      <c r="L41" s="39"/>
      <c r="M41" s="44"/>
      <c r="N41" s="43"/>
      <c r="O41" s="43"/>
    </row>
    <row r="42" spans="1:15" x14ac:dyDescent="0.25">
      <c r="A42" s="26" t="s">
        <v>96</v>
      </c>
      <c r="B42" s="24">
        <v>3.5E-4</v>
      </c>
      <c r="C42" s="15">
        <v>99216</v>
      </c>
      <c r="D42" s="15">
        <v>35</v>
      </c>
      <c r="E42" s="15">
        <v>99199</v>
      </c>
      <c r="F42" s="15">
        <v>5132859</v>
      </c>
      <c r="G42" s="25">
        <v>51.7</v>
      </c>
      <c r="H42" s="40"/>
      <c r="I42" s="44"/>
      <c r="J42" s="44"/>
      <c r="K42" s="39"/>
      <c r="L42" s="39"/>
      <c r="M42" s="44"/>
      <c r="N42" s="43"/>
      <c r="O42" s="43"/>
    </row>
    <row r="43" spans="1:15" x14ac:dyDescent="0.25">
      <c r="A43" s="26" t="s">
        <v>97</v>
      </c>
      <c r="B43" s="24">
        <v>3.6999999999999999E-4</v>
      </c>
      <c r="C43" s="15">
        <v>99181</v>
      </c>
      <c r="D43" s="15">
        <v>37</v>
      </c>
      <c r="E43" s="15">
        <v>99163</v>
      </c>
      <c r="F43" s="15">
        <v>5033660</v>
      </c>
      <c r="G43" s="25">
        <v>50.8</v>
      </c>
      <c r="H43" s="40"/>
      <c r="I43" s="44"/>
      <c r="J43" s="44"/>
      <c r="K43" s="39"/>
      <c r="L43" s="39"/>
      <c r="M43" s="44"/>
      <c r="N43" s="43"/>
      <c r="O43" s="43"/>
    </row>
    <row r="44" spans="1:15" x14ac:dyDescent="0.25">
      <c r="A44" s="26" t="s">
        <v>98</v>
      </c>
      <c r="B44" s="24">
        <v>3.8999999999999999E-4</v>
      </c>
      <c r="C44" s="15">
        <v>99144</v>
      </c>
      <c r="D44" s="15">
        <v>39</v>
      </c>
      <c r="E44" s="15">
        <v>99125</v>
      </c>
      <c r="F44" s="15">
        <v>4934498</v>
      </c>
      <c r="G44" s="25">
        <v>49.8</v>
      </c>
      <c r="H44" s="40"/>
      <c r="I44" s="44"/>
      <c r="J44" s="44"/>
      <c r="K44" s="39"/>
      <c r="L44" s="39"/>
      <c r="M44" s="44"/>
      <c r="N44" s="43"/>
      <c r="O44" s="43"/>
    </row>
    <row r="45" spans="1:15" x14ac:dyDescent="0.25">
      <c r="A45" s="26" t="s">
        <v>99</v>
      </c>
      <c r="B45" s="24">
        <v>4.2000000000000002E-4</v>
      </c>
      <c r="C45" s="15">
        <v>99105</v>
      </c>
      <c r="D45" s="15">
        <v>41</v>
      </c>
      <c r="E45" s="15">
        <v>99085</v>
      </c>
      <c r="F45" s="15">
        <v>4835373</v>
      </c>
      <c r="G45" s="25">
        <v>48.8</v>
      </c>
      <c r="H45" s="40"/>
      <c r="I45" s="44"/>
      <c r="J45" s="44"/>
      <c r="K45" s="39"/>
      <c r="L45" s="39"/>
      <c r="M45" s="44"/>
      <c r="N45" s="43"/>
      <c r="O45" s="43"/>
    </row>
    <row r="46" spans="1:15" x14ac:dyDescent="0.25">
      <c r="A46" s="26" t="s">
        <v>100</v>
      </c>
      <c r="B46" s="24">
        <v>4.4000000000000002E-4</v>
      </c>
      <c r="C46" s="15">
        <v>99064</v>
      </c>
      <c r="D46" s="15">
        <v>44</v>
      </c>
      <c r="E46" s="15">
        <v>99042</v>
      </c>
      <c r="F46" s="15">
        <v>4736289</v>
      </c>
      <c r="G46" s="25">
        <v>47.8</v>
      </c>
      <c r="H46" s="40"/>
      <c r="I46" s="44"/>
      <c r="J46" s="44"/>
      <c r="K46" s="39"/>
      <c r="L46" s="39"/>
      <c r="M46" s="44"/>
      <c r="N46" s="43"/>
      <c r="O46" s="43"/>
    </row>
    <row r="47" spans="1:15" x14ac:dyDescent="0.25">
      <c r="A47" s="26" t="s">
        <v>101</v>
      </c>
      <c r="B47" s="24">
        <v>4.8000000000000001E-4</v>
      </c>
      <c r="C47" s="15">
        <v>99020</v>
      </c>
      <c r="D47" s="15">
        <v>48</v>
      </c>
      <c r="E47" s="15">
        <v>98996</v>
      </c>
      <c r="F47" s="15">
        <v>4637247</v>
      </c>
      <c r="G47" s="25">
        <v>46.8</v>
      </c>
      <c r="H47" s="40"/>
      <c r="I47" s="44"/>
      <c r="J47" s="44"/>
      <c r="K47" s="39"/>
      <c r="L47" s="39"/>
      <c r="M47" s="44"/>
      <c r="N47" s="43"/>
      <c r="O47" s="43"/>
    </row>
    <row r="48" spans="1:15" x14ac:dyDescent="0.25">
      <c r="A48" s="26" t="s">
        <v>102</v>
      </c>
      <c r="B48" s="24">
        <v>5.2999999999999998E-4</v>
      </c>
      <c r="C48" s="15">
        <v>98972</v>
      </c>
      <c r="D48" s="15">
        <v>53</v>
      </c>
      <c r="E48" s="15">
        <v>98946</v>
      </c>
      <c r="F48" s="15">
        <v>4538251</v>
      </c>
      <c r="G48" s="25">
        <v>45.9</v>
      </c>
      <c r="H48" s="40"/>
      <c r="I48" s="44"/>
      <c r="J48" s="44"/>
      <c r="K48" s="39"/>
      <c r="L48" s="39"/>
      <c r="M48" s="44"/>
      <c r="N48" s="43"/>
      <c r="O48" s="43"/>
    </row>
    <row r="49" spans="1:15" x14ac:dyDescent="0.25">
      <c r="A49" s="26" t="s">
        <v>103</v>
      </c>
      <c r="B49" s="24">
        <v>5.9999999999999995E-4</v>
      </c>
      <c r="C49" s="15">
        <v>98919</v>
      </c>
      <c r="D49" s="15">
        <v>59</v>
      </c>
      <c r="E49" s="15">
        <v>98890</v>
      </c>
      <c r="F49" s="15">
        <v>4439305</v>
      </c>
      <c r="G49" s="25">
        <v>44.9</v>
      </c>
      <c r="H49" s="40"/>
      <c r="I49" s="44"/>
      <c r="J49" s="44"/>
      <c r="K49" s="39"/>
      <c r="L49" s="39"/>
      <c r="M49" s="44"/>
      <c r="N49" s="43"/>
      <c r="O49" s="43"/>
    </row>
    <row r="50" spans="1:15" x14ac:dyDescent="0.25">
      <c r="A50" s="26" t="s">
        <v>104</v>
      </c>
      <c r="B50" s="24">
        <v>6.6E-4</v>
      </c>
      <c r="C50" s="15">
        <v>98860</v>
      </c>
      <c r="D50" s="15">
        <v>66</v>
      </c>
      <c r="E50" s="15">
        <v>98827</v>
      </c>
      <c r="F50" s="15">
        <v>4340416</v>
      </c>
      <c r="G50" s="25">
        <v>43.9</v>
      </c>
      <c r="H50" s="40"/>
      <c r="I50" s="44"/>
      <c r="J50" s="44"/>
      <c r="K50" s="39"/>
      <c r="L50" s="39"/>
      <c r="M50" s="44"/>
      <c r="N50" s="43"/>
      <c r="O50" s="43"/>
    </row>
    <row r="51" spans="1:15" x14ac:dyDescent="0.25">
      <c r="A51" s="26" t="s">
        <v>105</v>
      </c>
      <c r="B51" s="24">
        <v>7.2999999999999996E-4</v>
      </c>
      <c r="C51" s="15">
        <v>98794</v>
      </c>
      <c r="D51" s="15">
        <v>73</v>
      </c>
      <c r="E51" s="15">
        <v>98758</v>
      </c>
      <c r="F51" s="15">
        <v>4241589</v>
      </c>
      <c r="G51" s="25">
        <v>42.9</v>
      </c>
      <c r="H51" s="40"/>
      <c r="I51" s="44"/>
      <c r="J51" s="44"/>
      <c r="K51" s="39"/>
      <c r="L51" s="39"/>
      <c r="M51" s="44"/>
      <c r="N51" s="43"/>
      <c r="O51" s="43"/>
    </row>
    <row r="52" spans="1:15" x14ac:dyDescent="0.25">
      <c r="A52" s="26" t="s">
        <v>106</v>
      </c>
      <c r="B52" s="24">
        <v>8.1999999999999998E-4</v>
      </c>
      <c r="C52" s="15">
        <v>98721</v>
      </c>
      <c r="D52" s="15">
        <v>81</v>
      </c>
      <c r="E52" s="15">
        <v>98681</v>
      </c>
      <c r="F52" s="15">
        <v>4142831</v>
      </c>
      <c r="G52" s="25">
        <v>42</v>
      </c>
      <c r="H52" s="40"/>
      <c r="I52" s="44"/>
      <c r="J52" s="44"/>
      <c r="K52" s="39"/>
      <c r="L52" s="39"/>
      <c r="M52" s="44"/>
      <c r="N52" s="43"/>
      <c r="O52" s="43"/>
    </row>
    <row r="53" spans="1:15" x14ac:dyDescent="0.25">
      <c r="A53" s="26" t="s">
        <v>107</v>
      </c>
      <c r="B53" s="24">
        <v>9.2000000000000003E-4</v>
      </c>
      <c r="C53" s="15">
        <v>98640</v>
      </c>
      <c r="D53" s="15">
        <v>91</v>
      </c>
      <c r="E53" s="15">
        <v>98595</v>
      </c>
      <c r="F53" s="15">
        <v>4044151</v>
      </c>
      <c r="G53" s="25">
        <v>41</v>
      </c>
      <c r="H53" s="40"/>
      <c r="I53" s="44"/>
      <c r="J53" s="44"/>
      <c r="K53" s="39"/>
      <c r="L53" s="39"/>
      <c r="M53" s="44"/>
      <c r="N53" s="43"/>
      <c r="O53" s="43"/>
    </row>
    <row r="54" spans="1:15" x14ac:dyDescent="0.25">
      <c r="A54" s="26" t="s">
        <v>108</v>
      </c>
      <c r="B54" s="24">
        <v>1.0399999999999999E-3</v>
      </c>
      <c r="C54" s="15">
        <v>98549</v>
      </c>
      <c r="D54" s="15">
        <v>102</v>
      </c>
      <c r="E54" s="15">
        <v>98498</v>
      </c>
      <c r="F54" s="15">
        <v>3945556</v>
      </c>
      <c r="G54" s="25">
        <v>40</v>
      </c>
      <c r="H54" s="40"/>
      <c r="I54" s="44"/>
      <c r="J54" s="44"/>
      <c r="K54" s="39"/>
      <c r="L54" s="39"/>
      <c r="M54" s="44"/>
      <c r="N54" s="43"/>
      <c r="O54" s="43"/>
    </row>
    <row r="55" spans="1:15" x14ac:dyDescent="0.25">
      <c r="A55" s="26" t="s">
        <v>109</v>
      </c>
      <c r="B55" s="24">
        <v>1.15E-3</v>
      </c>
      <c r="C55" s="15">
        <v>98447</v>
      </c>
      <c r="D55" s="15">
        <v>114</v>
      </c>
      <c r="E55" s="15">
        <v>98390</v>
      </c>
      <c r="F55" s="15">
        <v>3847058</v>
      </c>
      <c r="G55" s="25">
        <v>39.1</v>
      </c>
      <c r="H55" s="40"/>
      <c r="I55" s="44"/>
      <c r="J55" s="44"/>
      <c r="K55" s="39"/>
      <c r="L55" s="39"/>
      <c r="M55" s="44"/>
      <c r="N55" s="43"/>
      <c r="O55" s="43"/>
    </row>
    <row r="56" spans="1:15" x14ac:dyDescent="0.25">
      <c r="A56" s="26" t="s">
        <v>110</v>
      </c>
      <c r="B56" s="24">
        <v>1.2800000000000001E-3</v>
      </c>
      <c r="C56" s="15">
        <v>98333</v>
      </c>
      <c r="D56" s="15">
        <v>126</v>
      </c>
      <c r="E56" s="15">
        <v>98270</v>
      </c>
      <c r="F56" s="15">
        <v>3748668</v>
      </c>
      <c r="G56" s="25">
        <v>38.1</v>
      </c>
      <c r="H56" s="40"/>
      <c r="I56" s="44"/>
      <c r="J56" s="44"/>
      <c r="K56" s="39"/>
      <c r="L56" s="39"/>
      <c r="M56" s="44"/>
      <c r="N56" s="43"/>
      <c r="O56" s="43"/>
    </row>
    <row r="57" spans="1:15" x14ac:dyDescent="0.25">
      <c r="A57" s="26" t="s">
        <v>111</v>
      </c>
      <c r="B57" s="24">
        <v>1.42E-3</v>
      </c>
      <c r="C57" s="15">
        <v>98207</v>
      </c>
      <c r="D57" s="15">
        <v>140</v>
      </c>
      <c r="E57" s="15">
        <v>98137</v>
      </c>
      <c r="F57" s="15">
        <v>3650398</v>
      </c>
      <c r="G57" s="25">
        <v>37.200000000000003</v>
      </c>
      <c r="H57" s="40"/>
      <c r="I57" s="44"/>
      <c r="J57" s="44"/>
      <c r="K57" s="39"/>
      <c r="L57" s="39"/>
      <c r="M57" s="44"/>
      <c r="N57" s="43"/>
      <c r="O57" s="43"/>
    </row>
    <row r="58" spans="1:15" x14ac:dyDescent="0.25">
      <c r="A58" s="26" t="s">
        <v>112</v>
      </c>
      <c r="B58" s="24">
        <v>1.6000000000000001E-3</v>
      </c>
      <c r="C58" s="15">
        <v>98067</v>
      </c>
      <c r="D58" s="15">
        <v>157</v>
      </c>
      <c r="E58" s="15">
        <v>97989</v>
      </c>
      <c r="F58" s="15">
        <v>3552261</v>
      </c>
      <c r="G58" s="25">
        <v>36.200000000000003</v>
      </c>
      <c r="H58" s="40"/>
      <c r="I58" s="44"/>
      <c r="J58" s="44"/>
      <c r="K58" s="39"/>
      <c r="L58" s="39"/>
      <c r="M58" s="44"/>
      <c r="N58" s="43"/>
      <c r="O58" s="43"/>
    </row>
    <row r="59" spans="1:15" x14ac:dyDescent="0.25">
      <c r="A59" s="26" t="s">
        <v>113</v>
      </c>
      <c r="B59" s="24">
        <v>1.8E-3</v>
      </c>
      <c r="C59" s="15">
        <v>97910</v>
      </c>
      <c r="D59" s="15">
        <v>176</v>
      </c>
      <c r="E59" s="15">
        <v>97822</v>
      </c>
      <c r="F59" s="15">
        <v>3454273</v>
      </c>
      <c r="G59" s="25">
        <v>35.299999999999997</v>
      </c>
      <c r="H59" s="40"/>
      <c r="I59" s="44"/>
      <c r="J59" s="44"/>
      <c r="K59" s="39"/>
      <c r="L59" s="39"/>
      <c r="M59" s="44"/>
      <c r="N59" s="43"/>
      <c r="O59" s="43"/>
    </row>
    <row r="60" spans="1:15" x14ac:dyDescent="0.25">
      <c r="A60" s="27" t="s">
        <v>114</v>
      </c>
      <c r="B60" s="24">
        <v>2.0100000000000001E-3</v>
      </c>
      <c r="C60" s="15">
        <v>97734</v>
      </c>
      <c r="D60" s="15">
        <v>196</v>
      </c>
      <c r="E60" s="15">
        <v>97636</v>
      </c>
      <c r="F60" s="15">
        <v>3356451</v>
      </c>
      <c r="G60" s="25">
        <v>34.299999999999997</v>
      </c>
      <c r="H60" s="40"/>
      <c r="I60" s="44"/>
      <c r="J60" s="44"/>
      <c r="K60" s="39"/>
      <c r="L60" s="39"/>
      <c r="M60" s="44"/>
      <c r="N60" s="43"/>
      <c r="O60" s="43"/>
    </row>
    <row r="61" spans="1:15" x14ac:dyDescent="0.25">
      <c r="A61" s="27" t="s">
        <v>115</v>
      </c>
      <c r="B61" s="24">
        <v>2.2200000000000002E-3</v>
      </c>
      <c r="C61" s="15">
        <v>97538</v>
      </c>
      <c r="D61" s="15">
        <v>216</v>
      </c>
      <c r="E61" s="15">
        <v>97430</v>
      </c>
      <c r="F61" s="15">
        <v>3258815</v>
      </c>
      <c r="G61" s="25">
        <v>33.4</v>
      </c>
      <c r="H61" s="40"/>
      <c r="I61" s="44"/>
      <c r="J61" s="44"/>
      <c r="K61" s="39"/>
      <c r="L61" s="39"/>
      <c r="M61" s="44"/>
      <c r="N61" s="43"/>
      <c r="O61" s="43"/>
    </row>
    <row r="62" spans="1:15" x14ac:dyDescent="0.25">
      <c r="A62" s="27" t="s">
        <v>116</v>
      </c>
      <c r="B62" s="24">
        <v>2.4499999999999999E-3</v>
      </c>
      <c r="C62" s="15">
        <v>97322</v>
      </c>
      <c r="D62" s="15">
        <v>239</v>
      </c>
      <c r="E62" s="15">
        <v>97203</v>
      </c>
      <c r="F62" s="15">
        <v>3161385</v>
      </c>
      <c r="G62" s="25">
        <v>32.5</v>
      </c>
      <c r="H62" s="40"/>
      <c r="I62" s="44"/>
      <c r="J62" s="44"/>
      <c r="K62" s="39"/>
      <c r="L62" s="39"/>
      <c r="M62" s="44"/>
      <c r="N62" s="43"/>
      <c r="O62" s="43"/>
    </row>
    <row r="63" spans="1:15" x14ac:dyDescent="0.25">
      <c r="A63" s="26" t="s">
        <v>117</v>
      </c>
      <c r="B63" s="24">
        <v>2.7299999999999998E-3</v>
      </c>
      <c r="C63" s="15">
        <v>97083</v>
      </c>
      <c r="D63" s="15">
        <v>265</v>
      </c>
      <c r="E63" s="15">
        <v>96951</v>
      </c>
      <c r="F63" s="15">
        <v>3064182</v>
      </c>
      <c r="G63" s="25">
        <v>31.6</v>
      </c>
      <c r="H63" s="40"/>
      <c r="I63" s="44"/>
      <c r="J63" s="44"/>
      <c r="K63" s="39"/>
      <c r="L63" s="39"/>
      <c r="M63" s="44"/>
      <c r="N63" s="43"/>
      <c r="O63" s="43"/>
    </row>
    <row r="64" spans="1:15" x14ac:dyDescent="0.25">
      <c r="A64" s="26" t="s">
        <v>118</v>
      </c>
      <c r="B64" s="24">
        <v>3.0300000000000001E-3</v>
      </c>
      <c r="C64" s="15">
        <v>96818</v>
      </c>
      <c r="D64" s="15">
        <v>293</v>
      </c>
      <c r="E64" s="15">
        <v>96672</v>
      </c>
      <c r="F64" s="15">
        <v>2967232</v>
      </c>
      <c r="G64" s="25">
        <v>30.6</v>
      </c>
      <c r="H64" s="40"/>
      <c r="I64" s="44"/>
      <c r="J64" s="44"/>
      <c r="K64" s="39"/>
      <c r="L64" s="39"/>
      <c r="M64" s="44"/>
      <c r="N64" s="43"/>
      <c r="O64" s="43"/>
    </row>
    <row r="65" spans="1:15" x14ac:dyDescent="0.25">
      <c r="A65" s="26" t="s">
        <v>119</v>
      </c>
      <c r="B65" s="24">
        <v>3.3300000000000001E-3</v>
      </c>
      <c r="C65" s="15">
        <v>96525</v>
      </c>
      <c r="D65" s="15">
        <v>322</v>
      </c>
      <c r="E65" s="15">
        <v>96364</v>
      </c>
      <c r="F65" s="15">
        <v>2870560</v>
      </c>
      <c r="G65" s="25">
        <v>29.7</v>
      </c>
      <c r="H65" s="40"/>
      <c r="I65" s="44"/>
      <c r="J65" s="44"/>
      <c r="K65" s="39"/>
      <c r="L65" s="39"/>
      <c r="M65" s="44"/>
      <c r="N65" s="43"/>
      <c r="O65" s="43"/>
    </row>
    <row r="66" spans="1:15" x14ac:dyDescent="0.25">
      <c r="A66" s="26" t="s">
        <v>120</v>
      </c>
      <c r="B66" s="24">
        <v>3.65E-3</v>
      </c>
      <c r="C66" s="15">
        <v>96203</v>
      </c>
      <c r="D66" s="15">
        <v>351</v>
      </c>
      <c r="E66" s="15">
        <v>96028</v>
      </c>
      <c r="F66" s="15">
        <v>2774196</v>
      </c>
      <c r="G66" s="25">
        <v>28.8</v>
      </c>
      <c r="H66" s="40"/>
      <c r="I66" s="44"/>
      <c r="J66" s="44"/>
      <c r="K66" s="39"/>
      <c r="L66" s="39"/>
      <c r="M66" s="44"/>
      <c r="N66" s="43"/>
      <c r="O66" s="43"/>
    </row>
    <row r="67" spans="1:15" x14ac:dyDescent="0.25">
      <c r="A67" s="26" t="s">
        <v>121</v>
      </c>
      <c r="B67" s="24">
        <v>4.0000000000000001E-3</v>
      </c>
      <c r="C67" s="15">
        <v>95852</v>
      </c>
      <c r="D67" s="15">
        <v>384</v>
      </c>
      <c r="E67" s="15">
        <v>95660</v>
      </c>
      <c r="F67" s="15">
        <v>2678169</v>
      </c>
      <c r="G67" s="25">
        <v>27.9</v>
      </c>
      <c r="H67" s="40"/>
      <c r="I67" s="44"/>
      <c r="J67" s="44"/>
      <c r="K67" s="39"/>
      <c r="L67" s="39"/>
      <c r="M67" s="44"/>
      <c r="N67" s="43"/>
      <c r="O67" s="43"/>
    </row>
    <row r="68" spans="1:15" x14ac:dyDescent="0.25">
      <c r="A68" s="26" t="s">
        <v>122</v>
      </c>
      <c r="B68" s="24">
        <v>4.4099999999999999E-3</v>
      </c>
      <c r="C68" s="15">
        <v>95468</v>
      </c>
      <c r="D68" s="15">
        <v>421</v>
      </c>
      <c r="E68" s="15">
        <v>95258</v>
      </c>
      <c r="F68" s="15">
        <v>2582509</v>
      </c>
      <c r="G68" s="25">
        <v>27.1</v>
      </c>
      <c r="H68" s="40"/>
      <c r="I68" s="44"/>
      <c r="J68" s="44"/>
      <c r="K68" s="39"/>
      <c r="L68" s="39"/>
      <c r="M68" s="44"/>
      <c r="N68" s="43"/>
      <c r="O68" s="43"/>
    </row>
    <row r="69" spans="1:15" x14ac:dyDescent="0.25">
      <c r="A69" s="26" t="s">
        <v>123</v>
      </c>
      <c r="B69" s="24">
        <v>4.8599999999999997E-3</v>
      </c>
      <c r="C69" s="15">
        <v>95047</v>
      </c>
      <c r="D69" s="15">
        <v>462</v>
      </c>
      <c r="E69" s="15">
        <v>94816</v>
      </c>
      <c r="F69" s="15">
        <v>2487251</v>
      </c>
      <c r="G69" s="25">
        <v>26.2</v>
      </c>
      <c r="H69" s="40"/>
      <c r="I69" s="44"/>
      <c r="J69" s="44"/>
      <c r="K69" s="39"/>
      <c r="L69" s="39"/>
      <c r="M69" s="44"/>
      <c r="N69" s="43"/>
      <c r="O69" s="43"/>
    </row>
    <row r="70" spans="1:15" x14ac:dyDescent="0.25">
      <c r="A70" s="26" t="s">
        <v>124</v>
      </c>
      <c r="B70" s="24">
        <v>5.3099999999999996E-3</v>
      </c>
      <c r="C70" s="15">
        <v>94585</v>
      </c>
      <c r="D70" s="15">
        <v>502</v>
      </c>
      <c r="E70" s="15">
        <v>94334</v>
      </c>
      <c r="F70" s="15">
        <v>2392435</v>
      </c>
      <c r="G70" s="25">
        <v>25.3</v>
      </c>
      <c r="H70" s="40"/>
      <c r="I70" s="44"/>
      <c r="J70" s="44"/>
      <c r="K70" s="39"/>
      <c r="L70" s="39"/>
      <c r="M70" s="44"/>
      <c r="N70" s="43"/>
      <c r="O70" s="43"/>
    </row>
    <row r="71" spans="1:15" x14ac:dyDescent="0.25">
      <c r="A71" s="26" t="s">
        <v>125</v>
      </c>
      <c r="B71" s="24">
        <v>5.7800000000000004E-3</v>
      </c>
      <c r="C71" s="15">
        <v>94083</v>
      </c>
      <c r="D71" s="15">
        <v>544</v>
      </c>
      <c r="E71" s="15">
        <v>93811</v>
      </c>
      <c r="F71" s="15">
        <v>2298101</v>
      </c>
      <c r="G71" s="25">
        <v>24.4</v>
      </c>
      <c r="H71" s="40"/>
      <c r="I71" s="44"/>
      <c r="J71" s="44"/>
      <c r="K71" s="39"/>
      <c r="L71" s="39"/>
      <c r="M71" s="44"/>
      <c r="N71" s="43"/>
      <c r="O71" s="43"/>
    </row>
    <row r="72" spans="1:15" x14ac:dyDescent="0.25">
      <c r="A72" s="26" t="s">
        <v>126</v>
      </c>
      <c r="B72" s="24">
        <v>6.3200000000000001E-3</v>
      </c>
      <c r="C72" s="15">
        <v>93539</v>
      </c>
      <c r="D72" s="15">
        <v>591</v>
      </c>
      <c r="E72" s="15">
        <v>93244</v>
      </c>
      <c r="F72" s="15">
        <v>2204290</v>
      </c>
      <c r="G72" s="25">
        <v>23.6</v>
      </c>
      <c r="H72" s="40"/>
      <c r="I72" s="44"/>
      <c r="J72" s="44"/>
      <c r="K72" s="39"/>
      <c r="L72" s="39"/>
      <c r="M72" s="44"/>
      <c r="N72" s="43"/>
      <c r="O72" s="43"/>
    </row>
    <row r="73" spans="1:15" x14ac:dyDescent="0.25">
      <c r="A73" s="26" t="s">
        <v>127</v>
      </c>
      <c r="B73" s="24">
        <v>6.9499999999999996E-3</v>
      </c>
      <c r="C73" s="15">
        <v>92948</v>
      </c>
      <c r="D73" s="15">
        <v>646</v>
      </c>
      <c r="E73" s="15">
        <v>92625</v>
      </c>
      <c r="F73" s="15">
        <v>2111047</v>
      </c>
      <c r="G73" s="25">
        <v>22.7</v>
      </c>
      <c r="H73" s="40"/>
      <c r="I73" s="44"/>
      <c r="J73" s="44"/>
      <c r="K73" s="39"/>
      <c r="L73" s="39"/>
      <c r="M73" s="44"/>
      <c r="N73" s="43"/>
      <c r="O73" s="43"/>
    </row>
    <row r="74" spans="1:15" x14ac:dyDescent="0.25">
      <c r="A74" s="26" t="s">
        <v>128</v>
      </c>
      <c r="B74" s="24">
        <v>7.6299999999999996E-3</v>
      </c>
      <c r="C74" s="15">
        <v>92302</v>
      </c>
      <c r="D74" s="15">
        <v>704</v>
      </c>
      <c r="E74" s="15">
        <v>91950</v>
      </c>
      <c r="F74" s="15">
        <v>2018422</v>
      </c>
      <c r="G74" s="25">
        <v>21.9</v>
      </c>
      <c r="H74" s="40"/>
      <c r="I74" s="44"/>
      <c r="J74" s="44"/>
      <c r="K74" s="39"/>
      <c r="L74" s="39"/>
      <c r="M74" s="44"/>
      <c r="N74" s="43"/>
      <c r="O74" s="43"/>
    </row>
    <row r="75" spans="1:15" x14ac:dyDescent="0.25">
      <c r="A75" s="26" t="s">
        <v>129</v>
      </c>
      <c r="B75" s="24">
        <v>8.3199999999999993E-3</v>
      </c>
      <c r="C75" s="15">
        <v>91598</v>
      </c>
      <c r="D75" s="15">
        <v>762</v>
      </c>
      <c r="E75" s="15">
        <v>91217</v>
      </c>
      <c r="F75" s="15">
        <v>1926472</v>
      </c>
      <c r="G75" s="25">
        <v>21</v>
      </c>
      <c r="H75" s="40"/>
      <c r="I75" s="44"/>
      <c r="J75" s="44"/>
      <c r="K75" s="39"/>
      <c r="L75" s="39"/>
      <c r="M75" s="44"/>
      <c r="N75" s="43"/>
      <c r="O75" s="43"/>
    </row>
    <row r="76" spans="1:15" x14ac:dyDescent="0.25">
      <c r="A76" s="26" t="s">
        <v>130</v>
      </c>
      <c r="B76" s="24">
        <v>9.0600000000000003E-3</v>
      </c>
      <c r="C76" s="15">
        <v>90836</v>
      </c>
      <c r="D76" s="15">
        <v>823</v>
      </c>
      <c r="E76" s="15">
        <v>90425</v>
      </c>
      <c r="F76" s="15">
        <v>1835255</v>
      </c>
      <c r="G76" s="25">
        <v>20.2</v>
      </c>
      <c r="H76" s="40"/>
      <c r="I76" s="44"/>
      <c r="J76" s="44"/>
      <c r="K76" s="39"/>
      <c r="L76" s="39"/>
      <c r="M76" s="44"/>
      <c r="N76" s="43"/>
      <c r="O76" s="43"/>
    </row>
    <row r="77" spans="1:15" x14ac:dyDescent="0.25">
      <c r="A77" s="26" t="s">
        <v>131</v>
      </c>
      <c r="B77" s="24">
        <v>9.9699999999999997E-3</v>
      </c>
      <c r="C77" s="15">
        <v>90013</v>
      </c>
      <c r="D77" s="15">
        <v>897</v>
      </c>
      <c r="E77" s="15">
        <v>89565</v>
      </c>
      <c r="F77" s="15">
        <v>1744830</v>
      </c>
      <c r="G77" s="25">
        <v>19.399999999999999</v>
      </c>
      <c r="H77" s="40"/>
      <c r="I77" s="44"/>
      <c r="J77" s="44"/>
      <c r="K77" s="39"/>
      <c r="L77" s="39"/>
      <c r="M77" s="44"/>
      <c r="N77" s="43"/>
      <c r="O77" s="43"/>
    </row>
    <row r="78" spans="1:15" x14ac:dyDescent="0.25">
      <c r="A78" s="26" t="s">
        <v>132</v>
      </c>
      <c r="B78" s="24">
        <v>1.1129999999999999E-2</v>
      </c>
      <c r="C78" s="15">
        <v>89116</v>
      </c>
      <c r="D78" s="15">
        <v>992</v>
      </c>
      <c r="E78" s="15">
        <v>88620</v>
      </c>
      <c r="F78" s="15">
        <v>1655266</v>
      </c>
      <c r="G78" s="25">
        <v>18.600000000000001</v>
      </c>
      <c r="H78" s="40"/>
      <c r="I78" s="44"/>
      <c r="J78" s="44"/>
      <c r="K78" s="39"/>
      <c r="L78" s="39"/>
      <c r="M78" s="44"/>
      <c r="N78" s="43"/>
      <c r="O78" s="43"/>
    </row>
    <row r="79" spans="1:15" x14ac:dyDescent="0.25">
      <c r="A79" s="26" t="s">
        <v>133</v>
      </c>
      <c r="B79" s="24">
        <v>1.243E-2</v>
      </c>
      <c r="C79" s="15">
        <v>88124</v>
      </c>
      <c r="D79" s="15">
        <v>1096</v>
      </c>
      <c r="E79" s="15">
        <v>87576</v>
      </c>
      <c r="F79" s="15">
        <v>1566646</v>
      </c>
      <c r="G79" s="25">
        <v>17.8</v>
      </c>
      <c r="H79" s="40"/>
      <c r="I79" s="44"/>
      <c r="J79" s="44"/>
      <c r="K79" s="39"/>
      <c r="L79" s="39"/>
      <c r="M79" s="44"/>
      <c r="N79" s="43"/>
      <c r="O79" s="43"/>
    </row>
    <row r="80" spans="1:15" x14ac:dyDescent="0.25">
      <c r="A80" s="26" t="s">
        <v>134</v>
      </c>
      <c r="B80" s="24">
        <v>1.3780000000000001E-2</v>
      </c>
      <c r="C80" s="15">
        <v>87028</v>
      </c>
      <c r="D80" s="15">
        <v>1199</v>
      </c>
      <c r="E80" s="15">
        <v>86429</v>
      </c>
      <c r="F80" s="15">
        <v>1479070</v>
      </c>
      <c r="G80" s="25">
        <v>17</v>
      </c>
      <c r="H80" s="40"/>
      <c r="I80" s="44"/>
      <c r="J80" s="44"/>
      <c r="K80" s="39"/>
      <c r="L80" s="39"/>
      <c r="M80" s="44"/>
      <c r="N80" s="43"/>
      <c r="O80" s="43"/>
    </row>
    <row r="81" spans="1:15" x14ac:dyDescent="0.25">
      <c r="A81" s="26" t="s">
        <v>135</v>
      </c>
      <c r="B81" s="24">
        <v>1.52E-2</v>
      </c>
      <c r="C81" s="15">
        <v>85829</v>
      </c>
      <c r="D81" s="15">
        <v>1304</v>
      </c>
      <c r="E81" s="15">
        <v>85177</v>
      </c>
      <c r="F81" s="15">
        <v>1392641</v>
      </c>
      <c r="G81" s="25">
        <v>16.2</v>
      </c>
      <c r="H81" s="40"/>
      <c r="I81" s="44"/>
      <c r="J81" s="44"/>
      <c r="K81" s="39"/>
      <c r="L81" s="39"/>
      <c r="M81" s="44"/>
      <c r="N81" s="43"/>
      <c r="O81" s="43"/>
    </row>
    <row r="82" spans="1:15" x14ac:dyDescent="0.25">
      <c r="A82" s="26" t="s">
        <v>136</v>
      </c>
      <c r="B82" s="24">
        <v>1.6879999999999999E-2</v>
      </c>
      <c r="C82" s="15">
        <v>84525</v>
      </c>
      <c r="D82" s="15">
        <v>1426</v>
      </c>
      <c r="E82" s="15">
        <v>83812</v>
      </c>
      <c r="F82" s="15">
        <v>1307464</v>
      </c>
      <c r="G82" s="25">
        <v>15.5</v>
      </c>
      <c r="H82" s="40"/>
      <c r="I82" s="44"/>
      <c r="J82" s="44"/>
      <c r="K82" s="39"/>
      <c r="L82" s="39"/>
      <c r="M82" s="44"/>
      <c r="N82" s="43"/>
      <c r="O82" s="43"/>
    </row>
    <row r="83" spans="1:15" x14ac:dyDescent="0.25">
      <c r="A83" s="26" t="s">
        <v>137</v>
      </c>
      <c r="B83" s="24">
        <v>1.8929999999999999E-2</v>
      </c>
      <c r="C83" s="15">
        <v>83099</v>
      </c>
      <c r="D83" s="15">
        <v>1573</v>
      </c>
      <c r="E83" s="15">
        <v>82313</v>
      </c>
      <c r="F83" s="15">
        <v>1223652</v>
      </c>
      <c r="G83" s="25">
        <v>14.7</v>
      </c>
      <c r="H83" s="40"/>
      <c r="I83" s="44"/>
      <c r="J83" s="44"/>
      <c r="K83" s="39"/>
      <c r="L83" s="39"/>
      <c r="M83" s="44"/>
      <c r="N83" s="43"/>
      <c r="O83" s="43"/>
    </row>
    <row r="84" spans="1:15" x14ac:dyDescent="0.25">
      <c r="A84" s="26" t="s">
        <v>138</v>
      </c>
      <c r="B84" s="24">
        <v>2.1190000000000001E-2</v>
      </c>
      <c r="C84" s="15">
        <v>81526</v>
      </c>
      <c r="D84" s="15">
        <v>1727</v>
      </c>
      <c r="E84" s="15">
        <v>80663</v>
      </c>
      <c r="F84" s="15">
        <v>1141340</v>
      </c>
      <c r="G84" s="25">
        <v>14</v>
      </c>
      <c r="H84" s="40"/>
      <c r="I84" s="44"/>
      <c r="J84" s="44"/>
      <c r="K84" s="39"/>
      <c r="L84" s="39"/>
      <c r="M84" s="44"/>
      <c r="N84" s="43"/>
      <c r="O84" s="43"/>
    </row>
    <row r="85" spans="1:15" x14ac:dyDescent="0.25">
      <c r="A85" s="26" t="s">
        <v>139</v>
      </c>
      <c r="B85" s="24">
        <v>2.3470000000000001E-2</v>
      </c>
      <c r="C85" s="15">
        <v>79799</v>
      </c>
      <c r="D85" s="15">
        <v>1873</v>
      </c>
      <c r="E85" s="15">
        <v>78863</v>
      </c>
      <c r="F85" s="15">
        <v>1060677</v>
      </c>
      <c r="G85" s="25">
        <v>13.3</v>
      </c>
      <c r="H85" s="40"/>
      <c r="I85" s="44"/>
      <c r="J85" s="44"/>
      <c r="K85" s="39"/>
      <c r="L85" s="39"/>
      <c r="M85" s="44"/>
      <c r="N85" s="43"/>
      <c r="O85" s="43"/>
    </row>
    <row r="86" spans="1:15" x14ac:dyDescent="0.25">
      <c r="A86" s="26" t="s">
        <v>140</v>
      </c>
      <c r="B86" s="24">
        <v>2.5930000000000002E-2</v>
      </c>
      <c r="C86" s="15">
        <v>77926</v>
      </c>
      <c r="D86" s="15">
        <v>2020</v>
      </c>
      <c r="E86" s="15">
        <v>76916</v>
      </c>
      <c r="F86" s="15">
        <v>981815</v>
      </c>
      <c r="G86" s="25">
        <v>12.6</v>
      </c>
      <c r="H86" s="40"/>
      <c r="I86" s="44"/>
      <c r="J86" s="44"/>
      <c r="K86" s="39"/>
      <c r="L86" s="39"/>
      <c r="M86" s="44"/>
      <c r="N86" s="43"/>
      <c r="O86" s="43"/>
    </row>
    <row r="87" spans="1:15" x14ac:dyDescent="0.25">
      <c r="A87" s="26" t="s">
        <v>141</v>
      </c>
      <c r="B87" s="24">
        <v>2.9010000000000001E-2</v>
      </c>
      <c r="C87" s="15">
        <v>75906</v>
      </c>
      <c r="D87" s="15">
        <v>2202</v>
      </c>
      <c r="E87" s="15">
        <v>74805</v>
      </c>
      <c r="F87" s="15">
        <v>904899</v>
      </c>
      <c r="G87" s="25">
        <v>11.9</v>
      </c>
      <c r="H87" s="40"/>
      <c r="I87" s="44"/>
      <c r="J87" s="44"/>
      <c r="K87" s="39"/>
      <c r="L87" s="39"/>
      <c r="M87" s="44"/>
      <c r="N87" s="43"/>
      <c r="O87" s="43"/>
    </row>
    <row r="88" spans="1:15" x14ac:dyDescent="0.25">
      <c r="A88" s="26" t="s">
        <v>142</v>
      </c>
      <c r="B88" s="24">
        <v>3.3050000000000003E-2</v>
      </c>
      <c r="C88" s="15">
        <v>73704</v>
      </c>
      <c r="D88" s="15">
        <v>2436</v>
      </c>
      <c r="E88" s="15">
        <v>72486</v>
      </c>
      <c r="F88" s="15">
        <v>830094</v>
      </c>
      <c r="G88" s="25">
        <v>11.3</v>
      </c>
      <c r="H88" s="40"/>
      <c r="I88" s="44"/>
      <c r="J88" s="44"/>
      <c r="K88" s="39"/>
      <c r="L88" s="39"/>
      <c r="M88" s="44"/>
      <c r="N88" s="43"/>
      <c r="O88" s="43"/>
    </row>
    <row r="89" spans="1:15" x14ac:dyDescent="0.25">
      <c r="A89" s="26" t="s">
        <v>143</v>
      </c>
      <c r="B89" s="24">
        <v>3.7670000000000002E-2</v>
      </c>
      <c r="C89" s="15">
        <v>71268</v>
      </c>
      <c r="D89" s="15">
        <v>2685</v>
      </c>
      <c r="E89" s="15">
        <v>69926</v>
      </c>
      <c r="F89" s="15">
        <v>757608</v>
      </c>
      <c r="G89" s="25">
        <v>10.6</v>
      </c>
      <c r="H89" s="40"/>
      <c r="I89" s="44"/>
      <c r="J89" s="44"/>
      <c r="K89" s="39"/>
      <c r="L89" s="39"/>
      <c r="M89" s="44"/>
      <c r="N89" s="43"/>
      <c r="O89" s="43"/>
    </row>
    <row r="90" spans="1:15" x14ac:dyDescent="0.25">
      <c r="A90" s="26" t="s">
        <v>144</v>
      </c>
      <c r="B90" s="24">
        <v>4.2410000000000003E-2</v>
      </c>
      <c r="C90" s="15">
        <v>68583</v>
      </c>
      <c r="D90" s="15">
        <v>2909</v>
      </c>
      <c r="E90" s="15">
        <v>67129</v>
      </c>
      <c r="F90" s="15">
        <v>687682</v>
      </c>
      <c r="G90" s="25">
        <v>10</v>
      </c>
      <c r="H90" s="40"/>
      <c r="I90" s="44"/>
      <c r="J90" s="44"/>
      <c r="K90" s="39"/>
      <c r="L90" s="39"/>
      <c r="M90" s="44"/>
      <c r="N90" s="43"/>
      <c r="O90" s="43"/>
    </row>
    <row r="91" spans="1:15" x14ac:dyDescent="0.25">
      <c r="A91" s="26" t="s">
        <v>145</v>
      </c>
      <c r="B91" s="24">
        <v>4.7199999999999999E-2</v>
      </c>
      <c r="C91" s="15">
        <v>65674</v>
      </c>
      <c r="D91" s="15">
        <v>3100</v>
      </c>
      <c r="E91" s="15">
        <v>64124</v>
      </c>
      <c r="F91" s="15">
        <v>620554</v>
      </c>
      <c r="G91" s="25">
        <v>9.4</v>
      </c>
      <c r="H91" s="40"/>
      <c r="I91" s="44"/>
      <c r="J91" s="44"/>
      <c r="K91" s="39"/>
      <c r="L91" s="39"/>
      <c r="M91" s="44"/>
      <c r="N91" s="43"/>
      <c r="O91" s="43"/>
    </row>
    <row r="92" spans="1:15" x14ac:dyDescent="0.25">
      <c r="A92" s="26" t="s">
        <v>146</v>
      </c>
      <c r="B92" s="24">
        <v>5.2350000000000001E-2</v>
      </c>
      <c r="C92" s="15">
        <v>62574</v>
      </c>
      <c r="D92" s="15">
        <v>3276</v>
      </c>
      <c r="E92" s="15">
        <v>60936</v>
      </c>
      <c r="F92" s="15">
        <v>556430</v>
      </c>
      <c r="G92" s="25">
        <v>8.9</v>
      </c>
      <c r="H92" s="40"/>
      <c r="I92" s="44"/>
      <c r="J92" s="44"/>
      <c r="K92" s="39"/>
      <c r="L92" s="39"/>
      <c r="M92" s="44"/>
      <c r="N92" s="43"/>
      <c r="O92" s="43"/>
    </row>
    <row r="93" spans="1:15" x14ac:dyDescent="0.25">
      <c r="A93" s="26" t="s">
        <v>147</v>
      </c>
      <c r="B93" s="24">
        <v>5.824E-2</v>
      </c>
      <c r="C93" s="15">
        <v>59298</v>
      </c>
      <c r="D93" s="15">
        <v>3453</v>
      </c>
      <c r="E93" s="15">
        <v>57572</v>
      </c>
      <c r="F93" s="15">
        <v>495494</v>
      </c>
      <c r="G93" s="25">
        <v>8.4</v>
      </c>
      <c r="H93" s="40"/>
      <c r="I93" s="44"/>
      <c r="J93" s="44"/>
      <c r="K93" s="39"/>
      <c r="L93" s="39"/>
      <c r="M93" s="44"/>
      <c r="N93" s="43"/>
      <c r="O93" s="43"/>
    </row>
    <row r="94" spans="1:15" x14ac:dyDescent="0.25">
      <c r="A94" s="26" t="s">
        <v>148</v>
      </c>
      <c r="B94" s="24">
        <v>6.4850000000000005E-2</v>
      </c>
      <c r="C94" s="15">
        <v>55845</v>
      </c>
      <c r="D94" s="15">
        <v>3622</v>
      </c>
      <c r="E94" s="15">
        <v>54034</v>
      </c>
      <c r="F94" s="15">
        <v>437922</v>
      </c>
      <c r="G94" s="25">
        <v>7.8</v>
      </c>
      <c r="H94" s="40"/>
      <c r="I94" s="44"/>
      <c r="J94" s="44"/>
      <c r="K94" s="39"/>
      <c r="L94" s="39"/>
      <c r="M94" s="44"/>
      <c r="N94" s="43"/>
      <c r="O94" s="43"/>
    </row>
    <row r="95" spans="1:15" x14ac:dyDescent="0.25">
      <c r="A95" s="26" t="s">
        <v>149</v>
      </c>
      <c r="B95" s="24">
        <v>7.2010000000000005E-2</v>
      </c>
      <c r="C95" s="15">
        <v>52223</v>
      </c>
      <c r="D95" s="15">
        <v>3760</v>
      </c>
      <c r="E95" s="15">
        <v>50343</v>
      </c>
      <c r="F95" s="15">
        <v>383888</v>
      </c>
      <c r="G95" s="25">
        <v>7.4</v>
      </c>
      <c r="H95" s="40"/>
      <c r="I95" s="44"/>
      <c r="J95" s="44"/>
      <c r="K95" s="39"/>
      <c r="L95" s="39"/>
      <c r="M95" s="44"/>
      <c r="N95" s="43"/>
      <c r="O95" s="43"/>
    </row>
    <row r="96" spans="1:15" x14ac:dyDescent="0.25">
      <c r="A96" s="26" t="s">
        <v>150</v>
      </c>
      <c r="B96" s="24">
        <v>7.9850000000000004E-2</v>
      </c>
      <c r="C96" s="15">
        <v>48463</v>
      </c>
      <c r="D96" s="15">
        <v>3870</v>
      </c>
      <c r="E96" s="15">
        <v>46528</v>
      </c>
      <c r="F96" s="15">
        <v>333545</v>
      </c>
      <c r="G96" s="25">
        <v>6.9</v>
      </c>
      <c r="H96" s="40"/>
      <c r="I96" s="44"/>
      <c r="J96" s="44"/>
      <c r="K96" s="39"/>
      <c r="L96" s="39"/>
      <c r="M96" s="44"/>
      <c r="N96" s="43"/>
      <c r="O96" s="43"/>
    </row>
    <row r="97" spans="1:15" x14ac:dyDescent="0.25">
      <c r="A97" s="26" t="s">
        <v>151</v>
      </c>
      <c r="B97" s="24">
        <v>8.8440000000000005E-2</v>
      </c>
      <c r="C97" s="15">
        <v>44593</v>
      </c>
      <c r="D97" s="15">
        <v>3944</v>
      </c>
      <c r="E97" s="15">
        <v>42621</v>
      </c>
      <c r="F97" s="15">
        <v>287017</v>
      </c>
      <c r="G97" s="25">
        <v>6.4</v>
      </c>
      <c r="H97" s="40"/>
      <c r="I97" s="44"/>
      <c r="J97" s="44"/>
      <c r="K97" s="39"/>
      <c r="L97" s="39"/>
      <c r="M97" s="44"/>
      <c r="N97" s="43"/>
      <c r="O97" s="43"/>
    </row>
    <row r="98" spans="1:15" x14ac:dyDescent="0.25">
      <c r="A98" s="26" t="s">
        <v>152</v>
      </c>
      <c r="B98" s="24">
        <v>9.783E-2</v>
      </c>
      <c r="C98" s="15">
        <v>40649</v>
      </c>
      <c r="D98" s="15">
        <v>3977</v>
      </c>
      <c r="E98" s="15">
        <v>38661</v>
      </c>
      <c r="F98" s="15">
        <v>244396</v>
      </c>
      <c r="G98" s="25">
        <v>6</v>
      </c>
      <c r="H98" s="40"/>
      <c r="I98" s="44"/>
      <c r="J98" s="44"/>
      <c r="K98" s="39"/>
      <c r="L98" s="39"/>
      <c r="M98" s="44"/>
      <c r="N98" s="43"/>
      <c r="O98" s="43"/>
    </row>
    <row r="99" spans="1:15" x14ac:dyDescent="0.25">
      <c r="A99" s="26" t="s">
        <v>153</v>
      </c>
      <c r="B99" s="24">
        <v>0.10806</v>
      </c>
      <c r="C99" s="15">
        <v>36672</v>
      </c>
      <c r="D99" s="15">
        <v>3963</v>
      </c>
      <c r="E99" s="15">
        <v>34691</v>
      </c>
      <c r="F99" s="15">
        <v>205736</v>
      </c>
      <c r="G99" s="25">
        <v>5.6</v>
      </c>
      <c r="H99" s="40"/>
      <c r="I99" s="44"/>
      <c r="J99" s="44"/>
      <c r="K99" s="39"/>
      <c r="L99" s="39"/>
      <c r="M99" s="44"/>
      <c r="N99" s="43"/>
      <c r="O99" s="43"/>
    </row>
    <row r="100" spans="1:15" x14ac:dyDescent="0.25">
      <c r="A100" s="26" t="s">
        <v>154</v>
      </c>
      <c r="B100" s="24">
        <v>0.11921</v>
      </c>
      <c r="C100" s="15">
        <v>32709</v>
      </c>
      <c r="D100" s="15">
        <v>3899</v>
      </c>
      <c r="E100" s="15">
        <v>30760</v>
      </c>
      <c r="F100" s="15">
        <v>171045</v>
      </c>
      <c r="G100" s="25">
        <v>5.2</v>
      </c>
      <c r="H100" s="40"/>
      <c r="I100" s="44"/>
      <c r="J100" s="44"/>
      <c r="K100" s="39"/>
      <c r="L100" s="39"/>
      <c r="M100" s="44"/>
      <c r="N100" s="43"/>
      <c r="O100" s="43"/>
    </row>
    <row r="101" spans="1:15" x14ac:dyDescent="0.25">
      <c r="A101" s="26" t="s">
        <v>155</v>
      </c>
      <c r="B101" s="24">
        <v>0.13131999999999999</v>
      </c>
      <c r="C101" s="15">
        <v>28810</v>
      </c>
      <c r="D101" s="15">
        <v>3783</v>
      </c>
      <c r="E101" s="15">
        <v>26919</v>
      </c>
      <c r="F101" s="15">
        <v>140286</v>
      </c>
      <c r="G101" s="25">
        <v>4.9000000000000004</v>
      </c>
      <c r="H101" s="40"/>
      <c r="I101" s="44"/>
      <c r="J101" s="44"/>
      <c r="K101" s="39"/>
      <c r="L101" s="39"/>
      <c r="M101" s="44"/>
      <c r="N101" s="43"/>
      <c r="O101" s="43"/>
    </row>
    <row r="102" spans="1:15" x14ac:dyDescent="0.25">
      <c r="A102" s="26" t="s">
        <v>156</v>
      </c>
      <c r="B102" s="24">
        <v>0.14444000000000001</v>
      </c>
      <c r="C102" s="15">
        <v>25027</v>
      </c>
      <c r="D102" s="15">
        <v>3615</v>
      </c>
      <c r="E102" s="15">
        <v>23220</v>
      </c>
      <c r="F102" s="15">
        <v>113367</v>
      </c>
      <c r="G102" s="25">
        <v>4.5</v>
      </c>
      <c r="H102" s="40"/>
      <c r="I102" s="44"/>
      <c r="J102" s="44"/>
      <c r="K102" s="39"/>
      <c r="L102" s="39"/>
      <c r="M102" s="44"/>
      <c r="N102" s="43"/>
      <c r="O102" s="43"/>
    </row>
    <row r="103" spans="1:15" x14ac:dyDescent="0.25">
      <c r="A103" s="26" t="s">
        <v>157</v>
      </c>
      <c r="B103" s="24">
        <v>0.15865000000000001</v>
      </c>
      <c r="C103" s="15">
        <v>21412</v>
      </c>
      <c r="D103" s="15">
        <v>3397</v>
      </c>
      <c r="E103" s="15">
        <v>19714</v>
      </c>
      <c r="F103" s="15">
        <v>90148</v>
      </c>
      <c r="G103" s="25">
        <v>4.2</v>
      </c>
      <c r="H103" s="40"/>
      <c r="I103" s="44"/>
      <c r="J103" s="44"/>
      <c r="K103" s="39"/>
      <c r="L103" s="39"/>
      <c r="M103" s="44"/>
      <c r="N103" s="43"/>
      <c r="O103" s="43"/>
    </row>
    <row r="104" spans="1:15" x14ac:dyDescent="0.25">
      <c r="A104" s="26" t="s">
        <v>158</v>
      </c>
      <c r="B104" s="24">
        <v>0.17398</v>
      </c>
      <c r="C104" s="15">
        <v>18015</v>
      </c>
      <c r="D104" s="15">
        <v>3134</v>
      </c>
      <c r="E104" s="15">
        <v>16448</v>
      </c>
      <c r="F104" s="15">
        <v>70434</v>
      </c>
      <c r="G104" s="25">
        <v>3.9</v>
      </c>
      <c r="H104" s="40"/>
      <c r="I104" s="44"/>
      <c r="J104" s="44"/>
      <c r="K104" s="39"/>
      <c r="L104" s="39"/>
      <c r="M104" s="44"/>
      <c r="N104" s="43"/>
      <c r="O104" s="43"/>
    </row>
    <row r="105" spans="1:15" x14ac:dyDescent="0.25">
      <c r="A105" s="26" t="s">
        <v>159</v>
      </c>
      <c r="B105" s="24">
        <v>0.19048999999999999</v>
      </c>
      <c r="C105" s="15">
        <v>14881</v>
      </c>
      <c r="D105" s="15">
        <v>2835</v>
      </c>
      <c r="E105" s="15">
        <v>13464</v>
      </c>
      <c r="F105" s="15">
        <v>53986</v>
      </c>
      <c r="G105" s="25">
        <v>3.6</v>
      </c>
      <c r="H105" s="40"/>
      <c r="I105" s="44"/>
      <c r="J105" s="44"/>
      <c r="K105" s="39"/>
      <c r="L105" s="39"/>
      <c r="M105" s="44"/>
      <c r="N105" s="43"/>
      <c r="O105" s="43"/>
    </row>
    <row r="106" spans="1:15" x14ac:dyDescent="0.25">
      <c r="A106" s="26" t="s">
        <v>160</v>
      </c>
      <c r="B106" s="24">
        <v>0.20823</v>
      </c>
      <c r="C106" s="15">
        <v>12046</v>
      </c>
      <c r="D106" s="15">
        <v>2508</v>
      </c>
      <c r="E106" s="15">
        <v>10792</v>
      </c>
      <c r="F106" s="15">
        <v>40523</v>
      </c>
      <c r="G106" s="25">
        <v>3.4</v>
      </c>
      <c r="H106" s="40"/>
      <c r="I106" s="44"/>
      <c r="J106" s="44"/>
      <c r="K106" s="39"/>
      <c r="L106" s="39"/>
      <c r="M106" s="44"/>
      <c r="N106" s="43"/>
      <c r="O106" s="43"/>
    </row>
    <row r="107" spans="1:15" x14ac:dyDescent="0.25">
      <c r="A107" s="26" t="s">
        <v>161</v>
      </c>
      <c r="B107" s="24">
        <v>0.22724</v>
      </c>
      <c r="C107" s="15">
        <v>9538</v>
      </c>
      <c r="D107" s="15">
        <v>2167</v>
      </c>
      <c r="E107" s="15">
        <v>8455</v>
      </c>
      <c r="F107" s="15">
        <v>29731</v>
      </c>
      <c r="G107" s="25">
        <v>3.1</v>
      </c>
      <c r="H107" s="40"/>
      <c r="I107" s="44"/>
      <c r="J107" s="44"/>
      <c r="K107" s="39"/>
      <c r="L107" s="39"/>
      <c r="M107" s="44"/>
      <c r="N107" s="43"/>
      <c r="O107" s="43"/>
    </row>
    <row r="108" spans="1:15" x14ac:dyDescent="0.25">
      <c r="A108" s="26" t="s">
        <v>162</v>
      </c>
      <c r="B108" s="24">
        <v>0.24754999999999999</v>
      </c>
      <c r="C108" s="15">
        <v>7371</v>
      </c>
      <c r="D108" s="15">
        <v>1825</v>
      </c>
      <c r="E108" s="15">
        <v>6459</v>
      </c>
      <c r="F108" s="15">
        <v>21276</v>
      </c>
      <c r="G108" s="25">
        <v>2.9</v>
      </c>
      <c r="H108" s="40"/>
      <c r="I108" s="44"/>
      <c r="J108" s="44"/>
      <c r="K108" s="39"/>
      <c r="L108" s="39"/>
      <c r="M108" s="44"/>
      <c r="N108" s="43"/>
      <c r="O108" s="43"/>
    </row>
    <row r="109" spans="1:15" x14ac:dyDescent="0.25">
      <c r="A109" s="26" t="s">
        <v>163</v>
      </c>
      <c r="B109" s="24">
        <v>0.26921</v>
      </c>
      <c r="C109" s="15">
        <v>5546</v>
      </c>
      <c r="D109" s="15">
        <v>1493</v>
      </c>
      <c r="E109" s="15">
        <v>4800</v>
      </c>
      <c r="F109" s="15">
        <v>14818</v>
      </c>
      <c r="G109" s="25">
        <v>2.7</v>
      </c>
      <c r="H109" s="40"/>
      <c r="I109" s="44"/>
      <c r="J109" s="44"/>
      <c r="K109" s="39"/>
      <c r="L109" s="39"/>
      <c r="M109" s="44"/>
      <c r="N109" s="43"/>
      <c r="O109" s="43"/>
    </row>
    <row r="110" spans="1:15" x14ac:dyDescent="0.25">
      <c r="A110" s="28" t="s">
        <v>164</v>
      </c>
      <c r="B110" s="29">
        <v>1</v>
      </c>
      <c r="C110" s="30">
        <v>4053</v>
      </c>
      <c r="D110" s="30">
        <v>4053</v>
      </c>
      <c r="E110" s="30">
        <v>10018</v>
      </c>
      <c r="F110" s="30">
        <v>10018</v>
      </c>
      <c r="G110" s="31">
        <v>2.5</v>
      </c>
      <c r="H110" s="40"/>
      <c r="I110" s="44"/>
      <c r="J110" s="44"/>
      <c r="K110" s="39"/>
      <c r="L110" s="39"/>
      <c r="M110" s="44"/>
      <c r="N110" s="43"/>
      <c r="O110" s="43"/>
    </row>
    <row r="111" spans="1:15" x14ac:dyDescent="0.25">
      <c r="A111" s="15"/>
      <c r="B111" s="24"/>
      <c r="C111" s="15"/>
      <c r="D111" s="15"/>
      <c r="E111" s="15"/>
      <c r="F111" s="15"/>
      <c r="G111" s="67"/>
      <c r="H111" s="40"/>
      <c r="I111" s="44"/>
      <c r="J111" s="44"/>
      <c r="K111" s="39"/>
      <c r="L111" s="39"/>
      <c r="M111" s="44"/>
      <c r="N111" s="43"/>
      <c r="O111" s="43"/>
    </row>
    <row r="113" spans="1:1" x14ac:dyDescent="0.25">
      <c r="A113" s="32" t="s">
        <v>284</v>
      </c>
    </row>
    <row r="114" spans="1:1" x14ac:dyDescent="0.25">
      <c r="A114" s="33" t="s">
        <v>165</v>
      </c>
    </row>
  </sheetData>
  <conditionalFormatting sqref="H10:H111">
    <cfRule type="cellIs" dxfId="47" priority="2" operator="lessThan">
      <formula>0</formula>
    </cfRule>
  </conditionalFormatting>
  <conditionalFormatting sqref="J10:J111">
    <cfRule type="cellIs" dxfId="46" priority="1" operator="lessThan">
      <formula>0</formula>
    </cfRule>
  </conditionalFormatting>
  <pageMargins left="0.75" right="0.75" top="1" bottom="1" header="0.5" footer="0.5"/>
  <pageSetup paperSize="9" orientation="portrait" r:id="rId1"/>
  <headerFooter alignWithMargins="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Sheet45"/>
  <dimension ref="A1:O114"/>
  <sheetViews>
    <sheetView zoomScaleNormal="100" workbookViewId="0"/>
  </sheetViews>
  <sheetFormatPr defaultRowHeight="12.5" x14ac:dyDescent="0.25"/>
  <cols>
    <col min="1" max="1" width="12.59765625" style="4" customWidth="1"/>
    <col min="2" max="2" width="17.3984375" style="4" customWidth="1"/>
    <col min="3" max="3" width="10.59765625" style="4" customWidth="1"/>
    <col min="4" max="5" width="17.3984375" style="4" customWidth="1"/>
    <col min="6" max="7" width="15.09765625" style="4" customWidth="1"/>
    <col min="8" max="256" width="9.09765625" style="4"/>
    <col min="257" max="257" width="12.59765625" style="4" customWidth="1"/>
    <col min="258" max="258" width="17.3984375" style="4" customWidth="1"/>
    <col min="259" max="259" width="10.59765625" style="4" customWidth="1"/>
    <col min="260" max="261" width="17.3984375" style="4" customWidth="1"/>
    <col min="262" max="263" width="15.09765625" style="4" customWidth="1"/>
    <col min="264" max="512" width="9.09765625" style="4"/>
    <col min="513" max="513" width="12.59765625" style="4" customWidth="1"/>
    <col min="514" max="514" width="17.3984375" style="4" customWidth="1"/>
    <col min="515" max="515" width="10.59765625" style="4" customWidth="1"/>
    <col min="516" max="517" width="17.3984375" style="4" customWidth="1"/>
    <col min="518" max="519" width="15.09765625" style="4" customWidth="1"/>
    <col min="520" max="768" width="9.09765625" style="4"/>
    <col min="769" max="769" width="12.59765625" style="4" customWidth="1"/>
    <col min="770" max="770" width="17.3984375" style="4" customWidth="1"/>
    <col min="771" max="771" width="10.59765625" style="4" customWidth="1"/>
    <col min="772" max="773" width="17.3984375" style="4" customWidth="1"/>
    <col min="774" max="775" width="15.09765625" style="4" customWidth="1"/>
    <col min="776" max="1024" width="9.09765625" style="4"/>
    <col min="1025" max="1025" width="12.59765625" style="4" customWidth="1"/>
    <col min="1026" max="1026" width="17.3984375" style="4" customWidth="1"/>
    <col min="1027" max="1027" width="10.59765625" style="4" customWidth="1"/>
    <col min="1028" max="1029" width="17.3984375" style="4" customWidth="1"/>
    <col min="1030" max="1031" width="15.09765625" style="4" customWidth="1"/>
    <col min="1032" max="1280" width="9.09765625" style="4"/>
    <col min="1281" max="1281" width="12.59765625" style="4" customWidth="1"/>
    <col min="1282" max="1282" width="17.3984375" style="4" customWidth="1"/>
    <col min="1283" max="1283" width="10.59765625" style="4" customWidth="1"/>
    <col min="1284" max="1285" width="17.3984375" style="4" customWidth="1"/>
    <col min="1286" max="1287" width="15.09765625" style="4" customWidth="1"/>
    <col min="1288" max="1536" width="9.09765625" style="4"/>
    <col min="1537" max="1537" width="12.59765625" style="4" customWidth="1"/>
    <col min="1538" max="1538" width="17.3984375" style="4" customWidth="1"/>
    <col min="1539" max="1539" width="10.59765625" style="4" customWidth="1"/>
    <col min="1540" max="1541" width="17.3984375" style="4" customWidth="1"/>
    <col min="1542" max="1543" width="15.09765625" style="4" customWidth="1"/>
    <col min="1544" max="1792" width="9.09765625" style="4"/>
    <col min="1793" max="1793" width="12.59765625" style="4" customWidth="1"/>
    <col min="1794" max="1794" width="17.3984375" style="4" customWidth="1"/>
    <col min="1795" max="1795" width="10.59765625" style="4" customWidth="1"/>
    <col min="1796" max="1797" width="17.3984375" style="4" customWidth="1"/>
    <col min="1798" max="1799" width="15.09765625" style="4" customWidth="1"/>
    <col min="1800" max="2048" width="9.09765625" style="4"/>
    <col min="2049" max="2049" width="12.59765625" style="4" customWidth="1"/>
    <col min="2050" max="2050" width="17.3984375" style="4" customWidth="1"/>
    <col min="2051" max="2051" width="10.59765625" style="4" customWidth="1"/>
    <col min="2052" max="2053" width="17.3984375" style="4" customWidth="1"/>
    <col min="2054" max="2055" width="15.09765625" style="4" customWidth="1"/>
    <col min="2056" max="2304" width="9.09765625" style="4"/>
    <col min="2305" max="2305" width="12.59765625" style="4" customWidth="1"/>
    <col min="2306" max="2306" width="17.3984375" style="4" customWidth="1"/>
    <col min="2307" max="2307" width="10.59765625" style="4" customWidth="1"/>
    <col min="2308" max="2309" width="17.3984375" style="4" customWidth="1"/>
    <col min="2310" max="2311" width="15.09765625" style="4" customWidth="1"/>
    <col min="2312" max="2560" width="9.09765625" style="4"/>
    <col min="2561" max="2561" width="12.59765625" style="4" customWidth="1"/>
    <col min="2562" max="2562" width="17.3984375" style="4" customWidth="1"/>
    <col min="2563" max="2563" width="10.59765625" style="4" customWidth="1"/>
    <col min="2564" max="2565" width="17.3984375" style="4" customWidth="1"/>
    <col min="2566" max="2567" width="15.09765625" style="4" customWidth="1"/>
    <col min="2568" max="2816" width="9.09765625" style="4"/>
    <col min="2817" max="2817" width="12.59765625" style="4" customWidth="1"/>
    <col min="2818" max="2818" width="17.3984375" style="4" customWidth="1"/>
    <col min="2819" max="2819" width="10.59765625" style="4" customWidth="1"/>
    <col min="2820" max="2821" width="17.3984375" style="4" customWidth="1"/>
    <col min="2822" max="2823" width="15.09765625" style="4" customWidth="1"/>
    <col min="2824" max="3072" width="9.09765625" style="4"/>
    <col min="3073" max="3073" width="12.59765625" style="4" customWidth="1"/>
    <col min="3074" max="3074" width="17.3984375" style="4" customWidth="1"/>
    <col min="3075" max="3075" width="10.59765625" style="4" customWidth="1"/>
    <col min="3076" max="3077" width="17.3984375" style="4" customWidth="1"/>
    <col min="3078" max="3079" width="15.09765625" style="4" customWidth="1"/>
    <col min="3080" max="3328" width="9.09765625" style="4"/>
    <col min="3329" max="3329" width="12.59765625" style="4" customWidth="1"/>
    <col min="3330" max="3330" width="17.3984375" style="4" customWidth="1"/>
    <col min="3331" max="3331" width="10.59765625" style="4" customWidth="1"/>
    <col min="3332" max="3333" width="17.3984375" style="4" customWidth="1"/>
    <col min="3334" max="3335" width="15.09765625" style="4" customWidth="1"/>
    <col min="3336" max="3584" width="9.09765625" style="4"/>
    <col min="3585" max="3585" width="12.59765625" style="4" customWidth="1"/>
    <col min="3586" max="3586" width="17.3984375" style="4" customWidth="1"/>
    <col min="3587" max="3587" width="10.59765625" style="4" customWidth="1"/>
    <col min="3588" max="3589" width="17.3984375" style="4" customWidth="1"/>
    <col min="3590" max="3591" width="15.09765625" style="4" customWidth="1"/>
    <col min="3592" max="3840" width="9.09765625" style="4"/>
    <col min="3841" max="3841" width="12.59765625" style="4" customWidth="1"/>
    <col min="3842" max="3842" width="17.3984375" style="4" customWidth="1"/>
    <col min="3843" max="3843" width="10.59765625" style="4" customWidth="1"/>
    <col min="3844" max="3845" width="17.3984375" style="4" customWidth="1"/>
    <col min="3846" max="3847" width="15.09765625" style="4" customWidth="1"/>
    <col min="3848" max="4096" width="9.09765625" style="4"/>
    <col min="4097" max="4097" width="12.59765625" style="4" customWidth="1"/>
    <col min="4098" max="4098" width="17.3984375" style="4" customWidth="1"/>
    <col min="4099" max="4099" width="10.59765625" style="4" customWidth="1"/>
    <col min="4100" max="4101" width="17.3984375" style="4" customWidth="1"/>
    <col min="4102" max="4103" width="15.09765625" style="4" customWidth="1"/>
    <col min="4104" max="4352" width="9.09765625" style="4"/>
    <col min="4353" max="4353" width="12.59765625" style="4" customWidth="1"/>
    <col min="4354" max="4354" width="17.3984375" style="4" customWidth="1"/>
    <col min="4355" max="4355" width="10.59765625" style="4" customWidth="1"/>
    <col min="4356" max="4357" width="17.3984375" style="4" customWidth="1"/>
    <col min="4358" max="4359" width="15.09765625" style="4" customWidth="1"/>
    <col min="4360" max="4608" width="9.09765625" style="4"/>
    <col min="4609" max="4609" width="12.59765625" style="4" customWidth="1"/>
    <col min="4610" max="4610" width="17.3984375" style="4" customWidth="1"/>
    <col min="4611" max="4611" width="10.59765625" style="4" customWidth="1"/>
    <col min="4612" max="4613" width="17.3984375" style="4" customWidth="1"/>
    <col min="4614" max="4615" width="15.09765625" style="4" customWidth="1"/>
    <col min="4616" max="4864" width="9.09765625" style="4"/>
    <col min="4865" max="4865" width="12.59765625" style="4" customWidth="1"/>
    <col min="4866" max="4866" width="17.3984375" style="4" customWidth="1"/>
    <col min="4867" max="4867" width="10.59765625" style="4" customWidth="1"/>
    <col min="4868" max="4869" width="17.3984375" style="4" customWidth="1"/>
    <col min="4870" max="4871" width="15.09765625" style="4" customWidth="1"/>
    <col min="4872" max="5120" width="9.09765625" style="4"/>
    <col min="5121" max="5121" width="12.59765625" style="4" customWidth="1"/>
    <col min="5122" max="5122" width="17.3984375" style="4" customWidth="1"/>
    <col min="5123" max="5123" width="10.59765625" style="4" customWidth="1"/>
    <col min="5124" max="5125" width="17.3984375" style="4" customWidth="1"/>
    <col min="5126" max="5127" width="15.09765625" style="4" customWidth="1"/>
    <col min="5128" max="5376" width="9.09765625" style="4"/>
    <col min="5377" max="5377" width="12.59765625" style="4" customWidth="1"/>
    <col min="5378" max="5378" width="17.3984375" style="4" customWidth="1"/>
    <col min="5379" max="5379" width="10.59765625" style="4" customWidth="1"/>
    <col min="5380" max="5381" width="17.3984375" style="4" customWidth="1"/>
    <col min="5382" max="5383" width="15.09765625" style="4" customWidth="1"/>
    <col min="5384" max="5632" width="9.09765625" style="4"/>
    <col min="5633" max="5633" width="12.59765625" style="4" customWidth="1"/>
    <col min="5634" max="5634" width="17.3984375" style="4" customWidth="1"/>
    <col min="5635" max="5635" width="10.59765625" style="4" customWidth="1"/>
    <col min="5636" max="5637" width="17.3984375" style="4" customWidth="1"/>
    <col min="5638" max="5639" width="15.09765625" style="4" customWidth="1"/>
    <col min="5640" max="5888" width="9.09765625" style="4"/>
    <col min="5889" max="5889" width="12.59765625" style="4" customWidth="1"/>
    <col min="5890" max="5890" width="17.3984375" style="4" customWidth="1"/>
    <col min="5891" max="5891" width="10.59765625" style="4" customWidth="1"/>
    <col min="5892" max="5893" width="17.3984375" style="4" customWidth="1"/>
    <col min="5894" max="5895" width="15.09765625" style="4" customWidth="1"/>
    <col min="5896" max="6144" width="9.09765625" style="4"/>
    <col min="6145" max="6145" width="12.59765625" style="4" customWidth="1"/>
    <col min="6146" max="6146" width="17.3984375" style="4" customWidth="1"/>
    <col min="6147" max="6147" width="10.59765625" style="4" customWidth="1"/>
    <col min="6148" max="6149" width="17.3984375" style="4" customWidth="1"/>
    <col min="6150" max="6151" width="15.09765625" style="4" customWidth="1"/>
    <col min="6152" max="6400" width="9.09765625" style="4"/>
    <col min="6401" max="6401" width="12.59765625" style="4" customWidth="1"/>
    <col min="6402" max="6402" width="17.3984375" style="4" customWidth="1"/>
    <col min="6403" max="6403" width="10.59765625" style="4" customWidth="1"/>
    <col min="6404" max="6405" width="17.3984375" style="4" customWidth="1"/>
    <col min="6406" max="6407" width="15.09765625" style="4" customWidth="1"/>
    <col min="6408" max="6656" width="9.09765625" style="4"/>
    <col min="6657" max="6657" width="12.59765625" style="4" customWidth="1"/>
    <col min="6658" max="6658" width="17.3984375" style="4" customWidth="1"/>
    <col min="6659" max="6659" width="10.59765625" style="4" customWidth="1"/>
    <col min="6660" max="6661" width="17.3984375" style="4" customWidth="1"/>
    <col min="6662" max="6663" width="15.09765625" style="4" customWidth="1"/>
    <col min="6664" max="6912" width="9.09765625" style="4"/>
    <col min="6913" max="6913" width="12.59765625" style="4" customWidth="1"/>
    <col min="6914" max="6914" width="17.3984375" style="4" customWidth="1"/>
    <col min="6915" max="6915" width="10.59765625" style="4" customWidth="1"/>
    <col min="6916" max="6917" width="17.3984375" style="4" customWidth="1"/>
    <col min="6918" max="6919" width="15.09765625" style="4" customWidth="1"/>
    <col min="6920" max="7168" width="9.09765625" style="4"/>
    <col min="7169" max="7169" width="12.59765625" style="4" customWidth="1"/>
    <col min="7170" max="7170" width="17.3984375" style="4" customWidth="1"/>
    <col min="7171" max="7171" width="10.59765625" style="4" customWidth="1"/>
    <col min="7172" max="7173" width="17.3984375" style="4" customWidth="1"/>
    <col min="7174" max="7175" width="15.09765625" style="4" customWidth="1"/>
    <col min="7176" max="7424" width="9.09765625" style="4"/>
    <col min="7425" max="7425" width="12.59765625" style="4" customWidth="1"/>
    <col min="7426" max="7426" width="17.3984375" style="4" customWidth="1"/>
    <col min="7427" max="7427" width="10.59765625" style="4" customWidth="1"/>
    <col min="7428" max="7429" width="17.3984375" style="4" customWidth="1"/>
    <col min="7430" max="7431" width="15.09765625" style="4" customWidth="1"/>
    <col min="7432" max="7680" width="9.09765625" style="4"/>
    <col min="7681" max="7681" width="12.59765625" style="4" customWidth="1"/>
    <col min="7682" max="7682" width="17.3984375" style="4" customWidth="1"/>
    <col min="7683" max="7683" width="10.59765625" style="4" customWidth="1"/>
    <col min="7684" max="7685" width="17.3984375" style="4" customWidth="1"/>
    <col min="7686" max="7687" width="15.09765625" style="4" customWidth="1"/>
    <col min="7688" max="7936" width="9.09765625" style="4"/>
    <col min="7937" max="7937" width="12.59765625" style="4" customWidth="1"/>
    <col min="7938" max="7938" width="17.3984375" style="4" customWidth="1"/>
    <col min="7939" max="7939" width="10.59765625" style="4" customWidth="1"/>
    <col min="7940" max="7941" width="17.3984375" style="4" customWidth="1"/>
    <col min="7942" max="7943" width="15.09765625" style="4" customWidth="1"/>
    <col min="7944" max="8192" width="9.09765625" style="4"/>
    <col min="8193" max="8193" width="12.59765625" style="4" customWidth="1"/>
    <col min="8194" max="8194" width="17.3984375" style="4" customWidth="1"/>
    <col min="8195" max="8195" width="10.59765625" style="4" customWidth="1"/>
    <col min="8196" max="8197" width="17.3984375" style="4" customWidth="1"/>
    <col min="8198" max="8199" width="15.09765625" style="4" customWidth="1"/>
    <col min="8200" max="8448" width="9.09765625" style="4"/>
    <col min="8449" max="8449" width="12.59765625" style="4" customWidth="1"/>
    <col min="8450" max="8450" width="17.3984375" style="4" customWidth="1"/>
    <col min="8451" max="8451" width="10.59765625" style="4" customWidth="1"/>
    <col min="8452" max="8453" width="17.3984375" style="4" customWidth="1"/>
    <col min="8454" max="8455" width="15.09765625" style="4" customWidth="1"/>
    <col min="8456" max="8704" width="9.09765625" style="4"/>
    <col min="8705" max="8705" width="12.59765625" style="4" customWidth="1"/>
    <col min="8706" max="8706" width="17.3984375" style="4" customWidth="1"/>
    <col min="8707" max="8707" width="10.59765625" style="4" customWidth="1"/>
    <col min="8708" max="8709" width="17.3984375" style="4" customWidth="1"/>
    <col min="8710" max="8711" width="15.09765625" style="4" customWidth="1"/>
    <col min="8712" max="8960" width="9.09765625" style="4"/>
    <col min="8961" max="8961" width="12.59765625" style="4" customWidth="1"/>
    <col min="8962" max="8962" width="17.3984375" style="4" customWidth="1"/>
    <col min="8963" max="8963" width="10.59765625" style="4" customWidth="1"/>
    <col min="8964" max="8965" width="17.3984375" style="4" customWidth="1"/>
    <col min="8966" max="8967" width="15.09765625" style="4" customWidth="1"/>
    <col min="8968" max="9216" width="9.09765625" style="4"/>
    <col min="9217" max="9217" width="12.59765625" style="4" customWidth="1"/>
    <col min="9218" max="9218" width="17.3984375" style="4" customWidth="1"/>
    <col min="9219" max="9219" width="10.59765625" style="4" customWidth="1"/>
    <col min="9220" max="9221" width="17.3984375" style="4" customWidth="1"/>
    <col min="9222" max="9223" width="15.09765625" style="4" customWidth="1"/>
    <col min="9224" max="9472" width="9.09765625" style="4"/>
    <col min="9473" max="9473" width="12.59765625" style="4" customWidth="1"/>
    <col min="9474" max="9474" width="17.3984375" style="4" customWidth="1"/>
    <col min="9475" max="9475" width="10.59765625" style="4" customWidth="1"/>
    <col min="9476" max="9477" width="17.3984375" style="4" customWidth="1"/>
    <col min="9478" max="9479" width="15.09765625" style="4" customWidth="1"/>
    <col min="9480" max="9728" width="9.09765625" style="4"/>
    <col min="9729" max="9729" width="12.59765625" style="4" customWidth="1"/>
    <col min="9730" max="9730" width="17.3984375" style="4" customWidth="1"/>
    <col min="9731" max="9731" width="10.59765625" style="4" customWidth="1"/>
    <col min="9732" max="9733" width="17.3984375" style="4" customWidth="1"/>
    <col min="9734" max="9735" width="15.09765625" style="4" customWidth="1"/>
    <col min="9736" max="9984" width="9.09765625" style="4"/>
    <col min="9985" max="9985" width="12.59765625" style="4" customWidth="1"/>
    <col min="9986" max="9986" width="17.3984375" style="4" customWidth="1"/>
    <col min="9987" max="9987" width="10.59765625" style="4" customWidth="1"/>
    <col min="9988" max="9989" width="17.3984375" style="4" customWidth="1"/>
    <col min="9990" max="9991" width="15.09765625" style="4" customWidth="1"/>
    <col min="9992" max="10240" width="9.09765625" style="4"/>
    <col min="10241" max="10241" width="12.59765625" style="4" customWidth="1"/>
    <col min="10242" max="10242" width="17.3984375" style="4" customWidth="1"/>
    <col min="10243" max="10243" width="10.59765625" style="4" customWidth="1"/>
    <col min="10244" max="10245" width="17.3984375" style="4" customWidth="1"/>
    <col min="10246" max="10247" width="15.09765625" style="4" customWidth="1"/>
    <col min="10248" max="10496" width="9.09765625" style="4"/>
    <col min="10497" max="10497" width="12.59765625" style="4" customWidth="1"/>
    <col min="10498" max="10498" width="17.3984375" style="4" customWidth="1"/>
    <col min="10499" max="10499" width="10.59765625" style="4" customWidth="1"/>
    <col min="10500" max="10501" width="17.3984375" style="4" customWidth="1"/>
    <col min="10502" max="10503" width="15.09765625" style="4" customWidth="1"/>
    <col min="10504" max="10752" width="9.09765625" style="4"/>
    <col min="10753" max="10753" width="12.59765625" style="4" customWidth="1"/>
    <col min="10754" max="10754" width="17.3984375" style="4" customWidth="1"/>
    <col min="10755" max="10755" width="10.59765625" style="4" customWidth="1"/>
    <col min="10756" max="10757" width="17.3984375" style="4" customWidth="1"/>
    <col min="10758" max="10759" width="15.09765625" style="4" customWidth="1"/>
    <col min="10760" max="11008" width="9.09765625" style="4"/>
    <col min="11009" max="11009" width="12.59765625" style="4" customWidth="1"/>
    <col min="11010" max="11010" width="17.3984375" style="4" customWidth="1"/>
    <col min="11011" max="11011" width="10.59765625" style="4" customWidth="1"/>
    <col min="11012" max="11013" width="17.3984375" style="4" customWidth="1"/>
    <col min="11014" max="11015" width="15.09765625" style="4" customWidth="1"/>
    <col min="11016" max="11264" width="9.09765625" style="4"/>
    <col min="11265" max="11265" width="12.59765625" style="4" customWidth="1"/>
    <col min="11266" max="11266" width="17.3984375" style="4" customWidth="1"/>
    <col min="11267" max="11267" width="10.59765625" style="4" customWidth="1"/>
    <col min="11268" max="11269" width="17.3984375" style="4" customWidth="1"/>
    <col min="11270" max="11271" width="15.09765625" style="4" customWidth="1"/>
    <col min="11272" max="11520" width="9.09765625" style="4"/>
    <col min="11521" max="11521" width="12.59765625" style="4" customWidth="1"/>
    <col min="11522" max="11522" width="17.3984375" style="4" customWidth="1"/>
    <col min="11523" max="11523" width="10.59765625" style="4" customWidth="1"/>
    <col min="11524" max="11525" width="17.3984375" style="4" customWidth="1"/>
    <col min="11526" max="11527" width="15.09765625" style="4" customWidth="1"/>
    <col min="11528" max="11776" width="9.09765625" style="4"/>
    <col min="11777" max="11777" width="12.59765625" style="4" customWidth="1"/>
    <col min="11778" max="11778" width="17.3984375" style="4" customWidth="1"/>
    <col min="11779" max="11779" width="10.59765625" style="4" customWidth="1"/>
    <col min="11780" max="11781" width="17.3984375" style="4" customWidth="1"/>
    <col min="11782" max="11783" width="15.09765625" style="4" customWidth="1"/>
    <col min="11784" max="12032" width="9.09765625" style="4"/>
    <col min="12033" max="12033" width="12.59765625" style="4" customWidth="1"/>
    <col min="12034" max="12034" width="17.3984375" style="4" customWidth="1"/>
    <col min="12035" max="12035" width="10.59765625" style="4" customWidth="1"/>
    <col min="12036" max="12037" width="17.3984375" style="4" customWidth="1"/>
    <col min="12038" max="12039" width="15.09765625" style="4" customWidth="1"/>
    <col min="12040" max="12288" width="9.09765625" style="4"/>
    <col min="12289" max="12289" width="12.59765625" style="4" customWidth="1"/>
    <col min="12290" max="12290" width="17.3984375" style="4" customWidth="1"/>
    <col min="12291" max="12291" width="10.59765625" style="4" customWidth="1"/>
    <col min="12292" max="12293" width="17.3984375" style="4" customWidth="1"/>
    <col min="12294" max="12295" width="15.09765625" style="4" customWidth="1"/>
    <col min="12296" max="12544" width="9.09765625" style="4"/>
    <col min="12545" max="12545" width="12.59765625" style="4" customWidth="1"/>
    <col min="12546" max="12546" width="17.3984375" style="4" customWidth="1"/>
    <col min="12547" max="12547" width="10.59765625" style="4" customWidth="1"/>
    <col min="12548" max="12549" width="17.3984375" style="4" customWidth="1"/>
    <col min="12550" max="12551" width="15.09765625" style="4" customWidth="1"/>
    <col min="12552" max="12800" width="9.09765625" style="4"/>
    <col min="12801" max="12801" width="12.59765625" style="4" customWidth="1"/>
    <col min="12802" max="12802" width="17.3984375" style="4" customWidth="1"/>
    <col min="12803" max="12803" width="10.59765625" style="4" customWidth="1"/>
    <col min="12804" max="12805" width="17.3984375" style="4" customWidth="1"/>
    <col min="12806" max="12807" width="15.09765625" style="4" customWidth="1"/>
    <col min="12808" max="13056" width="9.09765625" style="4"/>
    <col min="13057" max="13057" width="12.59765625" style="4" customWidth="1"/>
    <col min="13058" max="13058" width="17.3984375" style="4" customWidth="1"/>
    <col min="13059" max="13059" width="10.59765625" style="4" customWidth="1"/>
    <col min="13060" max="13061" width="17.3984375" style="4" customWidth="1"/>
    <col min="13062" max="13063" width="15.09765625" style="4" customWidth="1"/>
    <col min="13064" max="13312" width="9.09765625" style="4"/>
    <col min="13313" max="13313" width="12.59765625" style="4" customWidth="1"/>
    <col min="13314" max="13314" width="17.3984375" style="4" customWidth="1"/>
    <col min="13315" max="13315" width="10.59765625" style="4" customWidth="1"/>
    <col min="13316" max="13317" width="17.3984375" style="4" customWidth="1"/>
    <col min="13318" max="13319" width="15.09765625" style="4" customWidth="1"/>
    <col min="13320" max="13568" width="9.09765625" style="4"/>
    <col min="13569" max="13569" width="12.59765625" style="4" customWidth="1"/>
    <col min="13570" max="13570" width="17.3984375" style="4" customWidth="1"/>
    <col min="13571" max="13571" width="10.59765625" style="4" customWidth="1"/>
    <col min="13572" max="13573" width="17.3984375" style="4" customWidth="1"/>
    <col min="13574" max="13575" width="15.09765625" style="4" customWidth="1"/>
    <col min="13576" max="13824" width="9.09765625" style="4"/>
    <col min="13825" max="13825" width="12.59765625" style="4" customWidth="1"/>
    <col min="13826" max="13826" width="17.3984375" style="4" customWidth="1"/>
    <col min="13827" max="13827" width="10.59765625" style="4" customWidth="1"/>
    <col min="13828" max="13829" width="17.3984375" style="4" customWidth="1"/>
    <col min="13830" max="13831" width="15.09765625" style="4" customWidth="1"/>
    <col min="13832" max="14080" width="9.09765625" style="4"/>
    <col min="14081" max="14081" width="12.59765625" style="4" customWidth="1"/>
    <col min="14082" max="14082" width="17.3984375" style="4" customWidth="1"/>
    <col min="14083" max="14083" width="10.59765625" style="4" customWidth="1"/>
    <col min="14084" max="14085" width="17.3984375" style="4" customWidth="1"/>
    <col min="14086" max="14087" width="15.09765625" style="4" customWidth="1"/>
    <col min="14088" max="14336" width="9.09765625" style="4"/>
    <col min="14337" max="14337" width="12.59765625" style="4" customWidth="1"/>
    <col min="14338" max="14338" width="17.3984375" style="4" customWidth="1"/>
    <col min="14339" max="14339" width="10.59765625" style="4" customWidth="1"/>
    <col min="14340" max="14341" width="17.3984375" style="4" customWidth="1"/>
    <col min="14342" max="14343" width="15.09765625" style="4" customWidth="1"/>
    <col min="14344" max="14592" width="9.09765625" style="4"/>
    <col min="14593" max="14593" width="12.59765625" style="4" customWidth="1"/>
    <col min="14594" max="14594" width="17.3984375" style="4" customWidth="1"/>
    <col min="14595" max="14595" width="10.59765625" style="4" customWidth="1"/>
    <col min="14596" max="14597" width="17.3984375" style="4" customWidth="1"/>
    <col min="14598" max="14599" width="15.09765625" style="4" customWidth="1"/>
    <col min="14600" max="14848" width="9.09765625" style="4"/>
    <col min="14849" max="14849" width="12.59765625" style="4" customWidth="1"/>
    <col min="14850" max="14850" width="17.3984375" style="4" customWidth="1"/>
    <col min="14851" max="14851" width="10.59765625" style="4" customWidth="1"/>
    <col min="14852" max="14853" width="17.3984375" style="4" customWidth="1"/>
    <col min="14854" max="14855" width="15.09765625" style="4" customWidth="1"/>
    <col min="14856" max="15104" width="9.09765625" style="4"/>
    <col min="15105" max="15105" width="12.59765625" style="4" customWidth="1"/>
    <col min="15106" max="15106" width="17.3984375" style="4" customWidth="1"/>
    <col min="15107" max="15107" width="10.59765625" style="4" customWidth="1"/>
    <col min="15108" max="15109" width="17.3984375" style="4" customWidth="1"/>
    <col min="15110" max="15111" width="15.09765625" style="4" customWidth="1"/>
    <col min="15112" max="15360" width="9.09765625" style="4"/>
    <col min="15361" max="15361" width="12.59765625" style="4" customWidth="1"/>
    <col min="15362" max="15362" width="17.3984375" style="4" customWidth="1"/>
    <col min="15363" max="15363" width="10.59765625" style="4" customWidth="1"/>
    <col min="15364" max="15365" width="17.3984375" style="4" customWidth="1"/>
    <col min="15366" max="15367" width="15.09765625" style="4" customWidth="1"/>
    <col min="15368" max="15616" width="9.09765625" style="4"/>
    <col min="15617" max="15617" width="12.59765625" style="4" customWidth="1"/>
    <col min="15618" max="15618" width="17.3984375" style="4" customWidth="1"/>
    <col min="15619" max="15619" width="10.59765625" style="4" customWidth="1"/>
    <col min="15620" max="15621" width="17.3984375" style="4" customWidth="1"/>
    <col min="15622" max="15623" width="15.09765625" style="4" customWidth="1"/>
    <col min="15624" max="15872" width="9.09765625" style="4"/>
    <col min="15873" max="15873" width="12.59765625" style="4" customWidth="1"/>
    <col min="15874" max="15874" width="17.3984375" style="4" customWidth="1"/>
    <col min="15875" max="15875" width="10.59765625" style="4" customWidth="1"/>
    <col min="15876" max="15877" width="17.3984375" style="4" customWidth="1"/>
    <col min="15878" max="15879" width="15.09765625" style="4" customWidth="1"/>
    <col min="15880" max="16128" width="9.09765625" style="4"/>
    <col min="16129" max="16129" width="12.59765625" style="4" customWidth="1"/>
    <col min="16130" max="16130" width="17.3984375" style="4" customWidth="1"/>
    <col min="16131" max="16131" width="10.59765625" style="4" customWidth="1"/>
    <col min="16132" max="16133" width="17.3984375" style="4" customWidth="1"/>
    <col min="16134" max="16135" width="15.09765625" style="4" customWidth="1"/>
    <col min="16136" max="16384" width="9.09765625" style="4"/>
  </cols>
  <sheetData>
    <row r="1" spans="1:15" x14ac:dyDescent="0.25">
      <c r="A1" s="6"/>
      <c r="B1" s="6"/>
      <c r="C1" s="6"/>
      <c r="D1" s="6"/>
      <c r="E1" s="6"/>
      <c r="F1" s="6"/>
      <c r="G1" s="7"/>
    </row>
    <row r="2" spans="1:15" ht="13" x14ac:dyDescent="0.3">
      <c r="A2" s="8" t="s">
        <v>228</v>
      </c>
      <c r="B2" s="6"/>
      <c r="C2" s="6"/>
      <c r="D2" s="6"/>
      <c r="E2" s="6"/>
      <c r="F2" s="6"/>
      <c r="G2" s="7"/>
    </row>
    <row r="3" spans="1:15" x14ac:dyDescent="0.25">
      <c r="A3" s="9"/>
      <c r="B3" s="9"/>
      <c r="C3" s="9"/>
      <c r="D3" s="9"/>
      <c r="E3" s="9"/>
      <c r="F3" s="9"/>
      <c r="G3" s="10"/>
    </row>
    <row r="4" spans="1:15" x14ac:dyDescent="0.25">
      <c r="A4" s="11" t="s">
        <v>42</v>
      </c>
      <c r="B4" s="12" t="s">
        <v>43</v>
      </c>
      <c r="C4" s="12" t="s">
        <v>44</v>
      </c>
      <c r="D4" s="12" t="s">
        <v>44</v>
      </c>
      <c r="E4" s="12" t="s">
        <v>45</v>
      </c>
      <c r="F4" s="12" t="s">
        <v>46</v>
      </c>
      <c r="G4" s="13" t="s">
        <v>47</v>
      </c>
    </row>
    <row r="5" spans="1:15" x14ac:dyDescent="0.25">
      <c r="A5" s="14" t="s">
        <v>48</v>
      </c>
      <c r="B5" s="15" t="s">
        <v>49</v>
      </c>
      <c r="C5" s="15" t="s">
        <v>50</v>
      </c>
      <c r="D5" s="15" t="s">
        <v>51</v>
      </c>
      <c r="E5" s="15" t="s">
        <v>52</v>
      </c>
      <c r="F5" s="15" t="s">
        <v>53</v>
      </c>
      <c r="G5" s="16" t="s">
        <v>54</v>
      </c>
    </row>
    <row r="6" spans="1:15" x14ac:dyDescent="0.25">
      <c r="A6" s="17"/>
      <c r="B6" s="15" t="s">
        <v>55</v>
      </c>
      <c r="C6" s="15" t="s">
        <v>56</v>
      </c>
      <c r="D6" s="15" t="s">
        <v>55</v>
      </c>
      <c r="E6" s="15" t="s">
        <v>55</v>
      </c>
      <c r="F6" s="15" t="s">
        <v>57</v>
      </c>
      <c r="G6" s="16" t="s">
        <v>56</v>
      </c>
    </row>
    <row r="7" spans="1:15" x14ac:dyDescent="0.25">
      <c r="A7" s="18"/>
      <c r="B7" s="6"/>
      <c r="C7" s="15"/>
      <c r="D7" s="6"/>
      <c r="E7" s="6"/>
      <c r="F7" s="15"/>
      <c r="G7" s="16"/>
    </row>
    <row r="8" spans="1:15" ht="13.5" x14ac:dyDescent="0.35">
      <c r="A8" s="19"/>
      <c r="B8" s="20" t="s">
        <v>58</v>
      </c>
      <c r="C8" s="12" t="s">
        <v>59</v>
      </c>
      <c r="D8" s="12" t="s">
        <v>60</v>
      </c>
      <c r="E8" s="12" t="s">
        <v>61</v>
      </c>
      <c r="F8" s="20" t="s">
        <v>62</v>
      </c>
      <c r="G8" s="21" t="s">
        <v>63</v>
      </c>
    </row>
    <row r="9" spans="1:15" x14ac:dyDescent="0.25">
      <c r="A9" s="18"/>
      <c r="B9" s="22"/>
      <c r="C9" s="22"/>
      <c r="D9" s="22"/>
      <c r="E9" s="22"/>
      <c r="F9" s="22"/>
      <c r="G9" s="23"/>
    </row>
    <row r="10" spans="1:15" x14ac:dyDescent="0.25">
      <c r="A10" s="14" t="s">
        <v>64</v>
      </c>
      <c r="B10" s="24">
        <v>2.3500000000000001E-3</v>
      </c>
      <c r="C10" s="15">
        <v>100000</v>
      </c>
      <c r="D10" s="15">
        <v>235</v>
      </c>
      <c r="E10" s="15">
        <v>99805</v>
      </c>
      <c r="F10" s="15">
        <v>8087174</v>
      </c>
      <c r="G10" s="25">
        <v>80.900000000000006</v>
      </c>
      <c r="H10" s="40"/>
      <c r="I10" s="44"/>
      <c r="J10" s="44"/>
      <c r="K10" s="39"/>
      <c r="L10" s="39"/>
      <c r="M10" s="44"/>
      <c r="N10" s="43"/>
      <c r="O10" s="43"/>
    </row>
    <row r="11" spans="1:15" x14ac:dyDescent="0.25">
      <c r="A11" s="14" t="s">
        <v>65</v>
      </c>
      <c r="B11" s="24">
        <v>1.2999999999999999E-4</v>
      </c>
      <c r="C11" s="15">
        <v>99765</v>
      </c>
      <c r="D11" s="15">
        <v>13</v>
      </c>
      <c r="E11" s="15">
        <v>99759</v>
      </c>
      <c r="F11" s="15">
        <v>7987369</v>
      </c>
      <c r="G11" s="25">
        <v>80.099999999999994</v>
      </c>
      <c r="H11" s="40"/>
      <c r="I11" s="44"/>
      <c r="J11" s="44"/>
      <c r="K11" s="39"/>
      <c r="L11" s="39"/>
      <c r="M11" s="44"/>
      <c r="N11" s="43"/>
      <c r="O11" s="43"/>
    </row>
    <row r="12" spans="1:15" x14ac:dyDescent="0.25">
      <c r="A12" s="14" t="s">
        <v>66</v>
      </c>
      <c r="B12" s="24">
        <v>1.2E-4</v>
      </c>
      <c r="C12" s="15">
        <v>99752</v>
      </c>
      <c r="D12" s="15">
        <v>12</v>
      </c>
      <c r="E12" s="15">
        <v>99746</v>
      </c>
      <c r="F12" s="15">
        <v>7887611</v>
      </c>
      <c r="G12" s="25">
        <v>79.099999999999994</v>
      </c>
      <c r="H12" s="40"/>
      <c r="I12" s="44"/>
      <c r="J12" s="44"/>
      <c r="K12" s="39"/>
      <c r="L12" s="39"/>
      <c r="M12" s="44"/>
      <c r="N12" s="43"/>
      <c r="O12" s="43"/>
    </row>
    <row r="13" spans="1:15" x14ac:dyDescent="0.25">
      <c r="A13" s="14" t="s">
        <v>67</v>
      </c>
      <c r="B13" s="24">
        <v>1.1E-4</v>
      </c>
      <c r="C13" s="15">
        <v>99740</v>
      </c>
      <c r="D13" s="15">
        <v>11</v>
      </c>
      <c r="E13" s="15">
        <v>99735</v>
      </c>
      <c r="F13" s="15">
        <v>7787865</v>
      </c>
      <c r="G13" s="25">
        <v>78.099999999999994</v>
      </c>
      <c r="H13" s="40"/>
      <c r="I13" s="44"/>
      <c r="J13" s="44"/>
      <c r="K13" s="39"/>
      <c r="L13" s="39"/>
      <c r="M13" s="44"/>
      <c r="N13" s="43"/>
      <c r="O13" s="43"/>
    </row>
    <row r="14" spans="1:15" x14ac:dyDescent="0.25">
      <c r="A14" s="14" t="s">
        <v>68</v>
      </c>
      <c r="B14" s="24">
        <v>1E-4</v>
      </c>
      <c r="C14" s="15">
        <v>99729</v>
      </c>
      <c r="D14" s="15">
        <v>10</v>
      </c>
      <c r="E14" s="15">
        <v>99724</v>
      </c>
      <c r="F14" s="15">
        <v>7688130</v>
      </c>
      <c r="G14" s="25">
        <v>77.099999999999994</v>
      </c>
      <c r="H14" s="40"/>
      <c r="I14" s="44"/>
      <c r="J14" s="44"/>
      <c r="K14" s="39"/>
      <c r="L14" s="39"/>
      <c r="M14" s="44"/>
      <c r="N14" s="43"/>
      <c r="O14" s="43"/>
    </row>
    <row r="15" spans="1:15" x14ac:dyDescent="0.25">
      <c r="A15" s="14" t="s">
        <v>69</v>
      </c>
      <c r="B15" s="24">
        <v>8.0000000000000007E-5</v>
      </c>
      <c r="C15" s="15">
        <v>99719</v>
      </c>
      <c r="D15" s="15">
        <v>8</v>
      </c>
      <c r="E15" s="15">
        <v>99715</v>
      </c>
      <c r="F15" s="15">
        <v>7588406</v>
      </c>
      <c r="G15" s="25">
        <v>76.099999999999994</v>
      </c>
      <c r="H15" s="40"/>
      <c r="I15" s="44"/>
      <c r="J15" s="44"/>
      <c r="K15" s="39"/>
      <c r="L15" s="39"/>
      <c r="M15" s="44"/>
      <c r="N15" s="43"/>
      <c r="O15" s="43"/>
    </row>
    <row r="16" spans="1:15" x14ac:dyDescent="0.25">
      <c r="A16" s="14" t="s">
        <v>70</v>
      </c>
      <c r="B16" s="24">
        <v>6.9999999999999994E-5</v>
      </c>
      <c r="C16" s="15">
        <v>99711</v>
      </c>
      <c r="D16" s="15">
        <v>7</v>
      </c>
      <c r="E16" s="15">
        <v>99708</v>
      </c>
      <c r="F16" s="15">
        <v>7488691</v>
      </c>
      <c r="G16" s="25">
        <v>75.099999999999994</v>
      </c>
      <c r="H16" s="40"/>
      <c r="I16" s="44"/>
      <c r="J16" s="44"/>
      <c r="K16" s="39"/>
      <c r="L16" s="39"/>
      <c r="M16" s="44"/>
      <c r="N16" s="43"/>
      <c r="O16" s="43"/>
    </row>
    <row r="17" spans="1:15" x14ac:dyDescent="0.25">
      <c r="A17" s="14" t="s">
        <v>71</v>
      </c>
      <c r="B17" s="24">
        <v>6.0000000000000002E-5</v>
      </c>
      <c r="C17" s="15">
        <v>99704</v>
      </c>
      <c r="D17" s="15">
        <v>6</v>
      </c>
      <c r="E17" s="15">
        <v>99701</v>
      </c>
      <c r="F17" s="15">
        <v>7388984</v>
      </c>
      <c r="G17" s="25">
        <v>74.099999999999994</v>
      </c>
      <c r="H17" s="40"/>
      <c r="I17" s="44"/>
      <c r="J17" s="44"/>
      <c r="K17" s="39"/>
      <c r="L17" s="39"/>
      <c r="M17" s="44"/>
      <c r="N17" s="43"/>
      <c r="O17" s="43"/>
    </row>
    <row r="18" spans="1:15" x14ac:dyDescent="0.25">
      <c r="A18" s="14" t="s">
        <v>72</v>
      </c>
      <c r="B18" s="24">
        <v>6.9999999999999994E-5</v>
      </c>
      <c r="C18" s="15">
        <v>99698</v>
      </c>
      <c r="D18" s="15">
        <v>7</v>
      </c>
      <c r="E18" s="15">
        <v>99695</v>
      </c>
      <c r="F18" s="15">
        <v>7289283</v>
      </c>
      <c r="G18" s="25">
        <v>73.099999999999994</v>
      </c>
      <c r="H18" s="40"/>
      <c r="I18" s="44"/>
      <c r="J18" s="44"/>
      <c r="K18" s="39"/>
      <c r="L18" s="39"/>
      <c r="M18" s="44"/>
      <c r="N18" s="43"/>
      <c r="O18" s="43"/>
    </row>
    <row r="19" spans="1:15" x14ac:dyDescent="0.25">
      <c r="A19" s="14" t="s">
        <v>73</v>
      </c>
      <c r="B19" s="24">
        <v>6.9999999999999994E-5</v>
      </c>
      <c r="C19" s="15">
        <v>99691</v>
      </c>
      <c r="D19" s="15">
        <v>7</v>
      </c>
      <c r="E19" s="15">
        <v>99688</v>
      </c>
      <c r="F19" s="15">
        <v>7189588</v>
      </c>
      <c r="G19" s="25">
        <v>72.099999999999994</v>
      </c>
      <c r="H19" s="40"/>
      <c r="I19" s="44"/>
      <c r="J19" s="44"/>
      <c r="K19" s="39"/>
      <c r="L19" s="39"/>
      <c r="M19" s="44"/>
      <c r="N19" s="43"/>
      <c r="O19" s="43"/>
    </row>
    <row r="20" spans="1:15" x14ac:dyDescent="0.25">
      <c r="A20" s="14" t="s">
        <v>74</v>
      </c>
      <c r="B20" s="24">
        <v>8.0000000000000007E-5</v>
      </c>
      <c r="C20" s="15">
        <v>99684</v>
      </c>
      <c r="D20" s="15">
        <v>8</v>
      </c>
      <c r="E20" s="15">
        <v>99680</v>
      </c>
      <c r="F20" s="15">
        <v>7089901</v>
      </c>
      <c r="G20" s="25">
        <v>71.099999999999994</v>
      </c>
      <c r="H20" s="40"/>
      <c r="I20" s="44"/>
      <c r="J20" s="44"/>
      <c r="K20" s="39"/>
      <c r="L20" s="39"/>
      <c r="M20" s="44"/>
      <c r="N20" s="43"/>
      <c r="O20" s="43"/>
    </row>
    <row r="21" spans="1:15" x14ac:dyDescent="0.25">
      <c r="A21" s="14" t="s">
        <v>75</v>
      </c>
      <c r="B21" s="24">
        <v>1E-4</v>
      </c>
      <c r="C21" s="15">
        <v>99676</v>
      </c>
      <c r="D21" s="15">
        <v>10</v>
      </c>
      <c r="E21" s="15">
        <v>99671</v>
      </c>
      <c r="F21" s="15">
        <v>6990221</v>
      </c>
      <c r="G21" s="25">
        <v>70.099999999999994</v>
      </c>
      <c r="H21" s="40"/>
      <c r="I21" s="44"/>
      <c r="J21" s="44"/>
      <c r="K21" s="39"/>
      <c r="L21" s="39"/>
      <c r="M21" s="44"/>
      <c r="N21" s="43"/>
      <c r="O21" s="43"/>
    </row>
    <row r="22" spans="1:15" x14ac:dyDescent="0.25">
      <c r="A22" s="14" t="s">
        <v>76</v>
      </c>
      <c r="B22" s="24">
        <v>1.1E-4</v>
      </c>
      <c r="C22" s="15">
        <v>99666</v>
      </c>
      <c r="D22" s="15">
        <v>11</v>
      </c>
      <c r="E22" s="15">
        <v>99661</v>
      </c>
      <c r="F22" s="15">
        <v>6890550</v>
      </c>
      <c r="G22" s="25">
        <v>69.099999999999994</v>
      </c>
      <c r="H22" s="40"/>
      <c r="I22" s="44"/>
      <c r="J22" s="44"/>
      <c r="K22" s="39"/>
      <c r="L22" s="39"/>
      <c r="M22" s="44"/>
      <c r="N22" s="43"/>
      <c r="O22" s="43"/>
    </row>
    <row r="23" spans="1:15" x14ac:dyDescent="0.25">
      <c r="A23" s="14" t="s">
        <v>77</v>
      </c>
      <c r="B23" s="24">
        <v>1.3999999999999999E-4</v>
      </c>
      <c r="C23" s="15">
        <v>99655</v>
      </c>
      <c r="D23" s="15">
        <v>14</v>
      </c>
      <c r="E23" s="15">
        <v>99648</v>
      </c>
      <c r="F23" s="15">
        <v>6790889</v>
      </c>
      <c r="G23" s="25">
        <v>68.099999999999994</v>
      </c>
      <c r="H23" s="40"/>
      <c r="I23" s="44"/>
      <c r="J23" s="44"/>
      <c r="K23" s="39"/>
      <c r="L23" s="39"/>
      <c r="M23" s="44"/>
      <c r="N23" s="43"/>
      <c r="O23" s="43"/>
    </row>
    <row r="24" spans="1:15" x14ac:dyDescent="0.25">
      <c r="A24" s="14" t="s">
        <v>78</v>
      </c>
      <c r="B24" s="24">
        <v>1.7000000000000001E-4</v>
      </c>
      <c r="C24" s="15">
        <v>99641</v>
      </c>
      <c r="D24" s="15">
        <v>17</v>
      </c>
      <c r="E24" s="15">
        <v>99633</v>
      </c>
      <c r="F24" s="15">
        <v>6691241</v>
      </c>
      <c r="G24" s="25">
        <v>67.2</v>
      </c>
      <c r="H24" s="40"/>
      <c r="I24" s="44"/>
      <c r="J24" s="44"/>
      <c r="K24" s="39"/>
      <c r="L24" s="39"/>
      <c r="M24" s="44"/>
      <c r="N24" s="43"/>
      <c r="O24" s="43"/>
    </row>
    <row r="25" spans="1:15" x14ac:dyDescent="0.25">
      <c r="A25" s="14" t="s">
        <v>79</v>
      </c>
      <c r="B25" s="24">
        <v>2.1000000000000001E-4</v>
      </c>
      <c r="C25" s="15">
        <v>99624</v>
      </c>
      <c r="D25" s="15">
        <v>21</v>
      </c>
      <c r="E25" s="15">
        <v>99614</v>
      </c>
      <c r="F25" s="15">
        <v>6591609</v>
      </c>
      <c r="G25" s="25">
        <v>66.2</v>
      </c>
      <c r="H25" s="40"/>
      <c r="I25" s="44"/>
      <c r="J25" s="44"/>
      <c r="K25" s="39"/>
      <c r="L25" s="39"/>
      <c r="M25" s="44"/>
      <c r="N25" s="43"/>
      <c r="O25" s="43"/>
    </row>
    <row r="26" spans="1:15" x14ac:dyDescent="0.25">
      <c r="A26" s="26" t="s">
        <v>80</v>
      </c>
      <c r="B26" s="24">
        <v>2.4000000000000001E-4</v>
      </c>
      <c r="C26" s="15">
        <v>99603</v>
      </c>
      <c r="D26" s="15">
        <v>24</v>
      </c>
      <c r="E26" s="15">
        <v>99591</v>
      </c>
      <c r="F26" s="15">
        <v>6491995</v>
      </c>
      <c r="G26" s="25">
        <v>65.2</v>
      </c>
      <c r="H26" s="40"/>
      <c r="I26" s="44"/>
      <c r="J26" s="44"/>
      <c r="K26" s="39"/>
      <c r="L26" s="39"/>
      <c r="M26" s="44"/>
      <c r="N26" s="43"/>
      <c r="O26" s="43"/>
    </row>
    <row r="27" spans="1:15" x14ac:dyDescent="0.25">
      <c r="A27" s="26" t="s">
        <v>81</v>
      </c>
      <c r="B27" s="24">
        <v>2.7E-4</v>
      </c>
      <c r="C27" s="15">
        <v>99579</v>
      </c>
      <c r="D27" s="15">
        <v>27</v>
      </c>
      <c r="E27" s="15">
        <v>99566</v>
      </c>
      <c r="F27" s="15">
        <v>6392404</v>
      </c>
      <c r="G27" s="25">
        <v>64.2</v>
      </c>
      <c r="H27" s="40"/>
      <c r="I27" s="44"/>
      <c r="J27" s="44"/>
      <c r="K27" s="39"/>
      <c r="L27" s="39"/>
      <c r="M27" s="44"/>
      <c r="N27" s="43"/>
      <c r="O27" s="43"/>
    </row>
    <row r="28" spans="1:15" x14ac:dyDescent="0.25">
      <c r="A28" s="26" t="s">
        <v>82</v>
      </c>
      <c r="B28" s="24">
        <v>2.9E-4</v>
      </c>
      <c r="C28" s="15">
        <v>99552</v>
      </c>
      <c r="D28" s="15">
        <v>29</v>
      </c>
      <c r="E28" s="15">
        <v>99538</v>
      </c>
      <c r="F28" s="15">
        <v>6292839</v>
      </c>
      <c r="G28" s="25">
        <v>63.2</v>
      </c>
      <c r="H28" s="40"/>
      <c r="I28" s="44"/>
      <c r="J28" s="44"/>
      <c r="K28" s="39"/>
      <c r="L28" s="39"/>
      <c r="M28" s="44"/>
      <c r="N28" s="43"/>
      <c r="O28" s="43"/>
    </row>
    <row r="29" spans="1:15" x14ac:dyDescent="0.25">
      <c r="A29" s="26" t="s">
        <v>83</v>
      </c>
      <c r="B29" s="24">
        <v>2.9999999999999997E-4</v>
      </c>
      <c r="C29" s="15">
        <v>99523</v>
      </c>
      <c r="D29" s="15">
        <v>30</v>
      </c>
      <c r="E29" s="15">
        <v>99508</v>
      </c>
      <c r="F29" s="15">
        <v>6193301</v>
      </c>
      <c r="G29" s="25">
        <v>62.2</v>
      </c>
      <c r="H29" s="40"/>
      <c r="I29" s="44"/>
      <c r="J29" s="44"/>
      <c r="K29" s="39"/>
      <c r="L29" s="39"/>
      <c r="M29" s="44"/>
      <c r="N29" s="43"/>
      <c r="O29" s="43"/>
    </row>
    <row r="30" spans="1:15" x14ac:dyDescent="0.25">
      <c r="A30" s="26" t="s">
        <v>84</v>
      </c>
      <c r="B30" s="24">
        <v>2.9999999999999997E-4</v>
      </c>
      <c r="C30" s="15">
        <v>99493</v>
      </c>
      <c r="D30" s="15">
        <v>30</v>
      </c>
      <c r="E30" s="15">
        <v>99478</v>
      </c>
      <c r="F30" s="15">
        <v>6093793</v>
      </c>
      <c r="G30" s="25">
        <v>61.2</v>
      </c>
      <c r="H30" s="40"/>
      <c r="I30" s="44"/>
      <c r="J30" s="44"/>
      <c r="K30" s="39"/>
      <c r="L30" s="39"/>
      <c r="M30" s="44"/>
      <c r="N30" s="43"/>
      <c r="O30" s="43"/>
    </row>
    <row r="31" spans="1:15" x14ac:dyDescent="0.25">
      <c r="A31" s="26" t="s">
        <v>85</v>
      </c>
      <c r="B31" s="24">
        <v>3.1E-4</v>
      </c>
      <c r="C31" s="15">
        <v>99463</v>
      </c>
      <c r="D31" s="15">
        <v>31</v>
      </c>
      <c r="E31" s="15">
        <v>99448</v>
      </c>
      <c r="F31" s="15">
        <v>5994315</v>
      </c>
      <c r="G31" s="25">
        <v>60.3</v>
      </c>
      <c r="H31" s="40"/>
      <c r="I31" s="44"/>
      <c r="J31" s="44"/>
      <c r="K31" s="39"/>
      <c r="L31" s="39"/>
      <c r="M31" s="44"/>
      <c r="N31" s="43"/>
      <c r="O31" s="43"/>
    </row>
    <row r="32" spans="1:15" x14ac:dyDescent="0.25">
      <c r="A32" s="26" t="s">
        <v>86</v>
      </c>
      <c r="B32" s="24">
        <v>3.2000000000000003E-4</v>
      </c>
      <c r="C32" s="15">
        <v>99432</v>
      </c>
      <c r="D32" s="15">
        <v>32</v>
      </c>
      <c r="E32" s="15">
        <v>99416</v>
      </c>
      <c r="F32" s="15">
        <v>5894868</v>
      </c>
      <c r="G32" s="25">
        <v>59.3</v>
      </c>
      <c r="H32" s="40"/>
      <c r="I32" s="44"/>
      <c r="J32" s="44"/>
      <c r="K32" s="39"/>
      <c r="L32" s="39"/>
      <c r="M32" s="44"/>
      <c r="N32" s="43"/>
      <c r="O32" s="43"/>
    </row>
    <row r="33" spans="1:15" x14ac:dyDescent="0.25">
      <c r="A33" s="26" t="s">
        <v>87</v>
      </c>
      <c r="B33" s="24">
        <v>3.3E-4</v>
      </c>
      <c r="C33" s="15">
        <v>99400</v>
      </c>
      <c r="D33" s="15">
        <v>32</v>
      </c>
      <c r="E33" s="15">
        <v>99384</v>
      </c>
      <c r="F33" s="15">
        <v>5795452</v>
      </c>
      <c r="G33" s="25">
        <v>58.3</v>
      </c>
      <c r="H33" s="40"/>
      <c r="I33" s="44"/>
      <c r="J33" s="44"/>
      <c r="K33" s="39"/>
      <c r="L33" s="39"/>
      <c r="M33" s="44"/>
      <c r="N33" s="43"/>
      <c r="O33" s="43"/>
    </row>
    <row r="34" spans="1:15" x14ac:dyDescent="0.25">
      <c r="A34" s="26" t="s">
        <v>88</v>
      </c>
      <c r="B34" s="24">
        <v>3.3E-4</v>
      </c>
      <c r="C34" s="15">
        <v>99368</v>
      </c>
      <c r="D34" s="15">
        <v>33</v>
      </c>
      <c r="E34" s="15">
        <v>99352</v>
      </c>
      <c r="F34" s="15">
        <v>5696068</v>
      </c>
      <c r="G34" s="25">
        <v>57.3</v>
      </c>
      <c r="H34" s="40"/>
      <c r="I34" s="44"/>
      <c r="J34" s="44"/>
      <c r="K34" s="39"/>
      <c r="L34" s="39"/>
      <c r="M34" s="44"/>
      <c r="N34" s="43"/>
      <c r="O34" s="43"/>
    </row>
    <row r="35" spans="1:15" x14ac:dyDescent="0.25">
      <c r="A35" s="26" t="s">
        <v>89</v>
      </c>
      <c r="B35" s="24">
        <v>3.3E-4</v>
      </c>
      <c r="C35" s="15">
        <v>99335</v>
      </c>
      <c r="D35" s="15">
        <v>33</v>
      </c>
      <c r="E35" s="15">
        <v>99319</v>
      </c>
      <c r="F35" s="15">
        <v>5596716</v>
      </c>
      <c r="G35" s="25">
        <v>56.3</v>
      </c>
      <c r="H35" s="40"/>
      <c r="I35" s="44"/>
      <c r="J35" s="44"/>
      <c r="K35" s="39"/>
      <c r="L35" s="39"/>
      <c r="M35" s="44"/>
      <c r="N35" s="43"/>
      <c r="O35" s="43"/>
    </row>
    <row r="36" spans="1:15" x14ac:dyDescent="0.25">
      <c r="A36" s="26" t="s">
        <v>90</v>
      </c>
      <c r="B36" s="24">
        <v>3.4000000000000002E-4</v>
      </c>
      <c r="C36" s="15">
        <v>99302</v>
      </c>
      <c r="D36" s="15">
        <v>33</v>
      </c>
      <c r="E36" s="15">
        <v>99286</v>
      </c>
      <c r="F36" s="15">
        <v>5497398</v>
      </c>
      <c r="G36" s="25">
        <v>55.4</v>
      </c>
      <c r="H36" s="40"/>
      <c r="I36" s="44"/>
      <c r="J36" s="44"/>
      <c r="K36" s="39"/>
      <c r="L36" s="39"/>
      <c r="M36" s="44"/>
      <c r="N36" s="43"/>
      <c r="O36" s="43"/>
    </row>
    <row r="37" spans="1:15" x14ac:dyDescent="0.25">
      <c r="A37" s="26" t="s">
        <v>91</v>
      </c>
      <c r="B37" s="24">
        <v>3.5E-4</v>
      </c>
      <c r="C37" s="15">
        <v>99269</v>
      </c>
      <c r="D37" s="15">
        <v>34</v>
      </c>
      <c r="E37" s="15">
        <v>99252</v>
      </c>
      <c r="F37" s="15">
        <v>5398112</v>
      </c>
      <c r="G37" s="25">
        <v>54.4</v>
      </c>
      <c r="H37" s="40"/>
      <c r="I37" s="44"/>
      <c r="J37" s="44"/>
      <c r="K37" s="39"/>
      <c r="L37" s="39"/>
      <c r="M37" s="44"/>
      <c r="N37" s="43"/>
      <c r="O37" s="43"/>
    </row>
    <row r="38" spans="1:15" x14ac:dyDescent="0.25">
      <c r="A38" s="26" t="s">
        <v>92</v>
      </c>
      <c r="B38" s="24">
        <v>3.6000000000000002E-4</v>
      </c>
      <c r="C38" s="15">
        <v>99235</v>
      </c>
      <c r="D38" s="15">
        <v>36</v>
      </c>
      <c r="E38" s="15">
        <v>99217</v>
      </c>
      <c r="F38" s="15">
        <v>5298860</v>
      </c>
      <c r="G38" s="25">
        <v>53.4</v>
      </c>
      <c r="H38" s="40"/>
      <c r="I38" s="44"/>
      <c r="J38" s="44"/>
      <c r="K38" s="39"/>
      <c r="L38" s="39"/>
      <c r="M38" s="44"/>
      <c r="N38" s="43"/>
      <c r="O38" s="43"/>
    </row>
    <row r="39" spans="1:15" x14ac:dyDescent="0.25">
      <c r="A39" s="26" t="s">
        <v>93</v>
      </c>
      <c r="B39" s="24">
        <v>3.8999999999999999E-4</v>
      </c>
      <c r="C39" s="15">
        <v>99199</v>
      </c>
      <c r="D39" s="15">
        <v>38</v>
      </c>
      <c r="E39" s="15">
        <v>99180</v>
      </c>
      <c r="F39" s="15">
        <v>5199643</v>
      </c>
      <c r="G39" s="25">
        <v>52.4</v>
      </c>
      <c r="H39" s="40"/>
      <c r="I39" s="44"/>
      <c r="J39" s="44"/>
      <c r="K39" s="39"/>
      <c r="L39" s="39"/>
      <c r="M39" s="44"/>
      <c r="N39" s="43"/>
      <c r="O39" s="43"/>
    </row>
    <row r="40" spans="1:15" x14ac:dyDescent="0.25">
      <c r="A40" s="26" t="s">
        <v>94</v>
      </c>
      <c r="B40" s="24">
        <v>4.0999999999999999E-4</v>
      </c>
      <c r="C40" s="15">
        <v>99161</v>
      </c>
      <c r="D40" s="15">
        <v>41</v>
      </c>
      <c r="E40" s="15">
        <v>99141</v>
      </c>
      <c r="F40" s="15">
        <v>5100463</v>
      </c>
      <c r="G40" s="25">
        <v>51.4</v>
      </c>
      <c r="H40" s="40"/>
      <c r="I40" s="44"/>
      <c r="J40" s="44"/>
      <c r="K40" s="39"/>
      <c r="L40" s="39"/>
      <c r="M40" s="44"/>
      <c r="N40" s="43"/>
      <c r="O40" s="43"/>
    </row>
    <row r="41" spans="1:15" x14ac:dyDescent="0.25">
      <c r="A41" s="26" t="s">
        <v>95</v>
      </c>
      <c r="B41" s="24">
        <v>4.4000000000000002E-4</v>
      </c>
      <c r="C41" s="15">
        <v>99120</v>
      </c>
      <c r="D41" s="15">
        <v>43</v>
      </c>
      <c r="E41" s="15">
        <v>99099</v>
      </c>
      <c r="F41" s="15">
        <v>5001323</v>
      </c>
      <c r="G41" s="25">
        <v>50.5</v>
      </c>
      <c r="H41" s="40"/>
      <c r="I41" s="44"/>
      <c r="J41" s="44"/>
      <c r="K41" s="39"/>
      <c r="L41" s="39"/>
      <c r="M41" s="44"/>
      <c r="N41" s="43"/>
      <c r="O41" s="43"/>
    </row>
    <row r="42" spans="1:15" x14ac:dyDescent="0.25">
      <c r="A42" s="26" t="s">
        <v>96</v>
      </c>
      <c r="B42" s="24">
        <v>4.6000000000000001E-4</v>
      </c>
      <c r="C42" s="15">
        <v>99077</v>
      </c>
      <c r="D42" s="15">
        <v>46</v>
      </c>
      <c r="E42" s="15">
        <v>99054</v>
      </c>
      <c r="F42" s="15">
        <v>4902224</v>
      </c>
      <c r="G42" s="25">
        <v>49.5</v>
      </c>
      <c r="H42" s="40"/>
      <c r="I42" s="44"/>
      <c r="J42" s="44"/>
      <c r="K42" s="39"/>
      <c r="L42" s="39"/>
      <c r="M42" s="44"/>
      <c r="N42" s="43"/>
      <c r="O42" s="43"/>
    </row>
    <row r="43" spans="1:15" x14ac:dyDescent="0.25">
      <c r="A43" s="26" t="s">
        <v>97</v>
      </c>
      <c r="B43" s="24">
        <v>4.8999999999999998E-4</v>
      </c>
      <c r="C43" s="15">
        <v>99031</v>
      </c>
      <c r="D43" s="15">
        <v>48</v>
      </c>
      <c r="E43" s="15">
        <v>99007</v>
      </c>
      <c r="F43" s="15">
        <v>4803170</v>
      </c>
      <c r="G43" s="25">
        <v>48.5</v>
      </c>
      <c r="H43" s="40"/>
      <c r="I43" s="44"/>
      <c r="J43" s="44"/>
      <c r="K43" s="39"/>
      <c r="L43" s="39"/>
      <c r="M43" s="44"/>
      <c r="N43" s="43"/>
      <c r="O43" s="43"/>
    </row>
    <row r="44" spans="1:15" x14ac:dyDescent="0.25">
      <c r="A44" s="26" t="s">
        <v>98</v>
      </c>
      <c r="B44" s="24">
        <v>5.1999999999999995E-4</v>
      </c>
      <c r="C44" s="15">
        <v>98983</v>
      </c>
      <c r="D44" s="15">
        <v>51</v>
      </c>
      <c r="E44" s="15">
        <v>98958</v>
      </c>
      <c r="F44" s="15">
        <v>4704163</v>
      </c>
      <c r="G44" s="25">
        <v>47.5</v>
      </c>
      <c r="H44" s="40"/>
      <c r="I44" s="44"/>
      <c r="J44" s="44"/>
      <c r="K44" s="39"/>
      <c r="L44" s="39"/>
      <c r="M44" s="44"/>
      <c r="N44" s="43"/>
      <c r="O44" s="43"/>
    </row>
    <row r="45" spans="1:15" x14ac:dyDescent="0.25">
      <c r="A45" s="26" t="s">
        <v>99</v>
      </c>
      <c r="B45" s="24">
        <v>5.4000000000000001E-4</v>
      </c>
      <c r="C45" s="15">
        <v>98932</v>
      </c>
      <c r="D45" s="15">
        <v>54</v>
      </c>
      <c r="E45" s="15">
        <v>98905</v>
      </c>
      <c r="F45" s="15">
        <v>4605206</v>
      </c>
      <c r="G45" s="25">
        <v>46.5</v>
      </c>
      <c r="H45" s="40"/>
      <c r="I45" s="44"/>
      <c r="J45" s="44"/>
      <c r="K45" s="39"/>
      <c r="L45" s="39"/>
      <c r="M45" s="44"/>
      <c r="N45" s="43"/>
      <c r="O45" s="43"/>
    </row>
    <row r="46" spans="1:15" x14ac:dyDescent="0.25">
      <c r="A46" s="26" t="s">
        <v>100</v>
      </c>
      <c r="B46" s="24">
        <v>5.6999999999999998E-4</v>
      </c>
      <c r="C46" s="15">
        <v>98878</v>
      </c>
      <c r="D46" s="15">
        <v>56</v>
      </c>
      <c r="E46" s="15">
        <v>98850</v>
      </c>
      <c r="F46" s="15">
        <v>4506301</v>
      </c>
      <c r="G46" s="25">
        <v>45.6</v>
      </c>
      <c r="H46" s="40"/>
      <c r="I46" s="44"/>
      <c r="J46" s="44"/>
      <c r="K46" s="39"/>
      <c r="L46" s="39"/>
      <c r="M46" s="44"/>
      <c r="N46" s="43"/>
      <c r="O46" s="43"/>
    </row>
    <row r="47" spans="1:15" x14ac:dyDescent="0.25">
      <c r="A47" s="26" t="s">
        <v>101</v>
      </c>
      <c r="B47" s="24">
        <v>6.2E-4</v>
      </c>
      <c r="C47" s="15">
        <v>98822</v>
      </c>
      <c r="D47" s="15">
        <v>61</v>
      </c>
      <c r="E47" s="15">
        <v>98792</v>
      </c>
      <c r="F47" s="15">
        <v>4407451</v>
      </c>
      <c r="G47" s="25">
        <v>44.6</v>
      </c>
      <c r="H47" s="40"/>
      <c r="I47" s="44"/>
      <c r="J47" s="44"/>
      <c r="K47" s="39"/>
      <c r="L47" s="39"/>
      <c r="M47" s="44"/>
      <c r="N47" s="43"/>
      <c r="O47" s="43"/>
    </row>
    <row r="48" spans="1:15" x14ac:dyDescent="0.25">
      <c r="A48" s="26" t="s">
        <v>102</v>
      </c>
      <c r="B48" s="24">
        <v>6.8999999999999997E-4</v>
      </c>
      <c r="C48" s="15">
        <v>98761</v>
      </c>
      <c r="D48" s="15">
        <v>68</v>
      </c>
      <c r="E48" s="15">
        <v>98727</v>
      </c>
      <c r="F48" s="15">
        <v>4308659</v>
      </c>
      <c r="G48" s="25">
        <v>43.6</v>
      </c>
      <c r="H48" s="40"/>
      <c r="I48" s="44"/>
      <c r="J48" s="44"/>
      <c r="K48" s="39"/>
      <c r="L48" s="39"/>
      <c r="M48" s="44"/>
      <c r="N48" s="43"/>
      <c r="O48" s="43"/>
    </row>
    <row r="49" spans="1:15" x14ac:dyDescent="0.25">
      <c r="A49" s="26" t="s">
        <v>103</v>
      </c>
      <c r="B49" s="24">
        <v>7.6999999999999996E-4</v>
      </c>
      <c r="C49" s="15">
        <v>98693</v>
      </c>
      <c r="D49" s="15">
        <v>76</v>
      </c>
      <c r="E49" s="15">
        <v>98655</v>
      </c>
      <c r="F49" s="15">
        <v>4209932</v>
      </c>
      <c r="G49" s="25">
        <v>42.7</v>
      </c>
      <c r="H49" s="40"/>
      <c r="I49" s="44"/>
      <c r="J49" s="44"/>
      <c r="K49" s="39"/>
      <c r="L49" s="39"/>
      <c r="M49" s="44"/>
      <c r="N49" s="43"/>
      <c r="O49" s="43"/>
    </row>
    <row r="50" spans="1:15" x14ac:dyDescent="0.25">
      <c r="A50" s="26" t="s">
        <v>104</v>
      </c>
      <c r="B50" s="24">
        <v>8.4999999999999995E-4</v>
      </c>
      <c r="C50" s="15">
        <v>98617</v>
      </c>
      <c r="D50" s="15">
        <v>84</v>
      </c>
      <c r="E50" s="15">
        <v>98575</v>
      </c>
      <c r="F50" s="15">
        <v>4111277</v>
      </c>
      <c r="G50" s="25">
        <v>41.7</v>
      </c>
      <c r="H50" s="40"/>
      <c r="I50" s="44"/>
      <c r="J50" s="44"/>
      <c r="K50" s="39"/>
      <c r="L50" s="39"/>
      <c r="M50" s="44"/>
      <c r="N50" s="43"/>
      <c r="O50" s="43"/>
    </row>
    <row r="51" spans="1:15" x14ac:dyDescent="0.25">
      <c r="A51" s="26" t="s">
        <v>105</v>
      </c>
      <c r="B51" s="24">
        <v>9.3999999999999997E-4</v>
      </c>
      <c r="C51" s="15">
        <v>98533</v>
      </c>
      <c r="D51" s="15">
        <v>93</v>
      </c>
      <c r="E51" s="15">
        <v>98487</v>
      </c>
      <c r="F51" s="15">
        <v>4012702</v>
      </c>
      <c r="G51" s="25">
        <v>40.700000000000003</v>
      </c>
      <c r="H51" s="40"/>
      <c r="I51" s="44"/>
      <c r="J51" s="44"/>
      <c r="K51" s="39"/>
      <c r="L51" s="39"/>
      <c r="M51" s="44"/>
      <c r="N51" s="43"/>
      <c r="O51" s="43"/>
    </row>
    <row r="52" spans="1:15" x14ac:dyDescent="0.25">
      <c r="A52" s="26" t="s">
        <v>106</v>
      </c>
      <c r="B52" s="24">
        <v>1.0499999999999999E-3</v>
      </c>
      <c r="C52" s="15">
        <v>98440</v>
      </c>
      <c r="D52" s="15">
        <v>103</v>
      </c>
      <c r="E52" s="15">
        <v>98389</v>
      </c>
      <c r="F52" s="15">
        <v>3914216</v>
      </c>
      <c r="G52" s="25">
        <v>39.799999999999997</v>
      </c>
      <c r="H52" s="40"/>
      <c r="I52" s="44"/>
      <c r="J52" s="44"/>
      <c r="K52" s="39"/>
      <c r="L52" s="39"/>
      <c r="M52" s="44"/>
      <c r="N52" s="43"/>
      <c r="O52" s="43"/>
    </row>
    <row r="53" spans="1:15" x14ac:dyDescent="0.25">
      <c r="A53" s="26" t="s">
        <v>107</v>
      </c>
      <c r="B53" s="24">
        <v>1.1800000000000001E-3</v>
      </c>
      <c r="C53" s="15">
        <v>98337</v>
      </c>
      <c r="D53" s="15">
        <v>116</v>
      </c>
      <c r="E53" s="15">
        <v>98279</v>
      </c>
      <c r="F53" s="15">
        <v>3815827</v>
      </c>
      <c r="G53" s="25">
        <v>38.799999999999997</v>
      </c>
      <c r="H53" s="40"/>
      <c r="I53" s="44"/>
      <c r="J53" s="44"/>
      <c r="K53" s="39"/>
      <c r="L53" s="39"/>
      <c r="M53" s="44"/>
      <c r="N53" s="43"/>
      <c r="O53" s="43"/>
    </row>
    <row r="54" spans="1:15" x14ac:dyDescent="0.25">
      <c r="A54" s="26" t="s">
        <v>108</v>
      </c>
      <c r="B54" s="24">
        <v>1.31E-3</v>
      </c>
      <c r="C54" s="15">
        <v>98221</v>
      </c>
      <c r="D54" s="15">
        <v>129</v>
      </c>
      <c r="E54" s="15">
        <v>98157</v>
      </c>
      <c r="F54" s="15">
        <v>3717548</v>
      </c>
      <c r="G54" s="25">
        <v>37.799999999999997</v>
      </c>
      <c r="H54" s="40"/>
      <c r="I54" s="44"/>
      <c r="J54" s="44"/>
      <c r="K54" s="39"/>
      <c r="L54" s="39"/>
      <c r="M54" s="44"/>
      <c r="N54" s="43"/>
      <c r="O54" s="43"/>
    </row>
    <row r="55" spans="1:15" x14ac:dyDescent="0.25">
      <c r="A55" s="26" t="s">
        <v>109</v>
      </c>
      <c r="B55" s="24">
        <v>1.4599999999999999E-3</v>
      </c>
      <c r="C55" s="15">
        <v>98092</v>
      </c>
      <c r="D55" s="15">
        <v>143</v>
      </c>
      <c r="E55" s="15">
        <v>98021</v>
      </c>
      <c r="F55" s="15">
        <v>3619392</v>
      </c>
      <c r="G55" s="25">
        <v>36.9</v>
      </c>
      <c r="H55" s="40"/>
      <c r="I55" s="44"/>
      <c r="J55" s="44"/>
      <c r="K55" s="39"/>
      <c r="L55" s="39"/>
      <c r="M55" s="44"/>
      <c r="N55" s="43"/>
      <c r="O55" s="43"/>
    </row>
    <row r="56" spans="1:15" x14ac:dyDescent="0.25">
      <c r="A56" s="26" t="s">
        <v>110</v>
      </c>
      <c r="B56" s="24">
        <v>1.6100000000000001E-3</v>
      </c>
      <c r="C56" s="15">
        <v>97949</v>
      </c>
      <c r="D56" s="15">
        <v>157</v>
      </c>
      <c r="E56" s="15">
        <v>97871</v>
      </c>
      <c r="F56" s="15">
        <v>3521371</v>
      </c>
      <c r="G56" s="25">
        <v>36</v>
      </c>
      <c r="H56" s="40"/>
      <c r="I56" s="44"/>
      <c r="J56" s="44"/>
      <c r="K56" s="39"/>
      <c r="L56" s="39"/>
      <c r="M56" s="44"/>
      <c r="N56" s="43"/>
      <c r="O56" s="43"/>
    </row>
    <row r="57" spans="1:15" x14ac:dyDescent="0.25">
      <c r="A57" s="26" t="s">
        <v>111</v>
      </c>
      <c r="B57" s="24">
        <v>1.7899999999999999E-3</v>
      </c>
      <c r="C57" s="15">
        <v>97792</v>
      </c>
      <c r="D57" s="15">
        <v>175</v>
      </c>
      <c r="E57" s="15">
        <v>97705</v>
      </c>
      <c r="F57" s="15">
        <v>3423501</v>
      </c>
      <c r="G57" s="25">
        <v>35</v>
      </c>
      <c r="H57" s="40"/>
      <c r="I57" s="44"/>
      <c r="J57" s="44"/>
      <c r="K57" s="39"/>
      <c r="L57" s="39"/>
      <c r="M57" s="44"/>
      <c r="N57" s="43"/>
      <c r="O57" s="43"/>
    </row>
    <row r="58" spans="1:15" x14ac:dyDescent="0.25">
      <c r="A58" s="26" t="s">
        <v>112</v>
      </c>
      <c r="B58" s="24">
        <v>2E-3</v>
      </c>
      <c r="C58" s="15">
        <v>97617</v>
      </c>
      <c r="D58" s="15">
        <v>196</v>
      </c>
      <c r="E58" s="15">
        <v>97519</v>
      </c>
      <c r="F58" s="15">
        <v>3325796</v>
      </c>
      <c r="G58" s="25">
        <v>34.1</v>
      </c>
      <c r="H58" s="40"/>
      <c r="I58" s="44"/>
      <c r="J58" s="44"/>
      <c r="K58" s="39"/>
      <c r="L58" s="39"/>
      <c r="M58" s="44"/>
      <c r="N58" s="43"/>
      <c r="O58" s="43"/>
    </row>
    <row r="59" spans="1:15" x14ac:dyDescent="0.25">
      <c r="A59" s="26" t="s">
        <v>113</v>
      </c>
      <c r="B59" s="24">
        <v>2.2499999999999998E-3</v>
      </c>
      <c r="C59" s="15">
        <v>97421</v>
      </c>
      <c r="D59" s="15">
        <v>219</v>
      </c>
      <c r="E59" s="15">
        <v>97312</v>
      </c>
      <c r="F59" s="15">
        <v>3228277</v>
      </c>
      <c r="G59" s="25">
        <v>33.1</v>
      </c>
      <c r="H59" s="40"/>
      <c r="I59" s="44"/>
      <c r="J59" s="44"/>
      <c r="K59" s="39"/>
      <c r="L59" s="39"/>
      <c r="M59" s="44"/>
      <c r="N59" s="43"/>
      <c r="O59" s="43"/>
    </row>
    <row r="60" spans="1:15" x14ac:dyDescent="0.25">
      <c r="A60" s="27" t="s">
        <v>114</v>
      </c>
      <c r="B60" s="24">
        <v>2.5000000000000001E-3</v>
      </c>
      <c r="C60" s="15">
        <v>97202</v>
      </c>
      <c r="D60" s="15">
        <v>243</v>
      </c>
      <c r="E60" s="15">
        <v>97081</v>
      </c>
      <c r="F60" s="15">
        <v>3130966</v>
      </c>
      <c r="G60" s="25">
        <v>32.200000000000003</v>
      </c>
      <c r="H60" s="40"/>
      <c r="I60" s="44"/>
      <c r="J60" s="44"/>
      <c r="K60" s="39"/>
      <c r="L60" s="39"/>
      <c r="M60" s="44"/>
      <c r="N60" s="43"/>
      <c r="O60" s="43"/>
    </row>
    <row r="61" spans="1:15" x14ac:dyDescent="0.25">
      <c r="A61" s="27" t="s">
        <v>115</v>
      </c>
      <c r="B61" s="24">
        <v>2.7599999999999999E-3</v>
      </c>
      <c r="C61" s="15">
        <v>96959</v>
      </c>
      <c r="D61" s="15">
        <v>267</v>
      </c>
      <c r="E61" s="15">
        <v>96826</v>
      </c>
      <c r="F61" s="15">
        <v>3033885</v>
      </c>
      <c r="G61" s="25">
        <v>31.3</v>
      </c>
      <c r="H61" s="40"/>
      <c r="I61" s="44"/>
      <c r="J61" s="44"/>
      <c r="K61" s="39"/>
      <c r="L61" s="39"/>
      <c r="M61" s="44"/>
      <c r="N61" s="43"/>
      <c r="O61" s="43"/>
    </row>
    <row r="62" spans="1:15" x14ac:dyDescent="0.25">
      <c r="A62" s="27" t="s">
        <v>116</v>
      </c>
      <c r="B62" s="24">
        <v>3.0599999999999998E-3</v>
      </c>
      <c r="C62" s="15">
        <v>96692</v>
      </c>
      <c r="D62" s="15">
        <v>296</v>
      </c>
      <c r="E62" s="15">
        <v>96544</v>
      </c>
      <c r="F62" s="15">
        <v>2937060</v>
      </c>
      <c r="G62" s="25">
        <v>30.4</v>
      </c>
      <c r="H62" s="40"/>
      <c r="I62" s="44"/>
      <c r="J62" s="44"/>
      <c r="K62" s="39"/>
      <c r="L62" s="39"/>
      <c r="M62" s="44"/>
      <c r="N62" s="43"/>
      <c r="O62" s="43"/>
    </row>
    <row r="63" spans="1:15" x14ac:dyDescent="0.25">
      <c r="A63" s="26" t="s">
        <v>117</v>
      </c>
      <c r="B63" s="24">
        <v>3.4099999999999998E-3</v>
      </c>
      <c r="C63" s="15">
        <v>96396</v>
      </c>
      <c r="D63" s="15">
        <v>329</v>
      </c>
      <c r="E63" s="15">
        <v>96232</v>
      </c>
      <c r="F63" s="15">
        <v>2840516</v>
      </c>
      <c r="G63" s="25">
        <v>29.5</v>
      </c>
      <c r="H63" s="40"/>
      <c r="I63" s="44"/>
      <c r="J63" s="44"/>
      <c r="K63" s="39"/>
      <c r="L63" s="39"/>
      <c r="M63" s="44"/>
      <c r="N63" s="43"/>
      <c r="O63" s="43"/>
    </row>
    <row r="64" spans="1:15" x14ac:dyDescent="0.25">
      <c r="A64" s="26" t="s">
        <v>118</v>
      </c>
      <c r="B64" s="24">
        <v>3.8E-3</v>
      </c>
      <c r="C64" s="15">
        <v>96067</v>
      </c>
      <c r="D64" s="15">
        <v>366</v>
      </c>
      <c r="E64" s="15">
        <v>95884</v>
      </c>
      <c r="F64" s="15">
        <v>2744284</v>
      </c>
      <c r="G64" s="25">
        <v>28.6</v>
      </c>
      <c r="H64" s="40"/>
      <c r="I64" s="44"/>
      <c r="J64" s="44"/>
      <c r="K64" s="39"/>
      <c r="L64" s="39"/>
      <c r="M64" s="44"/>
      <c r="N64" s="43"/>
      <c r="O64" s="43"/>
    </row>
    <row r="65" spans="1:15" x14ac:dyDescent="0.25">
      <c r="A65" s="26" t="s">
        <v>119</v>
      </c>
      <c r="B65" s="24">
        <v>4.2100000000000002E-3</v>
      </c>
      <c r="C65" s="15">
        <v>95701</v>
      </c>
      <c r="D65" s="15">
        <v>402</v>
      </c>
      <c r="E65" s="15">
        <v>95500</v>
      </c>
      <c r="F65" s="15">
        <v>2648400</v>
      </c>
      <c r="G65" s="25">
        <v>27.7</v>
      </c>
      <c r="H65" s="40"/>
      <c r="I65" s="44"/>
      <c r="J65" s="44"/>
      <c r="K65" s="39"/>
      <c r="L65" s="39"/>
      <c r="M65" s="44"/>
      <c r="N65" s="43"/>
      <c r="O65" s="43"/>
    </row>
    <row r="66" spans="1:15" x14ac:dyDescent="0.25">
      <c r="A66" s="26" t="s">
        <v>120</v>
      </c>
      <c r="B66" s="24">
        <v>4.62E-3</v>
      </c>
      <c r="C66" s="15">
        <v>95299</v>
      </c>
      <c r="D66" s="15">
        <v>440</v>
      </c>
      <c r="E66" s="15">
        <v>95079</v>
      </c>
      <c r="F66" s="15">
        <v>2552900</v>
      </c>
      <c r="G66" s="25">
        <v>26.8</v>
      </c>
      <c r="H66" s="40"/>
      <c r="I66" s="44"/>
      <c r="J66" s="44"/>
      <c r="K66" s="39"/>
      <c r="L66" s="39"/>
      <c r="M66" s="44"/>
      <c r="N66" s="43"/>
      <c r="O66" s="43"/>
    </row>
    <row r="67" spans="1:15" x14ac:dyDescent="0.25">
      <c r="A67" s="26" t="s">
        <v>121</v>
      </c>
      <c r="B67" s="24">
        <v>5.0899999999999999E-3</v>
      </c>
      <c r="C67" s="15">
        <v>94859</v>
      </c>
      <c r="D67" s="15">
        <v>483</v>
      </c>
      <c r="E67" s="15">
        <v>94618</v>
      </c>
      <c r="F67" s="15">
        <v>2457821</v>
      </c>
      <c r="G67" s="25">
        <v>25.9</v>
      </c>
      <c r="H67" s="40"/>
      <c r="I67" s="44"/>
      <c r="J67" s="44"/>
      <c r="K67" s="39"/>
      <c r="L67" s="39"/>
      <c r="M67" s="44"/>
      <c r="N67" s="43"/>
      <c r="O67" s="43"/>
    </row>
    <row r="68" spans="1:15" x14ac:dyDescent="0.25">
      <c r="A68" s="26" t="s">
        <v>122</v>
      </c>
      <c r="B68" s="24">
        <v>5.64E-3</v>
      </c>
      <c r="C68" s="15">
        <v>94376</v>
      </c>
      <c r="D68" s="15">
        <v>533</v>
      </c>
      <c r="E68" s="15">
        <v>94110</v>
      </c>
      <c r="F68" s="15">
        <v>2363204</v>
      </c>
      <c r="G68" s="25">
        <v>25</v>
      </c>
      <c r="H68" s="40"/>
      <c r="I68" s="44"/>
      <c r="J68" s="44"/>
      <c r="K68" s="39"/>
      <c r="L68" s="39"/>
      <c r="M68" s="44"/>
      <c r="N68" s="43"/>
      <c r="O68" s="43"/>
    </row>
    <row r="69" spans="1:15" x14ac:dyDescent="0.25">
      <c r="A69" s="26" t="s">
        <v>123</v>
      </c>
      <c r="B69" s="24">
        <v>6.2399999999999999E-3</v>
      </c>
      <c r="C69" s="15">
        <v>93843</v>
      </c>
      <c r="D69" s="15">
        <v>586</v>
      </c>
      <c r="E69" s="15">
        <v>93550</v>
      </c>
      <c r="F69" s="15">
        <v>2269094</v>
      </c>
      <c r="G69" s="25">
        <v>24.2</v>
      </c>
      <c r="H69" s="40"/>
      <c r="I69" s="44"/>
      <c r="J69" s="44"/>
      <c r="K69" s="39"/>
      <c r="L69" s="39"/>
      <c r="M69" s="44"/>
      <c r="N69" s="43"/>
      <c r="O69" s="43"/>
    </row>
    <row r="70" spans="1:15" x14ac:dyDescent="0.25">
      <c r="A70" s="26" t="s">
        <v>124</v>
      </c>
      <c r="B70" s="24">
        <v>6.8599999999999998E-3</v>
      </c>
      <c r="C70" s="15">
        <v>93257</v>
      </c>
      <c r="D70" s="15">
        <v>639</v>
      </c>
      <c r="E70" s="15">
        <v>92938</v>
      </c>
      <c r="F70" s="15">
        <v>2175544</v>
      </c>
      <c r="G70" s="25">
        <v>23.3</v>
      </c>
      <c r="H70" s="40"/>
      <c r="I70" s="44"/>
      <c r="J70" s="44"/>
      <c r="K70" s="39"/>
      <c r="L70" s="39"/>
      <c r="M70" s="44"/>
      <c r="N70" s="43"/>
      <c r="O70" s="43"/>
    </row>
    <row r="71" spans="1:15" x14ac:dyDescent="0.25">
      <c r="A71" s="26" t="s">
        <v>125</v>
      </c>
      <c r="B71" s="24">
        <v>7.4999999999999997E-3</v>
      </c>
      <c r="C71" s="15">
        <v>92618</v>
      </c>
      <c r="D71" s="15">
        <v>695</v>
      </c>
      <c r="E71" s="15">
        <v>92271</v>
      </c>
      <c r="F71" s="15">
        <v>2082607</v>
      </c>
      <c r="G71" s="25">
        <v>22.5</v>
      </c>
      <c r="H71" s="40"/>
      <c r="I71" s="44"/>
      <c r="J71" s="44"/>
      <c r="K71" s="39"/>
      <c r="L71" s="39"/>
      <c r="M71" s="44"/>
      <c r="N71" s="43"/>
      <c r="O71" s="43"/>
    </row>
    <row r="72" spans="1:15" x14ac:dyDescent="0.25">
      <c r="A72" s="26" t="s">
        <v>126</v>
      </c>
      <c r="B72" s="24">
        <v>8.2199999999999999E-3</v>
      </c>
      <c r="C72" s="15">
        <v>91923</v>
      </c>
      <c r="D72" s="15">
        <v>756</v>
      </c>
      <c r="E72" s="15">
        <v>91545</v>
      </c>
      <c r="F72" s="15">
        <v>1990336</v>
      </c>
      <c r="G72" s="25">
        <v>21.7</v>
      </c>
      <c r="H72" s="40"/>
      <c r="I72" s="44"/>
      <c r="J72" s="44"/>
      <c r="K72" s="39"/>
      <c r="L72" s="39"/>
      <c r="M72" s="44"/>
      <c r="N72" s="43"/>
      <c r="O72" s="43"/>
    </row>
    <row r="73" spans="1:15" x14ac:dyDescent="0.25">
      <c r="A73" s="26" t="s">
        <v>127</v>
      </c>
      <c r="B73" s="24">
        <v>9.0699999999999999E-3</v>
      </c>
      <c r="C73" s="15">
        <v>91167</v>
      </c>
      <c r="D73" s="15">
        <v>827</v>
      </c>
      <c r="E73" s="15">
        <v>90754</v>
      </c>
      <c r="F73" s="15">
        <v>1898791</v>
      </c>
      <c r="G73" s="25">
        <v>20.8</v>
      </c>
      <c r="H73" s="40"/>
      <c r="I73" s="44"/>
      <c r="J73" s="44"/>
      <c r="K73" s="39"/>
      <c r="L73" s="39"/>
      <c r="M73" s="44"/>
      <c r="N73" s="43"/>
      <c r="O73" s="43"/>
    </row>
    <row r="74" spans="1:15" x14ac:dyDescent="0.25">
      <c r="A74" s="26" t="s">
        <v>128</v>
      </c>
      <c r="B74" s="24">
        <v>9.9799999999999993E-3</v>
      </c>
      <c r="C74" s="15">
        <v>90340</v>
      </c>
      <c r="D74" s="15">
        <v>902</v>
      </c>
      <c r="E74" s="15">
        <v>89889</v>
      </c>
      <c r="F74" s="15">
        <v>1808038</v>
      </c>
      <c r="G74" s="25">
        <v>20</v>
      </c>
      <c r="H74" s="40"/>
      <c r="I74" s="44"/>
      <c r="J74" s="44"/>
      <c r="K74" s="39"/>
      <c r="L74" s="39"/>
      <c r="M74" s="44"/>
      <c r="N74" s="43"/>
      <c r="O74" s="43"/>
    </row>
    <row r="75" spans="1:15" x14ac:dyDescent="0.25">
      <c r="A75" s="26" t="s">
        <v>129</v>
      </c>
      <c r="B75" s="24">
        <v>1.091E-2</v>
      </c>
      <c r="C75" s="15">
        <v>89438</v>
      </c>
      <c r="D75" s="15">
        <v>975</v>
      </c>
      <c r="E75" s="15">
        <v>88951</v>
      </c>
      <c r="F75" s="15">
        <v>1718149</v>
      </c>
      <c r="G75" s="25">
        <v>19.2</v>
      </c>
      <c r="H75" s="40"/>
      <c r="I75" s="44"/>
      <c r="J75" s="44"/>
      <c r="K75" s="39"/>
      <c r="L75" s="39"/>
      <c r="M75" s="44"/>
      <c r="N75" s="43"/>
      <c r="O75" s="43"/>
    </row>
    <row r="76" spans="1:15" x14ac:dyDescent="0.25">
      <c r="A76" s="26" t="s">
        <v>130</v>
      </c>
      <c r="B76" s="24">
        <v>1.1900000000000001E-2</v>
      </c>
      <c r="C76" s="15">
        <v>88463</v>
      </c>
      <c r="D76" s="15">
        <v>1053</v>
      </c>
      <c r="E76" s="15">
        <v>87937</v>
      </c>
      <c r="F76" s="15">
        <v>1629198</v>
      </c>
      <c r="G76" s="25">
        <v>18.399999999999999</v>
      </c>
      <c r="H76" s="40"/>
      <c r="I76" s="44"/>
      <c r="J76" s="44"/>
      <c r="K76" s="39"/>
      <c r="L76" s="39"/>
      <c r="M76" s="44"/>
      <c r="N76" s="43"/>
      <c r="O76" s="43"/>
    </row>
    <row r="77" spans="1:15" x14ac:dyDescent="0.25">
      <c r="A77" s="26" t="s">
        <v>131</v>
      </c>
      <c r="B77" s="24">
        <v>1.3140000000000001E-2</v>
      </c>
      <c r="C77" s="15">
        <v>87410</v>
      </c>
      <c r="D77" s="15">
        <v>1148</v>
      </c>
      <c r="E77" s="15">
        <v>86836</v>
      </c>
      <c r="F77" s="15">
        <v>1541262</v>
      </c>
      <c r="G77" s="25">
        <v>17.600000000000001</v>
      </c>
      <c r="H77" s="40"/>
      <c r="I77" s="44"/>
      <c r="J77" s="44"/>
      <c r="K77" s="39"/>
      <c r="L77" s="39"/>
      <c r="M77" s="44"/>
      <c r="N77" s="43"/>
      <c r="O77" s="43"/>
    </row>
    <row r="78" spans="1:15" x14ac:dyDescent="0.25">
      <c r="A78" s="26" t="s">
        <v>132</v>
      </c>
      <c r="B78" s="24">
        <v>1.474E-2</v>
      </c>
      <c r="C78" s="15">
        <v>86262</v>
      </c>
      <c r="D78" s="15">
        <v>1272</v>
      </c>
      <c r="E78" s="15">
        <v>85626</v>
      </c>
      <c r="F78" s="15">
        <v>1454426</v>
      </c>
      <c r="G78" s="25">
        <v>16.899999999999999</v>
      </c>
      <c r="H78" s="40"/>
      <c r="I78" s="44"/>
      <c r="J78" s="44"/>
      <c r="K78" s="39"/>
      <c r="L78" s="39"/>
      <c r="M78" s="44"/>
      <c r="N78" s="43"/>
      <c r="O78" s="43"/>
    </row>
    <row r="79" spans="1:15" x14ac:dyDescent="0.25">
      <c r="A79" s="26" t="s">
        <v>133</v>
      </c>
      <c r="B79" s="24">
        <v>1.6570000000000001E-2</v>
      </c>
      <c r="C79" s="15">
        <v>84990</v>
      </c>
      <c r="D79" s="15">
        <v>1408</v>
      </c>
      <c r="E79" s="15">
        <v>84286</v>
      </c>
      <c r="F79" s="15">
        <v>1368800</v>
      </c>
      <c r="G79" s="25">
        <v>16.100000000000001</v>
      </c>
      <c r="H79" s="40"/>
      <c r="I79" s="44"/>
      <c r="J79" s="44"/>
      <c r="K79" s="39"/>
      <c r="L79" s="39"/>
      <c r="M79" s="44"/>
      <c r="N79" s="43"/>
      <c r="O79" s="43"/>
    </row>
    <row r="80" spans="1:15" x14ac:dyDescent="0.25">
      <c r="A80" s="26" t="s">
        <v>134</v>
      </c>
      <c r="B80" s="24">
        <v>1.8460000000000001E-2</v>
      </c>
      <c r="C80" s="15">
        <v>83582</v>
      </c>
      <c r="D80" s="15">
        <v>1543</v>
      </c>
      <c r="E80" s="15">
        <v>82811</v>
      </c>
      <c r="F80" s="15">
        <v>1284514</v>
      </c>
      <c r="G80" s="25">
        <v>15.4</v>
      </c>
      <c r="H80" s="40"/>
      <c r="I80" s="44"/>
      <c r="J80" s="44"/>
      <c r="K80" s="39"/>
      <c r="L80" s="39"/>
      <c r="M80" s="44"/>
      <c r="N80" s="43"/>
      <c r="O80" s="43"/>
    </row>
    <row r="81" spans="1:15" x14ac:dyDescent="0.25">
      <c r="A81" s="26" t="s">
        <v>135</v>
      </c>
      <c r="B81" s="24">
        <v>2.0420000000000001E-2</v>
      </c>
      <c r="C81" s="15">
        <v>82039</v>
      </c>
      <c r="D81" s="15">
        <v>1675</v>
      </c>
      <c r="E81" s="15">
        <v>81202</v>
      </c>
      <c r="F81" s="15">
        <v>1201703</v>
      </c>
      <c r="G81" s="25">
        <v>14.6</v>
      </c>
      <c r="H81" s="40"/>
      <c r="I81" s="44"/>
      <c r="J81" s="44"/>
      <c r="K81" s="39"/>
      <c r="L81" s="39"/>
      <c r="M81" s="44"/>
      <c r="N81" s="43"/>
      <c r="O81" s="43"/>
    </row>
    <row r="82" spans="1:15" x14ac:dyDescent="0.25">
      <c r="A82" s="26" t="s">
        <v>136</v>
      </c>
      <c r="B82" s="24">
        <v>2.2599999999999999E-2</v>
      </c>
      <c r="C82" s="15">
        <v>80364</v>
      </c>
      <c r="D82" s="15">
        <v>1816</v>
      </c>
      <c r="E82" s="15">
        <v>79456</v>
      </c>
      <c r="F82" s="15">
        <v>1120502</v>
      </c>
      <c r="G82" s="25">
        <v>13.9</v>
      </c>
      <c r="H82" s="40"/>
      <c r="I82" s="44"/>
      <c r="J82" s="44"/>
      <c r="K82" s="39"/>
      <c r="L82" s="39"/>
      <c r="M82" s="44"/>
      <c r="N82" s="43"/>
      <c r="O82" s="43"/>
    </row>
    <row r="83" spans="1:15" x14ac:dyDescent="0.25">
      <c r="A83" s="26" t="s">
        <v>137</v>
      </c>
      <c r="B83" s="24">
        <v>2.512E-2</v>
      </c>
      <c r="C83" s="15">
        <v>78548</v>
      </c>
      <c r="D83" s="15">
        <v>1973</v>
      </c>
      <c r="E83" s="15">
        <v>77562</v>
      </c>
      <c r="F83" s="15">
        <v>1041046</v>
      </c>
      <c r="G83" s="25">
        <v>13.3</v>
      </c>
      <c r="H83" s="40"/>
      <c r="I83" s="44"/>
      <c r="J83" s="44"/>
      <c r="K83" s="39"/>
      <c r="L83" s="39"/>
      <c r="M83" s="44"/>
      <c r="N83" s="43"/>
      <c r="O83" s="43"/>
    </row>
    <row r="84" spans="1:15" x14ac:dyDescent="0.25">
      <c r="A84" s="26" t="s">
        <v>138</v>
      </c>
      <c r="B84" s="24">
        <v>2.7789999999999999E-2</v>
      </c>
      <c r="C84" s="15">
        <v>76575</v>
      </c>
      <c r="D84" s="15">
        <v>2128</v>
      </c>
      <c r="E84" s="15">
        <v>75511</v>
      </c>
      <c r="F84" s="15">
        <v>963484</v>
      </c>
      <c r="G84" s="25">
        <v>12.6</v>
      </c>
      <c r="H84" s="40"/>
      <c r="I84" s="44"/>
      <c r="J84" s="44"/>
      <c r="K84" s="39"/>
      <c r="L84" s="39"/>
      <c r="M84" s="44"/>
      <c r="N84" s="43"/>
      <c r="O84" s="43"/>
    </row>
    <row r="85" spans="1:15" x14ac:dyDescent="0.25">
      <c r="A85" s="26" t="s">
        <v>139</v>
      </c>
      <c r="B85" s="24">
        <v>3.049E-2</v>
      </c>
      <c r="C85" s="15">
        <v>74447</v>
      </c>
      <c r="D85" s="15">
        <v>2270</v>
      </c>
      <c r="E85" s="15">
        <v>73312</v>
      </c>
      <c r="F85" s="15">
        <v>887973</v>
      </c>
      <c r="G85" s="25">
        <v>11.9</v>
      </c>
      <c r="H85" s="40"/>
      <c r="I85" s="44"/>
      <c r="J85" s="44"/>
      <c r="K85" s="39"/>
      <c r="L85" s="39"/>
      <c r="M85" s="44"/>
      <c r="N85" s="43"/>
      <c r="O85" s="43"/>
    </row>
    <row r="86" spans="1:15" x14ac:dyDescent="0.25">
      <c r="A86" s="26" t="s">
        <v>140</v>
      </c>
      <c r="B86" s="24">
        <v>3.3390000000000003E-2</v>
      </c>
      <c r="C86" s="15">
        <v>72177</v>
      </c>
      <c r="D86" s="15">
        <v>2410</v>
      </c>
      <c r="E86" s="15">
        <v>70972</v>
      </c>
      <c r="F86" s="15">
        <v>814661</v>
      </c>
      <c r="G86" s="25">
        <v>11.3</v>
      </c>
      <c r="H86" s="40"/>
      <c r="I86" s="44"/>
      <c r="J86" s="44"/>
      <c r="K86" s="39"/>
      <c r="L86" s="39"/>
      <c r="M86" s="44"/>
      <c r="N86" s="43"/>
      <c r="O86" s="43"/>
    </row>
    <row r="87" spans="1:15" x14ac:dyDescent="0.25">
      <c r="A87" s="26" t="s">
        <v>141</v>
      </c>
      <c r="B87" s="24">
        <v>3.7010000000000001E-2</v>
      </c>
      <c r="C87" s="15">
        <v>69767</v>
      </c>
      <c r="D87" s="15">
        <v>2582</v>
      </c>
      <c r="E87" s="15">
        <v>68476</v>
      </c>
      <c r="F87" s="15">
        <v>743689</v>
      </c>
      <c r="G87" s="25">
        <v>10.7</v>
      </c>
      <c r="H87" s="40"/>
      <c r="I87" s="44"/>
      <c r="J87" s="44"/>
      <c r="K87" s="39"/>
      <c r="L87" s="39"/>
      <c r="M87" s="44"/>
      <c r="N87" s="43"/>
      <c r="O87" s="43"/>
    </row>
    <row r="88" spans="1:15" x14ac:dyDescent="0.25">
      <c r="A88" s="26" t="s">
        <v>142</v>
      </c>
      <c r="B88" s="24">
        <v>4.1730000000000003E-2</v>
      </c>
      <c r="C88" s="15">
        <v>67185</v>
      </c>
      <c r="D88" s="15">
        <v>2804</v>
      </c>
      <c r="E88" s="15">
        <v>65783</v>
      </c>
      <c r="F88" s="15">
        <v>675213</v>
      </c>
      <c r="G88" s="25">
        <v>10.1</v>
      </c>
      <c r="H88" s="40"/>
      <c r="I88" s="44"/>
      <c r="J88" s="44"/>
      <c r="K88" s="39"/>
      <c r="L88" s="39"/>
      <c r="M88" s="44"/>
      <c r="N88" s="43"/>
      <c r="O88" s="43"/>
    </row>
    <row r="89" spans="1:15" x14ac:dyDescent="0.25">
      <c r="A89" s="26" t="s">
        <v>143</v>
      </c>
      <c r="B89" s="24">
        <v>4.709E-2</v>
      </c>
      <c r="C89" s="15">
        <v>64381</v>
      </c>
      <c r="D89" s="15">
        <v>3032</v>
      </c>
      <c r="E89" s="15">
        <v>62865</v>
      </c>
      <c r="F89" s="15">
        <v>609430</v>
      </c>
      <c r="G89" s="25">
        <v>9.5</v>
      </c>
      <c r="H89" s="40"/>
      <c r="I89" s="44"/>
      <c r="J89" s="44"/>
      <c r="K89" s="39"/>
      <c r="L89" s="39"/>
      <c r="M89" s="44"/>
      <c r="N89" s="43"/>
      <c r="O89" s="43"/>
    </row>
    <row r="90" spans="1:15" x14ac:dyDescent="0.25">
      <c r="A90" s="26" t="s">
        <v>144</v>
      </c>
      <c r="B90" s="24">
        <v>5.2589999999999998E-2</v>
      </c>
      <c r="C90" s="15">
        <v>61349</v>
      </c>
      <c r="D90" s="15">
        <v>3226</v>
      </c>
      <c r="E90" s="15">
        <v>59736</v>
      </c>
      <c r="F90" s="15">
        <v>546565</v>
      </c>
      <c r="G90" s="25">
        <v>8.9</v>
      </c>
      <c r="H90" s="40"/>
      <c r="I90" s="44"/>
      <c r="J90" s="44"/>
      <c r="K90" s="39"/>
      <c r="L90" s="39"/>
      <c r="M90" s="44"/>
      <c r="N90" s="43"/>
      <c r="O90" s="43"/>
    </row>
    <row r="91" spans="1:15" x14ac:dyDescent="0.25">
      <c r="A91" s="26" t="s">
        <v>145</v>
      </c>
      <c r="B91" s="24">
        <v>5.8160000000000003E-2</v>
      </c>
      <c r="C91" s="15">
        <v>58123</v>
      </c>
      <c r="D91" s="15">
        <v>3380</v>
      </c>
      <c r="E91" s="15">
        <v>56433</v>
      </c>
      <c r="F91" s="15">
        <v>486829</v>
      </c>
      <c r="G91" s="25">
        <v>8.4</v>
      </c>
      <c r="H91" s="40"/>
      <c r="I91" s="44"/>
      <c r="J91" s="44"/>
      <c r="K91" s="39"/>
      <c r="L91" s="39"/>
      <c r="M91" s="44"/>
      <c r="N91" s="43"/>
      <c r="O91" s="43"/>
    </row>
    <row r="92" spans="1:15" x14ac:dyDescent="0.25">
      <c r="A92" s="26" t="s">
        <v>146</v>
      </c>
      <c r="B92" s="24">
        <v>6.4229999999999995E-2</v>
      </c>
      <c r="C92" s="15">
        <v>54743</v>
      </c>
      <c r="D92" s="15">
        <v>3516</v>
      </c>
      <c r="E92" s="15">
        <v>52985</v>
      </c>
      <c r="F92" s="15">
        <v>430396</v>
      </c>
      <c r="G92" s="25">
        <v>7.9</v>
      </c>
      <c r="H92" s="40"/>
      <c r="I92" s="44"/>
      <c r="J92" s="44"/>
      <c r="K92" s="39"/>
      <c r="L92" s="39"/>
      <c r="M92" s="44"/>
      <c r="N92" s="43"/>
      <c r="O92" s="43"/>
    </row>
    <row r="93" spans="1:15" x14ac:dyDescent="0.25">
      <c r="A93" s="26" t="s">
        <v>147</v>
      </c>
      <c r="B93" s="24">
        <v>7.1319999999999995E-2</v>
      </c>
      <c r="C93" s="15">
        <v>51227</v>
      </c>
      <c r="D93" s="15">
        <v>3653</v>
      </c>
      <c r="E93" s="15">
        <v>49401</v>
      </c>
      <c r="F93" s="15">
        <v>377411</v>
      </c>
      <c r="G93" s="25">
        <v>7.4</v>
      </c>
      <c r="H93" s="40"/>
      <c r="I93" s="44"/>
      <c r="J93" s="44"/>
      <c r="K93" s="39"/>
      <c r="L93" s="39"/>
      <c r="M93" s="44"/>
      <c r="N93" s="43"/>
      <c r="O93" s="43"/>
    </row>
    <row r="94" spans="1:15" x14ac:dyDescent="0.25">
      <c r="A94" s="26" t="s">
        <v>148</v>
      </c>
      <c r="B94" s="24">
        <v>7.9399999999999998E-2</v>
      </c>
      <c r="C94" s="15">
        <v>47574</v>
      </c>
      <c r="D94" s="15">
        <v>3777</v>
      </c>
      <c r="E94" s="15">
        <v>45686</v>
      </c>
      <c r="F94" s="15">
        <v>328011</v>
      </c>
      <c r="G94" s="25">
        <v>6.9</v>
      </c>
      <c r="H94" s="40"/>
      <c r="I94" s="44"/>
      <c r="J94" s="44"/>
      <c r="K94" s="39"/>
      <c r="L94" s="39"/>
      <c r="M94" s="44"/>
      <c r="N94" s="43"/>
      <c r="O94" s="43"/>
    </row>
    <row r="95" spans="1:15" x14ac:dyDescent="0.25">
      <c r="A95" s="26" t="s">
        <v>149</v>
      </c>
      <c r="B95" s="24">
        <v>8.8020000000000001E-2</v>
      </c>
      <c r="C95" s="15">
        <v>43797</v>
      </c>
      <c r="D95" s="15">
        <v>3855</v>
      </c>
      <c r="E95" s="15">
        <v>41870</v>
      </c>
      <c r="F95" s="15">
        <v>282325</v>
      </c>
      <c r="G95" s="25">
        <v>6.4</v>
      </c>
      <c r="H95" s="40"/>
      <c r="I95" s="44"/>
      <c r="J95" s="44"/>
      <c r="K95" s="39"/>
      <c r="L95" s="39"/>
      <c r="M95" s="44"/>
      <c r="N95" s="43"/>
      <c r="O95" s="43"/>
    </row>
    <row r="96" spans="1:15" x14ac:dyDescent="0.25">
      <c r="A96" s="26" t="s">
        <v>150</v>
      </c>
      <c r="B96" s="24">
        <v>9.7439999999999999E-2</v>
      </c>
      <c r="C96" s="15">
        <v>39942</v>
      </c>
      <c r="D96" s="15">
        <v>3892</v>
      </c>
      <c r="E96" s="15">
        <v>37996</v>
      </c>
      <c r="F96" s="15">
        <v>240456</v>
      </c>
      <c r="G96" s="25">
        <v>6</v>
      </c>
      <c r="H96" s="40"/>
      <c r="I96" s="44"/>
      <c r="J96" s="44"/>
      <c r="K96" s="39"/>
      <c r="L96" s="39"/>
      <c r="M96" s="44"/>
      <c r="N96" s="43"/>
      <c r="O96" s="43"/>
    </row>
    <row r="97" spans="1:15" x14ac:dyDescent="0.25">
      <c r="A97" s="26" t="s">
        <v>151</v>
      </c>
      <c r="B97" s="24">
        <v>0.10772</v>
      </c>
      <c r="C97" s="15">
        <v>36050</v>
      </c>
      <c r="D97" s="15">
        <v>3883</v>
      </c>
      <c r="E97" s="15">
        <v>34109</v>
      </c>
      <c r="F97" s="15">
        <v>202460</v>
      </c>
      <c r="G97" s="25">
        <v>5.6</v>
      </c>
      <c r="H97" s="40"/>
      <c r="I97" s="44"/>
      <c r="J97" s="44"/>
      <c r="K97" s="39"/>
      <c r="L97" s="39"/>
      <c r="M97" s="44"/>
      <c r="N97" s="43"/>
      <c r="O97" s="43"/>
    </row>
    <row r="98" spans="1:15" x14ac:dyDescent="0.25">
      <c r="A98" s="26" t="s">
        <v>152</v>
      </c>
      <c r="B98" s="24">
        <v>0.11891</v>
      </c>
      <c r="C98" s="15">
        <v>32167</v>
      </c>
      <c r="D98" s="15">
        <v>3825</v>
      </c>
      <c r="E98" s="15">
        <v>30255</v>
      </c>
      <c r="F98" s="15">
        <v>168351</v>
      </c>
      <c r="G98" s="25">
        <v>5.2</v>
      </c>
      <c r="H98" s="40"/>
      <c r="I98" s="44"/>
      <c r="J98" s="44"/>
      <c r="K98" s="39"/>
      <c r="L98" s="39"/>
      <c r="M98" s="44"/>
      <c r="N98" s="43"/>
      <c r="O98" s="43"/>
    </row>
    <row r="99" spans="1:15" x14ac:dyDescent="0.25">
      <c r="A99" s="26" t="s">
        <v>153</v>
      </c>
      <c r="B99" s="24">
        <v>0.13106999999999999</v>
      </c>
      <c r="C99" s="15">
        <v>28342</v>
      </c>
      <c r="D99" s="15">
        <v>3715</v>
      </c>
      <c r="E99" s="15">
        <v>26485</v>
      </c>
      <c r="F99" s="15">
        <v>138097</v>
      </c>
      <c r="G99" s="25">
        <v>4.9000000000000004</v>
      </c>
      <c r="H99" s="40"/>
      <c r="I99" s="44"/>
      <c r="J99" s="44"/>
      <c r="K99" s="39"/>
      <c r="L99" s="39"/>
      <c r="M99" s="44"/>
      <c r="N99" s="43"/>
      <c r="O99" s="43"/>
    </row>
    <row r="100" spans="1:15" x14ac:dyDescent="0.25">
      <c r="A100" s="26" t="s">
        <v>154</v>
      </c>
      <c r="B100" s="24">
        <v>0.14424000000000001</v>
      </c>
      <c r="C100" s="15">
        <v>24627</v>
      </c>
      <c r="D100" s="15">
        <v>3552</v>
      </c>
      <c r="E100" s="15">
        <v>22851</v>
      </c>
      <c r="F100" s="15">
        <v>111612</v>
      </c>
      <c r="G100" s="25">
        <v>4.5</v>
      </c>
      <c r="H100" s="40"/>
      <c r="I100" s="44"/>
      <c r="J100" s="44"/>
      <c r="K100" s="39"/>
      <c r="L100" s="39"/>
      <c r="M100" s="44"/>
      <c r="N100" s="43"/>
      <c r="O100" s="43"/>
    </row>
    <row r="101" spans="1:15" x14ac:dyDescent="0.25">
      <c r="A101" s="26" t="s">
        <v>155</v>
      </c>
      <c r="B101" s="24">
        <v>0.1585</v>
      </c>
      <c r="C101" s="15">
        <v>21075</v>
      </c>
      <c r="D101" s="15">
        <v>3340</v>
      </c>
      <c r="E101" s="15">
        <v>19405</v>
      </c>
      <c r="F101" s="15">
        <v>88761</v>
      </c>
      <c r="G101" s="25">
        <v>4.2</v>
      </c>
      <c r="H101" s="40"/>
      <c r="I101" s="44"/>
      <c r="J101" s="44"/>
      <c r="K101" s="39"/>
      <c r="L101" s="39"/>
      <c r="M101" s="44"/>
      <c r="N101" s="43"/>
      <c r="O101" s="43"/>
    </row>
    <row r="102" spans="1:15" x14ac:dyDescent="0.25">
      <c r="A102" s="26" t="s">
        <v>156</v>
      </c>
      <c r="B102" s="24">
        <v>0.17387</v>
      </c>
      <c r="C102" s="15">
        <v>17735</v>
      </c>
      <c r="D102" s="15">
        <v>3084</v>
      </c>
      <c r="E102" s="15">
        <v>16193</v>
      </c>
      <c r="F102" s="15">
        <v>69356</v>
      </c>
      <c r="G102" s="25">
        <v>3.9</v>
      </c>
      <c r="H102" s="40"/>
      <c r="I102" s="44"/>
      <c r="J102" s="44"/>
      <c r="K102" s="39"/>
      <c r="L102" s="39"/>
      <c r="M102" s="44"/>
      <c r="N102" s="43"/>
      <c r="O102" s="43"/>
    </row>
    <row r="103" spans="1:15" x14ac:dyDescent="0.25">
      <c r="A103" s="26" t="s">
        <v>157</v>
      </c>
      <c r="B103" s="24">
        <v>0.19042999999999999</v>
      </c>
      <c r="C103" s="15">
        <v>14651</v>
      </c>
      <c r="D103" s="15">
        <v>2790</v>
      </c>
      <c r="E103" s="15">
        <v>13256</v>
      </c>
      <c r="F103" s="15">
        <v>53163</v>
      </c>
      <c r="G103" s="25">
        <v>3.6</v>
      </c>
      <c r="H103" s="40"/>
      <c r="I103" s="44"/>
      <c r="J103" s="44"/>
      <c r="K103" s="39"/>
      <c r="L103" s="39"/>
      <c r="M103" s="44"/>
      <c r="N103" s="43"/>
      <c r="O103" s="43"/>
    </row>
    <row r="104" spans="1:15" x14ac:dyDescent="0.25">
      <c r="A104" s="26" t="s">
        <v>158</v>
      </c>
      <c r="B104" s="24">
        <v>0.2082</v>
      </c>
      <c r="C104" s="15">
        <v>11861</v>
      </c>
      <c r="D104" s="15">
        <v>2469</v>
      </c>
      <c r="E104" s="15">
        <v>10627</v>
      </c>
      <c r="F104" s="15">
        <v>39907</v>
      </c>
      <c r="G104" s="25">
        <v>3.4</v>
      </c>
      <c r="H104" s="40"/>
      <c r="I104" s="44"/>
      <c r="J104" s="44"/>
      <c r="K104" s="39"/>
      <c r="L104" s="39"/>
      <c r="M104" s="44"/>
      <c r="N104" s="43"/>
      <c r="O104" s="43"/>
    </row>
    <row r="105" spans="1:15" x14ac:dyDescent="0.25">
      <c r="A105" s="26" t="s">
        <v>159</v>
      </c>
      <c r="B105" s="24">
        <v>0.22722999999999999</v>
      </c>
      <c r="C105" s="15">
        <v>9392</v>
      </c>
      <c r="D105" s="15">
        <v>2134</v>
      </c>
      <c r="E105" s="15">
        <v>8325</v>
      </c>
      <c r="F105" s="15">
        <v>29281</v>
      </c>
      <c r="G105" s="25">
        <v>3.1</v>
      </c>
      <c r="H105" s="40"/>
      <c r="I105" s="44"/>
      <c r="J105" s="44"/>
      <c r="K105" s="39"/>
      <c r="L105" s="39"/>
      <c r="M105" s="44"/>
      <c r="N105" s="43"/>
      <c r="O105" s="43"/>
    </row>
    <row r="106" spans="1:15" x14ac:dyDescent="0.25">
      <c r="A106" s="26" t="s">
        <v>160</v>
      </c>
      <c r="B106" s="24">
        <v>0.24756</v>
      </c>
      <c r="C106" s="15">
        <v>7258</v>
      </c>
      <c r="D106" s="15">
        <v>1797</v>
      </c>
      <c r="E106" s="15">
        <v>6360</v>
      </c>
      <c r="F106" s="15">
        <v>20956</v>
      </c>
      <c r="G106" s="25">
        <v>2.9</v>
      </c>
      <c r="H106" s="40"/>
      <c r="I106" s="44"/>
      <c r="J106" s="44"/>
      <c r="K106" s="39"/>
      <c r="L106" s="39"/>
      <c r="M106" s="44"/>
      <c r="N106" s="43"/>
      <c r="O106" s="43"/>
    </row>
    <row r="107" spans="1:15" x14ac:dyDescent="0.25">
      <c r="A107" s="26" t="s">
        <v>161</v>
      </c>
      <c r="B107" s="24">
        <v>0.26921</v>
      </c>
      <c r="C107" s="15">
        <v>5461</v>
      </c>
      <c r="D107" s="15">
        <v>1470</v>
      </c>
      <c r="E107" s="15">
        <v>4726</v>
      </c>
      <c r="F107" s="15">
        <v>14596</v>
      </c>
      <c r="G107" s="25">
        <v>2.7</v>
      </c>
      <c r="H107" s="40"/>
      <c r="I107" s="44"/>
      <c r="J107" s="44"/>
      <c r="K107" s="39"/>
      <c r="L107" s="39"/>
      <c r="M107" s="44"/>
      <c r="N107" s="43"/>
      <c r="O107" s="43"/>
    </row>
    <row r="108" spans="1:15" x14ac:dyDescent="0.25">
      <c r="A108" s="26" t="s">
        <v>162</v>
      </c>
      <c r="B108" s="24">
        <v>0.29220000000000002</v>
      </c>
      <c r="C108" s="15">
        <v>3991</v>
      </c>
      <c r="D108" s="15">
        <v>1166</v>
      </c>
      <c r="E108" s="15">
        <v>3408</v>
      </c>
      <c r="F108" s="15">
        <v>9870</v>
      </c>
      <c r="G108" s="25">
        <v>2.5</v>
      </c>
      <c r="H108" s="40"/>
      <c r="I108" s="44"/>
      <c r="J108" s="44"/>
      <c r="K108" s="39"/>
      <c r="L108" s="39"/>
      <c r="M108" s="44"/>
      <c r="N108" s="43"/>
      <c r="O108" s="43"/>
    </row>
    <row r="109" spans="1:15" x14ac:dyDescent="0.25">
      <c r="A109" s="26" t="s">
        <v>163</v>
      </c>
      <c r="B109" s="24">
        <v>0.31653999999999999</v>
      </c>
      <c r="C109" s="15">
        <v>2825</v>
      </c>
      <c r="D109" s="15">
        <v>894</v>
      </c>
      <c r="E109" s="15">
        <v>2378</v>
      </c>
      <c r="F109" s="15">
        <v>6462</v>
      </c>
      <c r="G109" s="25">
        <v>2.2999999999999998</v>
      </c>
      <c r="H109" s="40"/>
      <c r="I109" s="44"/>
      <c r="J109" s="44"/>
      <c r="K109" s="39"/>
      <c r="L109" s="39"/>
      <c r="M109" s="44"/>
      <c r="N109" s="43"/>
      <c r="O109" s="43"/>
    </row>
    <row r="110" spans="1:15" x14ac:dyDescent="0.25">
      <c r="A110" s="28" t="s">
        <v>164</v>
      </c>
      <c r="B110" s="29">
        <v>1</v>
      </c>
      <c r="C110" s="30">
        <v>1931</v>
      </c>
      <c r="D110" s="30">
        <v>1931</v>
      </c>
      <c r="E110" s="30">
        <v>4084</v>
      </c>
      <c r="F110" s="30">
        <v>4084</v>
      </c>
      <c r="G110" s="31">
        <v>2.1</v>
      </c>
      <c r="H110" s="40"/>
      <c r="I110" s="44"/>
      <c r="J110" s="44"/>
      <c r="K110" s="39"/>
      <c r="L110" s="39"/>
      <c r="M110" s="44"/>
      <c r="N110" s="43"/>
      <c r="O110" s="43"/>
    </row>
    <row r="111" spans="1:15" x14ac:dyDescent="0.25">
      <c r="A111" s="15"/>
      <c r="B111" s="24"/>
      <c r="C111" s="15"/>
      <c r="D111" s="15"/>
      <c r="E111" s="15"/>
      <c r="F111" s="15"/>
      <c r="G111" s="67"/>
      <c r="H111" s="40"/>
      <c r="I111" s="44"/>
      <c r="J111" s="44"/>
      <c r="K111" s="39"/>
      <c r="L111" s="39"/>
      <c r="M111" s="44"/>
      <c r="N111" s="43"/>
      <c r="O111" s="43"/>
    </row>
    <row r="113" spans="1:1" x14ac:dyDescent="0.25">
      <c r="A113" s="32" t="s">
        <v>284</v>
      </c>
    </row>
    <row r="114" spans="1:1" x14ac:dyDescent="0.25">
      <c r="A114" s="33" t="s">
        <v>165</v>
      </c>
    </row>
  </sheetData>
  <conditionalFormatting sqref="H10:H111">
    <cfRule type="cellIs" dxfId="45" priority="2" operator="lessThan">
      <formula>0</formula>
    </cfRule>
  </conditionalFormatting>
  <conditionalFormatting sqref="J10:J111">
    <cfRule type="cellIs" dxfId="44" priority="1" operator="lessThan">
      <formula>0</formula>
    </cfRule>
  </conditionalFormatting>
  <pageMargins left="0.75" right="0.75" top="1" bottom="1" header="0.5" footer="0.5"/>
  <pageSetup paperSize="9" orientation="portrait" r:id="rId1"/>
  <headerFooter alignWithMargins="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Sheet46"/>
  <dimension ref="A1:O114"/>
  <sheetViews>
    <sheetView zoomScaleNormal="100" workbookViewId="0"/>
  </sheetViews>
  <sheetFormatPr defaultRowHeight="12.5" x14ac:dyDescent="0.25"/>
  <cols>
    <col min="1" max="1" width="12.59765625" style="4" customWidth="1"/>
    <col min="2" max="2" width="17.3984375" style="4" customWidth="1"/>
    <col min="3" max="3" width="10.59765625" style="4" customWidth="1"/>
    <col min="4" max="5" width="17.3984375" style="4" customWidth="1"/>
    <col min="6" max="7" width="15.09765625" style="4" customWidth="1"/>
    <col min="8" max="8" width="11" style="4" customWidth="1"/>
    <col min="9" max="256" width="9.09765625" style="4"/>
    <col min="257" max="257" width="12.59765625" style="4" customWidth="1"/>
    <col min="258" max="258" width="17.3984375" style="4" customWidth="1"/>
    <col min="259" max="259" width="10.59765625" style="4" customWidth="1"/>
    <col min="260" max="261" width="17.3984375" style="4" customWidth="1"/>
    <col min="262" max="263" width="15.09765625" style="4" customWidth="1"/>
    <col min="264" max="264" width="11" style="4" customWidth="1"/>
    <col min="265" max="512" width="9.09765625" style="4"/>
    <col min="513" max="513" width="12.59765625" style="4" customWidth="1"/>
    <col min="514" max="514" width="17.3984375" style="4" customWidth="1"/>
    <col min="515" max="515" width="10.59765625" style="4" customWidth="1"/>
    <col min="516" max="517" width="17.3984375" style="4" customWidth="1"/>
    <col min="518" max="519" width="15.09765625" style="4" customWidth="1"/>
    <col min="520" max="520" width="11" style="4" customWidth="1"/>
    <col min="521" max="768" width="9.09765625" style="4"/>
    <col min="769" max="769" width="12.59765625" style="4" customWidth="1"/>
    <col min="770" max="770" width="17.3984375" style="4" customWidth="1"/>
    <col min="771" max="771" width="10.59765625" style="4" customWidth="1"/>
    <col min="772" max="773" width="17.3984375" style="4" customWidth="1"/>
    <col min="774" max="775" width="15.09765625" style="4" customWidth="1"/>
    <col min="776" max="776" width="11" style="4" customWidth="1"/>
    <col min="777" max="1024" width="9.09765625" style="4"/>
    <col min="1025" max="1025" width="12.59765625" style="4" customWidth="1"/>
    <col min="1026" max="1026" width="17.3984375" style="4" customWidth="1"/>
    <col min="1027" max="1027" width="10.59765625" style="4" customWidth="1"/>
    <col min="1028" max="1029" width="17.3984375" style="4" customWidth="1"/>
    <col min="1030" max="1031" width="15.09765625" style="4" customWidth="1"/>
    <col min="1032" max="1032" width="11" style="4" customWidth="1"/>
    <col min="1033" max="1280" width="9.09765625" style="4"/>
    <col min="1281" max="1281" width="12.59765625" style="4" customWidth="1"/>
    <col min="1282" max="1282" width="17.3984375" style="4" customWidth="1"/>
    <col min="1283" max="1283" width="10.59765625" style="4" customWidth="1"/>
    <col min="1284" max="1285" width="17.3984375" style="4" customWidth="1"/>
    <col min="1286" max="1287" width="15.09765625" style="4" customWidth="1"/>
    <col min="1288" max="1288" width="11" style="4" customWidth="1"/>
    <col min="1289" max="1536" width="9.09765625" style="4"/>
    <col min="1537" max="1537" width="12.59765625" style="4" customWidth="1"/>
    <col min="1538" max="1538" width="17.3984375" style="4" customWidth="1"/>
    <col min="1539" max="1539" width="10.59765625" style="4" customWidth="1"/>
    <col min="1540" max="1541" width="17.3984375" style="4" customWidth="1"/>
    <col min="1542" max="1543" width="15.09765625" style="4" customWidth="1"/>
    <col min="1544" max="1544" width="11" style="4" customWidth="1"/>
    <col min="1545" max="1792" width="9.09765625" style="4"/>
    <col min="1793" max="1793" width="12.59765625" style="4" customWidth="1"/>
    <col min="1794" max="1794" width="17.3984375" style="4" customWidth="1"/>
    <col min="1795" max="1795" width="10.59765625" style="4" customWidth="1"/>
    <col min="1796" max="1797" width="17.3984375" style="4" customWidth="1"/>
    <col min="1798" max="1799" width="15.09765625" style="4" customWidth="1"/>
    <col min="1800" max="1800" width="11" style="4" customWidth="1"/>
    <col min="1801" max="2048" width="9.09765625" style="4"/>
    <col min="2049" max="2049" width="12.59765625" style="4" customWidth="1"/>
    <col min="2050" max="2050" width="17.3984375" style="4" customWidth="1"/>
    <col min="2051" max="2051" width="10.59765625" style="4" customWidth="1"/>
    <col min="2052" max="2053" width="17.3984375" style="4" customWidth="1"/>
    <col min="2054" max="2055" width="15.09765625" style="4" customWidth="1"/>
    <col min="2056" max="2056" width="11" style="4" customWidth="1"/>
    <col min="2057" max="2304" width="9.09765625" style="4"/>
    <col min="2305" max="2305" width="12.59765625" style="4" customWidth="1"/>
    <col min="2306" max="2306" width="17.3984375" style="4" customWidth="1"/>
    <col min="2307" max="2307" width="10.59765625" style="4" customWidth="1"/>
    <col min="2308" max="2309" width="17.3984375" style="4" customWidth="1"/>
    <col min="2310" max="2311" width="15.09765625" style="4" customWidth="1"/>
    <col min="2312" max="2312" width="11" style="4" customWidth="1"/>
    <col min="2313" max="2560" width="9.09765625" style="4"/>
    <col min="2561" max="2561" width="12.59765625" style="4" customWidth="1"/>
    <col min="2562" max="2562" width="17.3984375" style="4" customWidth="1"/>
    <col min="2563" max="2563" width="10.59765625" style="4" customWidth="1"/>
    <col min="2564" max="2565" width="17.3984375" style="4" customWidth="1"/>
    <col min="2566" max="2567" width="15.09765625" style="4" customWidth="1"/>
    <col min="2568" max="2568" width="11" style="4" customWidth="1"/>
    <col min="2569" max="2816" width="9.09765625" style="4"/>
    <col min="2817" max="2817" width="12.59765625" style="4" customWidth="1"/>
    <col min="2818" max="2818" width="17.3984375" style="4" customWidth="1"/>
    <col min="2819" max="2819" width="10.59765625" style="4" customWidth="1"/>
    <col min="2820" max="2821" width="17.3984375" style="4" customWidth="1"/>
    <col min="2822" max="2823" width="15.09765625" style="4" customWidth="1"/>
    <col min="2824" max="2824" width="11" style="4" customWidth="1"/>
    <col min="2825" max="3072" width="9.09765625" style="4"/>
    <col min="3073" max="3073" width="12.59765625" style="4" customWidth="1"/>
    <col min="3074" max="3074" width="17.3984375" style="4" customWidth="1"/>
    <col min="3075" max="3075" width="10.59765625" style="4" customWidth="1"/>
    <col min="3076" max="3077" width="17.3984375" style="4" customWidth="1"/>
    <col min="3078" max="3079" width="15.09765625" style="4" customWidth="1"/>
    <col min="3080" max="3080" width="11" style="4" customWidth="1"/>
    <col min="3081" max="3328" width="9.09765625" style="4"/>
    <col min="3329" max="3329" width="12.59765625" style="4" customWidth="1"/>
    <col min="3330" max="3330" width="17.3984375" style="4" customWidth="1"/>
    <col min="3331" max="3331" width="10.59765625" style="4" customWidth="1"/>
    <col min="3332" max="3333" width="17.3984375" style="4" customWidth="1"/>
    <col min="3334" max="3335" width="15.09765625" style="4" customWidth="1"/>
    <col min="3336" max="3336" width="11" style="4" customWidth="1"/>
    <col min="3337" max="3584" width="9.09765625" style="4"/>
    <col min="3585" max="3585" width="12.59765625" style="4" customWidth="1"/>
    <col min="3586" max="3586" width="17.3984375" style="4" customWidth="1"/>
    <col min="3587" max="3587" width="10.59765625" style="4" customWidth="1"/>
    <col min="3588" max="3589" width="17.3984375" style="4" customWidth="1"/>
    <col min="3590" max="3591" width="15.09765625" style="4" customWidth="1"/>
    <col min="3592" max="3592" width="11" style="4" customWidth="1"/>
    <col min="3593" max="3840" width="9.09765625" style="4"/>
    <col min="3841" max="3841" width="12.59765625" style="4" customWidth="1"/>
    <col min="3842" max="3842" width="17.3984375" style="4" customWidth="1"/>
    <col min="3843" max="3843" width="10.59765625" style="4" customWidth="1"/>
    <col min="3844" max="3845" width="17.3984375" style="4" customWidth="1"/>
    <col min="3846" max="3847" width="15.09765625" style="4" customWidth="1"/>
    <col min="3848" max="3848" width="11" style="4" customWidth="1"/>
    <col min="3849" max="4096" width="9.09765625" style="4"/>
    <col min="4097" max="4097" width="12.59765625" style="4" customWidth="1"/>
    <col min="4098" max="4098" width="17.3984375" style="4" customWidth="1"/>
    <col min="4099" max="4099" width="10.59765625" style="4" customWidth="1"/>
    <col min="4100" max="4101" width="17.3984375" style="4" customWidth="1"/>
    <col min="4102" max="4103" width="15.09765625" style="4" customWidth="1"/>
    <col min="4104" max="4104" width="11" style="4" customWidth="1"/>
    <col min="4105" max="4352" width="9.09765625" style="4"/>
    <col min="4353" max="4353" width="12.59765625" style="4" customWidth="1"/>
    <col min="4354" max="4354" width="17.3984375" style="4" customWidth="1"/>
    <col min="4355" max="4355" width="10.59765625" style="4" customWidth="1"/>
    <col min="4356" max="4357" width="17.3984375" style="4" customWidth="1"/>
    <col min="4358" max="4359" width="15.09765625" style="4" customWidth="1"/>
    <col min="4360" max="4360" width="11" style="4" customWidth="1"/>
    <col min="4361" max="4608" width="9.09765625" style="4"/>
    <col min="4609" max="4609" width="12.59765625" style="4" customWidth="1"/>
    <col min="4610" max="4610" width="17.3984375" style="4" customWidth="1"/>
    <col min="4611" max="4611" width="10.59765625" style="4" customWidth="1"/>
    <col min="4612" max="4613" width="17.3984375" style="4" customWidth="1"/>
    <col min="4614" max="4615" width="15.09765625" style="4" customWidth="1"/>
    <col min="4616" max="4616" width="11" style="4" customWidth="1"/>
    <col min="4617" max="4864" width="9.09765625" style="4"/>
    <col min="4865" max="4865" width="12.59765625" style="4" customWidth="1"/>
    <col min="4866" max="4866" width="17.3984375" style="4" customWidth="1"/>
    <col min="4867" max="4867" width="10.59765625" style="4" customWidth="1"/>
    <col min="4868" max="4869" width="17.3984375" style="4" customWidth="1"/>
    <col min="4870" max="4871" width="15.09765625" style="4" customWidth="1"/>
    <col min="4872" max="4872" width="11" style="4" customWidth="1"/>
    <col min="4873" max="5120" width="9.09765625" style="4"/>
    <col min="5121" max="5121" width="12.59765625" style="4" customWidth="1"/>
    <col min="5122" max="5122" width="17.3984375" style="4" customWidth="1"/>
    <col min="5123" max="5123" width="10.59765625" style="4" customWidth="1"/>
    <col min="5124" max="5125" width="17.3984375" style="4" customWidth="1"/>
    <col min="5126" max="5127" width="15.09765625" style="4" customWidth="1"/>
    <col min="5128" max="5128" width="11" style="4" customWidth="1"/>
    <col min="5129" max="5376" width="9.09765625" style="4"/>
    <col min="5377" max="5377" width="12.59765625" style="4" customWidth="1"/>
    <col min="5378" max="5378" width="17.3984375" style="4" customWidth="1"/>
    <col min="5379" max="5379" width="10.59765625" style="4" customWidth="1"/>
    <col min="5380" max="5381" width="17.3984375" style="4" customWidth="1"/>
    <col min="5382" max="5383" width="15.09765625" style="4" customWidth="1"/>
    <col min="5384" max="5384" width="11" style="4" customWidth="1"/>
    <col min="5385" max="5632" width="9.09765625" style="4"/>
    <col min="5633" max="5633" width="12.59765625" style="4" customWidth="1"/>
    <col min="5634" max="5634" width="17.3984375" style="4" customWidth="1"/>
    <col min="5635" max="5635" width="10.59765625" style="4" customWidth="1"/>
    <col min="5636" max="5637" width="17.3984375" style="4" customWidth="1"/>
    <col min="5638" max="5639" width="15.09765625" style="4" customWidth="1"/>
    <col min="5640" max="5640" width="11" style="4" customWidth="1"/>
    <col min="5641" max="5888" width="9.09765625" style="4"/>
    <col min="5889" max="5889" width="12.59765625" style="4" customWidth="1"/>
    <col min="5890" max="5890" width="17.3984375" style="4" customWidth="1"/>
    <col min="5891" max="5891" width="10.59765625" style="4" customWidth="1"/>
    <col min="5892" max="5893" width="17.3984375" style="4" customWidth="1"/>
    <col min="5894" max="5895" width="15.09765625" style="4" customWidth="1"/>
    <col min="5896" max="5896" width="11" style="4" customWidth="1"/>
    <col min="5897" max="6144" width="9.09765625" style="4"/>
    <col min="6145" max="6145" width="12.59765625" style="4" customWidth="1"/>
    <col min="6146" max="6146" width="17.3984375" style="4" customWidth="1"/>
    <col min="6147" max="6147" width="10.59765625" style="4" customWidth="1"/>
    <col min="6148" max="6149" width="17.3984375" style="4" customWidth="1"/>
    <col min="6150" max="6151" width="15.09765625" style="4" customWidth="1"/>
    <col min="6152" max="6152" width="11" style="4" customWidth="1"/>
    <col min="6153" max="6400" width="9.09765625" style="4"/>
    <col min="6401" max="6401" width="12.59765625" style="4" customWidth="1"/>
    <col min="6402" max="6402" width="17.3984375" style="4" customWidth="1"/>
    <col min="6403" max="6403" width="10.59765625" style="4" customWidth="1"/>
    <col min="6404" max="6405" width="17.3984375" style="4" customWidth="1"/>
    <col min="6406" max="6407" width="15.09765625" style="4" customWidth="1"/>
    <col min="6408" max="6408" width="11" style="4" customWidth="1"/>
    <col min="6409" max="6656" width="9.09765625" style="4"/>
    <col min="6657" max="6657" width="12.59765625" style="4" customWidth="1"/>
    <col min="6658" max="6658" width="17.3984375" style="4" customWidth="1"/>
    <col min="6659" max="6659" width="10.59765625" style="4" customWidth="1"/>
    <col min="6660" max="6661" width="17.3984375" style="4" customWidth="1"/>
    <col min="6662" max="6663" width="15.09765625" style="4" customWidth="1"/>
    <col min="6664" max="6664" width="11" style="4" customWidth="1"/>
    <col min="6665" max="6912" width="9.09765625" style="4"/>
    <col min="6913" max="6913" width="12.59765625" style="4" customWidth="1"/>
    <col min="6914" max="6914" width="17.3984375" style="4" customWidth="1"/>
    <col min="6915" max="6915" width="10.59765625" style="4" customWidth="1"/>
    <col min="6916" max="6917" width="17.3984375" style="4" customWidth="1"/>
    <col min="6918" max="6919" width="15.09765625" style="4" customWidth="1"/>
    <col min="6920" max="6920" width="11" style="4" customWidth="1"/>
    <col min="6921" max="7168" width="9.09765625" style="4"/>
    <col min="7169" max="7169" width="12.59765625" style="4" customWidth="1"/>
    <col min="7170" max="7170" width="17.3984375" style="4" customWidth="1"/>
    <col min="7171" max="7171" width="10.59765625" style="4" customWidth="1"/>
    <col min="7172" max="7173" width="17.3984375" style="4" customWidth="1"/>
    <col min="7174" max="7175" width="15.09765625" style="4" customWidth="1"/>
    <col min="7176" max="7176" width="11" style="4" customWidth="1"/>
    <col min="7177" max="7424" width="9.09765625" style="4"/>
    <col min="7425" max="7425" width="12.59765625" style="4" customWidth="1"/>
    <col min="7426" max="7426" width="17.3984375" style="4" customWidth="1"/>
    <col min="7427" max="7427" width="10.59765625" style="4" customWidth="1"/>
    <col min="7428" max="7429" width="17.3984375" style="4" customWidth="1"/>
    <col min="7430" max="7431" width="15.09765625" style="4" customWidth="1"/>
    <col min="7432" max="7432" width="11" style="4" customWidth="1"/>
    <col min="7433" max="7680" width="9.09765625" style="4"/>
    <col min="7681" max="7681" width="12.59765625" style="4" customWidth="1"/>
    <col min="7682" max="7682" width="17.3984375" style="4" customWidth="1"/>
    <col min="7683" max="7683" width="10.59765625" style="4" customWidth="1"/>
    <col min="7684" max="7685" width="17.3984375" style="4" customWidth="1"/>
    <col min="7686" max="7687" width="15.09765625" style="4" customWidth="1"/>
    <col min="7688" max="7688" width="11" style="4" customWidth="1"/>
    <col min="7689" max="7936" width="9.09765625" style="4"/>
    <col min="7937" max="7937" width="12.59765625" style="4" customWidth="1"/>
    <col min="7938" max="7938" width="17.3984375" style="4" customWidth="1"/>
    <col min="7939" max="7939" width="10.59765625" style="4" customWidth="1"/>
    <col min="7940" max="7941" width="17.3984375" style="4" customWidth="1"/>
    <col min="7942" max="7943" width="15.09765625" style="4" customWidth="1"/>
    <col min="7944" max="7944" width="11" style="4" customWidth="1"/>
    <col min="7945" max="8192" width="9.09765625" style="4"/>
    <col min="8193" max="8193" width="12.59765625" style="4" customWidth="1"/>
    <col min="8194" max="8194" width="17.3984375" style="4" customWidth="1"/>
    <col min="8195" max="8195" width="10.59765625" style="4" customWidth="1"/>
    <col min="8196" max="8197" width="17.3984375" style="4" customWidth="1"/>
    <col min="8198" max="8199" width="15.09765625" style="4" customWidth="1"/>
    <col min="8200" max="8200" width="11" style="4" customWidth="1"/>
    <col min="8201" max="8448" width="9.09765625" style="4"/>
    <col min="8449" max="8449" width="12.59765625" style="4" customWidth="1"/>
    <col min="8450" max="8450" width="17.3984375" style="4" customWidth="1"/>
    <col min="8451" max="8451" width="10.59765625" style="4" customWidth="1"/>
    <col min="8452" max="8453" width="17.3984375" style="4" customWidth="1"/>
    <col min="8454" max="8455" width="15.09765625" style="4" customWidth="1"/>
    <col min="8456" max="8456" width="11" style="4" customWidth="1"/>
    <col min="8457" max="8704" width="9.09765625" style="4"/>
    <col min="8705" max="8705" width="12.59765625" style="4" customWidth="1"/>
    <col min="8706" max="8706" width="17.3984375" style="4" customWidth="1"/>
    <col min="8707" max="8707" width="10.59765625" style="4" customWidth="1"/>
    <col min="8708" max="8709" width="17.3984375" style="4" customWidth="1"/>
    <col min="8710" max="8711" width="15.09765625" style="4" customWidth="1"/>
    <col min="8712" max="8712" width="11" style="4" customWidth="1"/>
    <col min="8713" max="8960" width="9.09765625" style="4"/>
    <col min="8961" max="8961" width="12.59765625" style="4" customWidth="1"/>
    <col min="8962" max="8962" width="17.3984375" style="4" customWidth="1"/>
    <col min="8963" max="8963" width="10.59765625" style="4" customWidth="1"/>
    <col min="8964" max="8965" width="17.3984375" style="4" customWidth="1"/>
    <col min="8966" max="8967" width="15.09765625" style="4" customWidth="1"/>
    <col min="8968" max="8968" width="11" style="4" customWidth="1"/>
    <col min="8969" max="9216" width="9.09765625" style="4"/>
    <col min="9217" max="9217" width="12.59765625" style="4" customWidth="1"/>
    <col min="9218" max="9218" width="17.3984375" style="4" customWidth="1"/>
    <col min="9219" max="9219" width="10.59765625" style="4" customWidth="1"/>
    <col min="9220" max="9221" width="17.3984375" style="4" customWidth="1"/>
    <col min="9222" max="9223" width="15.09765625" style="4" customWidth="1"/>
    <col min="9224" max="9224" width="11" style="4" customWidth="1"/>
    <col min="9225" max="9472" width="9.09765625" style="4"/>
    <col min="9473" max="9473" width="12.59765625" style="4" customWidth="1"/>
    <col min="9474" max="9474" width="17.3984375" style="4" customWidth="1"/>
    <col min="9475" max="9475" width="10.59765625" style="4" customWidth="1"/>
    <col min="9476" max="9477" width="17.3984375" style="4" customWidth="1"/>
    <col min="9478" max="9479" width="15.09765625" style="4" customWidth="1"/>
    <col min="9480" max="9480" width="11" style="4" customWidth="1"/>
    <col min="9481" max="9728" width="9.09765625" style="4"/>
    <col min="9729" max="9729" width="12.59765625" style="4" customWidth="1"/>
    <col min="9730" max="9730" width="17.3984375" style="4" customWidth="1"/>
    <col min="9731" max="9731" width="10.59765625" style="4" customWidth="1"/>
    <col min="9732" max="9733" width="17.3984375" style="4" customWidth="1"/>
    <col min="9734" max="9735" width="15.09765625" style="4" customWidth="1"/>
    <col min="9736" max="9736" width="11" style="4" customWidth="1"/>
    <col min="9737" max="9984" width="9.09765625" style="4"/>
    <col min="9985" max="9985" width="12.59765625" style="4" customWidth="1"/>
    <col min="9986" max="9986" width="17.3984375" style="4" customWidth="1"/>
    <col min="9987" max="9987" width="10.59765625" style="4" customWidth="1"/>
    <col min="9988" max="9989" width="17.3984375" style="4" customWidth="1"/>
    <col min="9990" max="9991" width="15.09765625" style="4" customWidth="1"/>
    <col min="9992" max="9992" width="11" style="4" customWidth="1"/>
    <col min="9993" max="10240" width="9.09765625" style="4"/>
    <col min="10241" max="10241" width="12.59765625" style="4" customWidth="1"/>
    <col min="10242" max="10242" width="17.3984375" style="4" customWidth="1"/>
    <col min="10243" max="10243" width="10.59765625" style="4" customWidth="1"/>
    <col min="10244" max="10245" width="17.3984375" style="4" customWidth="1"/>
    <col min="10246" max="10247" width="15.09765625" style="4" customWidth="1"/>
    <col min="10248" max="10248" width="11" style="4" customWidth="1"/>
    <col min="10249" max="10496" width="9.09765625" style="4"/>
    <col min="10497" max="10497" width="12.59765625" style="4" customWidth="1"/>
    <col min="10498" max="10498" width="17.3984375" style="4" customWidth="1"/>
    <col min="10499" max="10499" width="10.59765625" style="4" customWidth="1"/>
    <col min="10500" max="10501" width="17.3984375" style="4" customWidth="1"/>
    <col min="10502" max="10503" width="15.09765625" style="4" customWidth="1"/>
    <col min="10504" max="10504" width="11" style="4" customWidth="1"/>
    <col min="10505" max="10752" width="9.09765625" style="4"/>
    <col min="10753" max="10753" width="12.59765625" style="4" customWidth="1"/>
    <col min="10754" max="10754" width="17.3984375" style="4" customWidth="1"/>
    <col min="10755" max="10755" width="10.59765625" style="4" customWidth="1"/>
    <col min="10756" max="10757" width="17.3984375" style="4" customWidth="1"/>
    <col min="10758" max="10759" width="15.09765625" style="4" customWidth="1"/>
    <col min="10760" max="10760" width="11" style="4" customWidth="1"/>
    <col min="10761" max="11008" width="9.09765625" style="4"/>
    <col min="11009" max="11009" width="12.59765625" style="4" customWidth="1"/>
    <col min="11010" max="11010" width="17.3984375" style="4" customWidth="1"/>
    <col min="11011" max="11011" width="10.59765625" style="4" customWidth="1"/>
    <col min="11012" max="11013" width="17.3984375" style="4" customWidth="1"/>
    <col min="11014" max="11015" width="15.09765625" style="4" customWidth="1"/>
    <col min="11016" max="11016" width="11" style="4" customWidth="1"/>
    <col min="11017" max="11264" width="9.09765625" style="4"/>
    <col min="11265" max="11265" width="12.59765625" style="4" customWidth="1"/>
    <col min="11266" max="11266" width="17.3984375" style="4" customWidth="1"/>
    <col min="11267" max="11267" width="10.59765625" style="4" customWidth="1"/>
    <col min="11268" max="11269" width="17.3984375" style="4" customWidth="1"/>
    <col min="11270" max="11271" width="15.09765625" style="4" customWidth="1"/>
    <col min="11272" max="11272" width="11" style="4" customWidth="1"/>
    <col min="11273" max="11520" width="9.09765625" style="4"/>
    <col min="11521" max="11521" width="12.59765625" style="4" customWidth="1"/>
    <col min="11522" max="11522" width="17.3984375" style="4" customWidth="1"/>
    <col min="11523" max="11523" width="10.59765625" style="4" customWidth="1"/>
    <col min="11524" max="11525" width="17.3984375" style="4" customWidth="1"/>
    <col min="11526" max="11527" width="15.09765625" style="4" customWidth="1"/>
    <col min="11528" max="11528" width="11" style="4" customWidth="1"/>
    <col min="11529" max="11776" width="9.09765625" style="4"/>
    <col min="11777" max="11777" width="12.59765625" style="4" customWidth="1"/>
    <col min="11778" max="11778" width="17.3984375" style="4" customWidth="1"/>
    <col min="11779" max="11779" width="10.59765625" style="4" customWidth="1"/>
    <col min="11780" max="11781" width="17.3984375" style="4" customWidth="1"/>
    <col min="11782" max="11783" width="15.09765625" style="4" customWidth="1"/>
    <col min="11784" max="11784" width="11" style="4" customWidth="1"/>
    <col min="11785" max="12032" width="9.09765625" style="4"/>
    <col min="12033" max="12033" width="12.59765625" style="4" customWidth="1"/>
    <col min="12034" max="12034" width="17.3984375" style="4" customWidth="1"/>
    <col min="12035" max="12035" width="10.59765625" style="4" customWidth="1"/>
    <col min="12036" max="12037" width="17.3984375" style="4" customWidth="1"/>
    <col min="12038" max="12039" width="15.09765625" style="4" customWidth="1"/>
    <col min="12040" max="12040" width="11" style="4" customWidth="1"/>
    <col min="12041" max="12288" width="9.09765625" style="4"/>
    <col min="12289" max="12289" width="12.59765625" style="4" customWidth="1"/>
    <col min="12290" max="12290" width="17.3984375" style="4" customWidth="1"/>
    <col min="12291" max="12291" width="10.59765625" style="4" customWidth="1"/>
    <col min="12292" max="12293" width="17.3984375" style="4" customWidth="1"/>
    <col min="12294" max="12295" width="15.09765625" style="4" customWidth="1"/>
    <col min="12296" max="12296" width="11" style="4" customWidth="1"/>
    <col min="12297" max="12544" width="9.09765625" style="4"/>
    <col min="12545" max="12545" width="12.59765625" style="4" customWidth="1"/>
    <col min="12546" max="12546" width="17.3984375" style="4" customWidth="1"/>
    <col min="12547" max="12547" width="10.59765625" style="4" customWidth="1"/>
    <col min="12548" max="12549" width="17.3984375" style="4" customWidth="1"/>
    <col min="12550" max="12551" width="15.09765625" style="4" customWidth="1"/>
    <col min="12552" max="12552" width="11" style="4" customWidth="1"/>
    <col min="12553" max="12800" width="9.09765625" style="4"/>
    <col min="12801" max="12801" width="12.59765625" style="4" customWidth="1"/>
    <col min="12802" max="12802" width="17.3984375" style="4" customWidth="1"/>
    <col min="12803" max="12803" width="10.59765625" style="4" customWidth="1"/>
    <col min="12804" max="12805" width="17.3984375" style="4" customWidth="1"/>
    <col min="12806" max="12807" width="15.09765625" style="4" customWidth="1"/>
    <col min="12808" max="12808" width="11" style="4" customWidth="1"/>
    <col min="12809" max="13056" width="9.09765625" style="4"/>
    <col min="13057" max="13057" width="12.59765625" style="4" customWidth="1"/>
    <col min="13058" max="13058" width="17.3984375" style="4" customWidth="1"/>
    <col min="13059" max="13059" width="10.59765625" style="4" customWidth="1"/>
    <col min="13060" max="13061" width="17.3984375" style="4" customWidth="1"/>
    <col min="13062" max="13063" width="15.09765625" style="4" customWidth="1"/>
    <col min="13064" max="13064" width="11" style="4" customWidth="1"/>
    <col min="13065" max="13312" width="9.09765625" style="4"/>
    <col min="13313" max="13313" width="12.59765625" style="4" customWidth="1"/>
    <col min="13314" max="13314" width="17.3984375" style="4" customWidth="1"/>
    <col min="13315" max="13315" width="10.59765625" style="4" customWidth="1"/>
    <col min="13316" max="13317" width="17.3984375" style="4" customWidth="1"/>
    <col min="13318" max="13319" width="15.09765625" style="4" customWidth="1"/>
    <col min="13320" max="13320" width="11" style="4" customWidth="1"/>
    <col min="13321" max="13568" width="9.09765625" style="4"/>
    <col min="13569" max="13569" width="12.59765625" style="4" customWidth="1"/>
    <col min="13570" max="13570" width="17.3984375" style="4" customWidth="1"/>
    <col min="13571" max="13571" width="10.59765625" style="4" customWidth="1"/>
    <col min="13572" max="13573" width="17.3984375" style="4" customWidth="1"/>
    <col min="13574" max="13575" width="15.09765625" style="4" customWidth="1"/>
    <col min="13576" max="13576" width="11" style="4" customWidth="1"/>
    <col min="13577" max="13824" width="9.09765625" style="4"/>
    <col min="13825" max="13825" width="12.59765625" style="4" customWidth="1"/>
    <col min="13826" max="13826" width="17.3984375" style="4" customWidth="1"/>
    <col min="13827" max="13827" width="10.59765625" style="4" customWidth="1"/>
    <col min="13828" max="13829" width="17.3984375" style="4" customWidth="1"/>
    <col min="13830" max="13831" width="15.09765625" style="4" customWidth="1"/>
    <col min="13832" max="13832" width="11" style="4" customWidth="1"/>
    <col min="13833" max="14080" width="9.09765625" style="4"/>
    <col min="14081" max="14081" width="12.59765625" style="4" customWidth="1"/>
    <col min="14082" max="14082" width="17.3984375" style="4" customWidth="1"/>
    <col min="14083" max="14083" width="10.59765625" style="4" customWidth="1"/>
    <col min="14084" max="14085" width="17.3984375" style="4" customWidth="1"/>
    <col min="14086" max="14087" width="15.09765625" style="4" customWidth="1"/>
    <col min="14088" max="14088" width="11" style="4" customWidth="1"/>
    <col min="14089" max="14336" width="9.09765625" style="4"/>
    <col min="14337" max="14337" width="12.59765625" style="4" customWidth="1"/>
    <col min="14338" max="14338" width="17.3984375" style="4" customWidth="1"/>
    <col min="14339" max="14339" width="10.59765625" style="4" customWidth="1"/>
    <col min="14340" max="14341" width="17.3984375" style="4" customWidth="1"/>
    <col min="14342" max="14343" width="15.09765625" style="4" customWidth="1"/>
    <col min="14344" max="14344" width="11" style="4" customWidth="1"/>
    <col min="14345" max="14592" width="9.09765625" style="4"/>
    <col min="14593" max="14593" width="12.59765625" style="4" customWidth="1"/>
    <col min="14594" max="14594" width="17.3984375" style="4" customWidth="1"/>
    <col min="14595" max="14595" width="10.59765625" style="4" customWidth="1"/>
    <col min="14596" max="14597" width="17.3984375" style="4" customWidth="1"/>
    <col min="14598" max="14599" width="15.09765625" style="4" customWidth="1"/>
    <col min="14600" max="14600" width="11" style="4" customWidth="1"/>
    <col min="14601" max="14848" width="9.09765625" style="4"/>
    <col min="14849" max="14849" width="12.59765625" style="4" customWidth="1"/>
    <col min="14850" max="14850" width="17.3984375" style="4" customWidth="1"/>
    <col min="14851" max="14851" width="10.59765625" style="4" customWidth="1"/>
    <col min="14852" max="14853" width="17.3984375" style="4" customWidth="1"/>
    <col min="14854" max="14855" width="15.09765625" style="4" customWidth="1"/>
    <col min="14856" max="14856" width="11" style="4" customWidth="1"/>
    <col min="14857" max="15104" width="9.09765625" style="4"/>
    <col min="15105" max="15105" width="12.59765625" style="4" customWidth="1"/>
    <col min="15106" max="15106" width="17.3984375" style="4" customWidth="1"/>
    <col min="15107" max="15107" width="10.59765625" style="4" customWidth="1"/>
    <col min="15108" max="15109" width="17.3984375" style="4" customWidth="1"/>
    <col min="15110" max="15111" width="15.09765625" style="4" customWidth="1"/>
    <col min="15112" max="15112" width="11" style="4" customWidth="1"/>
    <col min="15113" max="15360" width="9.09765625" style="4"/>
    <col min="15361" max="15361" width="12.59765625" style="4" customWidth="1"/>
    <col min="15362" max="15362" width="17.3984375" style="4" customWidth="1"/>
    <col min="15363" max="15363" width="10.59765625" style="4" customWidth="1"/>
    <col min="15364" max="15365" width="17.3984375" style="4" customWidth="1"/>
    <col min="15366" max="15367" width="15.09765625" style="4" customWidth="1"/>
    <col min="15368" max="15368" width="11" style="4" customWidth="1"/>
    <col min="15369" max="15616" width="9.09765625" style="4"/>
    <col min="15617" max="15617" width="12.59765625" style="4" customWidth="1"/>
    <col min="15618" max="15618" width="17.3984375" style="4" customWidth="1"/>
    <col min="15619" max="15619" width="10.59765625" style="4" customWidth="1"/>
    <col min="15620" max="15621" width="17.3984375" style="4" customWidth="1"/>
    <col min="15622" max="15623" width="15.09765625" style="4" customWidth="1"/>
    <col min="15624" max="15624" width="11" style="4" customWidth="1"/>
    <col min="15625" max="15872" width="9.09765625" style="4"/>
    <col min="15873" max="15873" width="12.59765625" style="4" customWidth="1"/>
    <col min="15874" max="15874" width="17.3984375" style="4" customWidth="1"/>
    <col min="15875" max="15875" width="10.59765625" style="4" customWidth="1"/>
    <col min="15876" max="15877" width="17.3984375" style="4" customWidth="1"/>
    <col min="15878" max="15879" width="15.09765625" style="4" customWidth="1"/>
    <col min="15880" max="15880" width="11" style="4" customWidth="1"/>
    <col min="15881" max="16128" width="9.09765625" style="4"/>
    <col min="16129" max="16129" width="12.59765625" style="4" customWidth="1"/>
    <col min="16130" max="16130" width="17.3984375" style="4" customWidth="1"/>
    <col min="16131" max="16131" width="10.59765625" style="4" customWidth="1"/>
    <col min="16132" max="16133" width="17.3984375" style="4" customWidth="1"/>
    <col min="16134" max="16135" width="15.09765625" style="4" customWidth="1"/>
    <col min="16136" max="16136" width="11" style="4" customWidth="1"/>
    <col min="16137" max="16384" width="9.09765625" style="4"/>
  </cols>
  <sheetData>
    <row r="1" spans="1:15" x14ac:dyDescent="0.25">
      <c r="A1" s="6"/>
      <c r="B1" s="6"/>
      <c r="C1" s="6"/>
      <c r="D1" s="6"/>
      <c r="E1" s="6"/>
      <c r="F1" s="6"/>
      <c r="G1" s="7"/>
    </row>
    <row r="2" spans="1:15" ht="13" x14ac:dyDescent="0.3">
      <c r="A2" s="8" t="s">
        <v>229</v>
      </c>
      <c r="B2" s="6"/>
      <c r="C2" s="6"/>
      <c r="D2" s="6"/>
      <c r="E2" s="6"/>
      <c r="F2" s="6"/>
      <c r="G2" s="7"/>
    </row>
    <row r="3" spans="1:15" x14ac:dyDescent="0.25">
      <c r="A3" s="9"/>
      <c r="B3" s="9"/>
      <c r="C3" s="9"/>
      <c r="D3" s="9"/>
      <c r="E3" s="9"/>
      <c r="F3" s="9"/>
      <c r="G3" s="10"/>
    </row>
    <row r="4" spans="1:15" x14ac:dyDescent="0.25">
      <c r="A4" s="11" t="s">
        <v>42</v>
      </c>
      <c r="B4" s="12" t="s">
        <v>43</v>
      </c>
      <c r="C4" s="12" t="s">
        <v>44</v>
      </c>
      <c r="D4" s="12" t="s">
        <v>44</v>
      </c>
      <c r="E4" s="12" t="s">
        <v>45</v>
      </c>
      <c r="F4" s="12" t="s">
        <v>46</v>
      </c>
      <c r="G4" s="13" t="s">
        <v>47</v>
      </c>
    </row>
    <row r="5" spans="1:15" x14ac:dyDescent="0.25">
      <c r="A5" s="14" t="s">
        <v>48</v>
      </c>
      <c r="B5" s="15" t="s">
        <v>49</v>
      </c>
      <c r="C5" s="15" t="s">
        <v>50</v>
      </c>
      <c r="D5" s="15" t="s">
        <v>51</v>
      </c>
      <c r="E5" s="15" t="s">
        <v>52</v>
      </c>
      <c r="F5" s="15" t="s">
        <v>53</v>
      </c>
      <c r="G5" s="16" t="s">
        <v>54</v>
      </c>
    </row>
    <row r="6" spans="1:15" x14ac:dyDescent="0.25">
      <c r="A6" s="17"/>
      <c r="B6" s="15" t="s">
        <v>55</v>
      </c>
      <c r="C6" s="15" t="s">
        <v>56</v>
      </c>
      <c r="D6" s="15" t="s">
        <v>55</v>
      </c>
      <c r="E6" s="15" t="s">
        <v>55</v>
      </c>
      <c r="F6" s="15" t="s">
        <v>57</v>
      </c>
      <c r="G6" s="16" t="s">
        <v>56</v>
      </c>
    </row>
    <row r="7" spans="1:15" x14ac:dyDescent="0.25">
      <c r="A7" s="18"/>
      <c r="B7" s="6"/>
      <c r="C7" s="15"/>
      <c r="D7" s="6"/>
      <c r="E7" s="6"/>
      <c r="F7" s="15"/>
      <c r="G7" s="16"/>
    </row>
    <row r="8" spans="1:15" ht="13.5" x14ac:dyDescent="0.35">
      <c r="A8" s="19"/>
      <c r="B8" s="20" t="s">
        <v>58</v>
      </c>
      <c r="C8" s="12" t="s">
        <v>59</v>
      </c>
      <c r="D8" s="12" t="s">
        <v>60</v>
      </c>
      <c r="E8" s="12" t="s">
        <v>61</v>
      </c>
      <c r="F8" s="20" t="s">
        <v>62</v>
      </c>
      <c r="G8" s="21" t="s">
        <v>63</v>
      </c>
    </row>
    <row r="9" spans="1:15" x14ac:dyDescent="0.25">
      <c r="A9" s="18"/>
      <c r="B9" s="22"/>
      <c r="C9" s="22"/>
      <c r="D9" s="22"/>
      <c r="E9" s="22"/>
      <c r="F9" s="22"/>
      <c r="G9" s="23"/>
    </row>
    <row r="10" spans="1:15" x14ac:dyDescent="0.25">
      <c r="A10" s="14" t="s">
        <v>64</v>
      </c>
      <c r="B10" s="24">
        <v>2.3900000000000002E-3</v>
      </c>
      <c r="C10" s="15">
        <v>100000</v>
      </c>
      <c r="D10" s="15">
        <v>239</v>
      </c>
      <c r="E10" s="15">
        <v>99802</v>
      </c>
      <c r="F10" s="15">
        <v>8537862</v>
      </c>
      <c r="G10" s="25">
        <v>85.4</v>
      </c>
      <c r="H10" s="44"/>
      <c r="I10" s="44"/>
      <c r="J10" s="44"/>
      <c r="K10" s="39"/>
      <c r="L10" s="39"/>
      <c r="M10" s="44"/>
      <c r="N10" s="43"/>
      <c r="O10" s="43"/>
    </row>
    <row r="11" spans="1:15" x14ac:dyDescent="0.25">
      <c r="A11" s="14" t="s">
        <v>65</v>
      </c>
      <c r="B11" s="24">
        <v>1.1E-4</v>
      </c>
      <c r="C11" s="15">
        <v>99761</v>
      </c>
      <c r="D11" s="15">
        <v>11</v>
      </c>
      <c r="E11" s="15">
        <v>99756</v>
      </c>
      <c r="F11" s="15">
        <v>8438060</v>
      </c>
      <c r="G11" s="25">
        <v>84.6</v>
      </c>
      <c r="H11" s="44"/>
      <c r="I11" s="44"/>
      <c r="J11" s="44"/>
      <c r="K11" s="39"/>
      <c r="L11" s="39"/>
      <c r="M11" s="44"/>
      <c r="N11" s="43"/>
      <c r="O11" s="43"/>
    </row>
    <row r="12" spans="1:15" x14ac:dyDescent="0.25">
      <c r="A12" s="14" t="s">
        <v>66</v>
      </c>
      <c r="B12" s="24">
        <v>1.1E-4</v>
      </c>
      <c r="C12" s="15">
        <v>99750</v>
      </c>
      <c r="D12" s="15">
        <v>11</v>
      </c>
      <c r="E12" s="15">
        <v>99745</v>
      </c>
      <c r="F12" s="15">
        <v>8338305</v>
      </c>
      <c r="G12" s="25">
        <v>83.6</v>
      </c>
      <c r="H12" s="44"/>
      <c r="I12" s="44"/>
      <c r="J12" s="44"/>
      <c r="K12" s="39"/>
      <c r="L12" s="39"/>
      <c r="M12" s="44"/>
      <c r="N12" s="43"/>
      <c r="O12" s="43"/>
    </row>
    <row r="13" spans="1:15" x14ac:dyDescent="0.25">
      <c r="A13" s="14" t="s">
        <v>67</v>
      </c>
      <c r="B13" s="24">
        <v>1E-4</v>
      </c>
      <c r="C13" s="15">
        <v>99739</v>
      </c>
      <c r="D13" s="15">
        <v>10</v>
      </c>
      <c r="E13" s="15">
        <v>99734</v>
      </c>
      <c r="F13" s="15">
        <v>8238560</v>
      </c>
      <c r="G13" s="25">
        <v>82.6</v>
      </c>
      <c r="H13" s="44"/>
      <c r="I13" s="44"/>
      <c r="J13" s="44"/>
      <c r="K13" s="39"/>
      <c r="L13" s="39"/>
      <c r="M13" s="44"/>
      <c r="N13" s="43"/>
      <c r="O13" s="43"/>
    </row>
    <row r="14" spans="1:15" x14ac:dyDescent="0.25">
      <c r="A14" s="14" t="s">
        <v>68</v>
      </c>
      <c r="B14" s="24">
        <v>1E-4</v>
      </c>
      <c r="C14" s="15">
        <v>99729</v>
      </c>
      <c r="D14" s="15">
        <v>10</v>
      </c>
      <c r="E14" s="15">
        <v>99724</v>
      </c>
      <c r="F14" s="15">
        <v>8138826</v>
      </c>
      <c r="G14" s="25">
        <v>81.599999999999994</v>
      </c>
      <c r="H14" s="44"/>
      <c r="I14" s="44"/>
      <c r="J14" s="44"/>
      <c r="K14" s="39"/>
      <c r="L14" s="39"/>
      <c r="M14" s="44"/>
      <c r="N14" s="43"/>
      <c r="O14" s="43"/>
    </row>
    <row r="15" spans="1:15" x14ac:dyDescent="0.25">
      <c r="A15" s="14" t="s">
        <v>69</v>
      </c>
      <c r="B15" s="24">
        <v>9.0000000000000006E-5</v>
      </c>
      <c r="C15" s="15">
        <v>99719</v>
      </c>
      <c r="D15" s="15">
        <v>9</v>
      </c>
      <c r="E15" s="15">
        <v>99715</v>
      </c>
      <c r="F15" s="15">
        <v>8039102</v>
      </c>
      <c r="G15" s="25">
        <v>80.599999999999994</v>
      </c>
      <c r="H15" s="44"/>
      <c r="I15" s="44"/>
      <c r="J15" s="44"/>
      <c r="K15" s="39"/>
      <c r="L15" s="39"/>
      <c r="M15" s="44"/>
      <c r="N15" s="43"/>
      <c r="O15" s="43"/>
    </row>
    <row r="16" spans="1:15" x14ac:dyDescent="0.25">
      <c r="A16" s="14" t="s">
        <v>70</v>
      </c>
      <c r="B16" s="24">
        <v>8.0000000000000007E-5</v>
      </c>
      <c r="C16" s="15">
        <v>99710</v>
      </c>
      <c r="D16" s="15">
        <v>8</v>
      </c>
      <c r="E16" s="15">
        <v>99706</v>
      </c>
      <c r="F16" s="15">
        <v>7939388</v>
      </c>
      <c r="G16" s="25">
        <v>79.599999999999994</v>
      </c>
      <c r="H16" s="44"/>
      <c r="I16" s="44"/>
      <c r="J16" s="44"/>
      <c r="K16" s="39"/>
      <c r="L16" s="39"/>
      <c r="M16" s="44"/>
      <c r="N16" s="43"/>
      <c r="O16" s="43"/>
    </row>
    <row r="17" spans="1:15" x14ac:dyDescent="0.25">
      <c r="A17" s="14" t="s">
        <v>71</v>
      </c>
      <c r="B17" s="24">
        <v>8.0000000000000007E-5</v>
      </c>
      <c r="C17" s="15">
        <v>99702</v>
      </c>
      <c r="D17" s="15">
        <v>8</v>
      </c>
      <c r="E17" s="15">
        <v>99698</v>
      </c>
      <c r="F17" s="15">
        <v>7839682</v>
      </c>
      <c r="G17" s="25">
        <v>78.599999999999994</v>
      </c>
      <c r="H17" s="44"/>
      <c r="I17" s="44"/>
      <c r="J17" s="44"/>
      <c r="K17" s="39"/>
      <c r="L17" s="39"/>
      <c r="M17" s="44"/>
      <c r="N17" s="43"/>
      <c r="O17" s="43"/>
    </row>
    <row r="18" spans="1:15" x14ac:dyDescent="0.25">
      <c r="A18" s="14" t="s">
        <v>72</v>
      </c>
      <c r="B18" s="24">
        <v>8.0000000000000007E-5</v>
      </c>
      <c r="C18" s="15">
        <v>99694</v>
      </c>
      <c r="D18" s="15">
        <v>8</v>
      </c>
      <c r="E18" s="15">
        <v>99690</v>
      </c>
      <c r="F18" s="15">
        <v>7739984</v>
      </c>
      <c r="G18" s="25">
        <v>77.599999999999994</v>
      </c>
      <c r="H18" s="44"/>
      <c r="I18" s="44"/>
      <c r="J18" s="44"/>
      <c r="K18" s="39"/>
      <c r="L18" s="39"/>
      <c r="M18" s="44"/>
      <c r="N18" s="43"/>
      <c r="O18" s="43"/>
    </row>
    <row r="19" spans="1:15" x14ac:dyDescent="0.25">
      <c r="A19" s="14" t="s">
        <v>73</v>
      </c>
      <c r="B19" s="24">
        <v>8.0000000000000007E-5</v>
      </c>
      <c r="C19" s="15">
        <v>99686</v>
      </c>
      <c r="D19" s="15">
        <v>8</v>
      </c>
      <c r="E19" s="15">
        <v>99682</v>
      </c>
      <c r="F19" s="15">
        <v>7640294</v>
      </c>
      <c r="G19" s="25">
        <v>76.599999999999994</v>
      </c>
      <c r="H19" s="44"/>
      <c r="I19" s="44"/>
      <c r="J19" s="44"/>
      <c r="K19" s="39"/>
      <c r="L19" s="39"/>
      <c r="M19" s="44"/>
      <c r="N19" s="43"/>
      <c r="O19" s="43"/>
    </row>
    <row r="20" spans="1:15" x14ac:dyDescent="0.25">
      <c r="A20" s="14" t="s">
        <v>74</v>
      </c>
      <c r="B20" s="24">
        <v>8.0000000000000007E-5</v>
      </c>
      <c r="C20" s="15">
        <v>99678</v>
      </c>
      <c r="D20" s="15">
        <v>8</v>
      </c>
      <c r="E20" s="15">
        <v>99674</v>
      </c>
      <c r="F20" s="15">
        <v>7540612</v>
      </c>
      <c r="G20" s="25">
        <v>75.599999999999994</v>
      </c>
      <c r="H20" s="44"/>
      <c r="I20" s="44"/>
      <c r="J20" s="44"/>
      <c r="K20" s="39"/>
      <c r="L20" s="39"/>
      <c r="M20" s="44"/>
      <c r="N20" s="43"/>
      <c r="O20" s="43"/>
    </row>
    <row r="21" spans="1:15" x14ac:dyDescent="0.25">
      <c r="A21" s="14" t="s">
        <v>75</v>
      </c>
      <c r="B21" s="24">
        <v>8.0000000000000007E-5</v>
      </c>
      <c r="C21" s="15">
        <v>99670</v>
      </c>
      <c r="D21" s="15">
        <v>8</v>
      </c>
      <c r="E21" s="15">
        <v>99666</v>
      </c>
      <c r="F21" s="15">
        <v>7440938</v>
      </c>
      <c r="G21" s="25">
        <v>74.7</v>
      </c>
      <c r="H21" s="44"/>
      <c r="I21" s="44"/>
      <c r="J21" s="44"/>
      <c r="K21" s="39"/>
      <c r="L21" s="39"/>
      <c r="M21" s="44"/>
      <c r="N21" s="43"/>
      <c r="O21" s="43"/>
    </row>
    <row r="22" spans="1:15" x14ac:dyDescent="0.25">
      <c r="A22" s="14" t="s">
        <v>76</v>
      </c>
      <c r="B22" s="24">
        <v>9.0000000000000006E-5</v>
      </c>
      <c r="C22" s="15">
        <v>99662</v>
      </c>
      <c r="D22" s="15">
        <v>9</v>
      </c>
      <c r="E22" s="15">
        <v>99658</v>
      </c>
      <c r="F22" s="15">
        <v>7341272</v>
      </c>
      <c r="G22" s="25">
        <v>73.7</v>
      </c>
      <c r="H22" s="44"/>
      <c r="I22" s="44"/>
      <c r="J22" s="44"/>
      <c r="K22" s="39"/>
      <c r="L22" s="39"/>
      <c r="M22" s="44"/>
      <c r="N22" s="43"/>
      <c r="O22" s="43"/>
    </row>
    <row r="23" spans="1:15" x14ac:dyDescent="0.25">
      <c r="A23" s="14" t="s">
        <v>77</v>
      </c>
      <c r="B23" s="24">
        <v>9.0000000000000006E-5</v>
      </c>
      <c r="C23" s="15">
        <v>99653</v>
      </c>
      <c r="D23" s="15">
        <v>9</v>
      </c>
      <c r="E23" s="15">
        <v>99649</v>
      </c>
      <c r="F23" s="15">
        <v>7241614</v>
      </c>
      <c r="G23" s="25">
        <v>72.7</v>
      </c>
      <c r="H23" s="44"/>
      <c r="I23" s="44"/>
      <c r="J23" s="44"/>
      <c r="K23" s="39"/>
      <c r="L23" s="39"/>
      <c r="M23" s="44"/>
      <c r="N23" s="43"/>
      <c r="O23" s="43"/>
    </row>
    <row r="24" spans="1:15" x14ac:dyDescent="0.25">
      <c r="A24" s="14" t="s">
        <v>78</v>
      </c>
      <c r="B24" s="24">
        <v>1E-4</v>
      </c>
      <c r="C24" s="15">
        <v>99644</v>
      </c>
      <c r="D24" s="15">
        <v>10</v>
      </c>
      <c r="E24" s="15">
        <v>99639</v>
      </c>
      <c r="F24" s="15">
        <v>7141966</v>
      </c>
      <c r="G24" s="25">
        <v>71.7</v>
      </c>
      <c r="H24" s="44"/>
      <c r="I24" s="44"/>
      <c r="J24" s="44"/>
      <c r="K24" s="39"/>
      <c r="L24" s="39"/>
      <c r="M24" s="44"/>
      <c r="N24" s="43"/>
      <c r="O24" s="43"/>
    </row>
    <row r="25" spans="1:15" x14ac:dyDescent="0.25">
      <c r="A25" s="14" t="s">
        <v>79</v>
      </c>
      <c r="B25" s="24">
        <v>1E-4</v>
      </c>
      <c r="C25" s="15">
        <v>99634</v>
      </c>
      <c r="D25" s="15">
        <v>10</v>
      </c>
      <c r="E25" s="15">
        <v>99629</v>
      </c>
      <c r="F25" s="15">
        <v>7042327</v>
      </c>
      <c r="G25" s="25">
        <v>70.7</v>
      </c>
      <c r="H25" s="44"/>
      <c r="I25" s="44"/>
      <c r="J25" s="44"/>
      <c r="K25" s="39"/>
      <c r="L25" s="39"/>
      <c r="M25" s="44"/>
      <c r="N25" s="43"/>
      <c r="O25" s="43"/>
    </row>
    <row r="26" spans="1:15" x14ac:dyDescent="0.25">
      <c r="A26" s="26" t="s">
        <v>80</v>
      </c>
      <c r="B26" s="24">
        <v>1.1E-4</v>
      </c>
      <c r="C26" s="15">
        <v>99624</v>
      </c>
      <c r="D26" s="15">
        <v>11</v>
      </c>
      <c r="E26" s="15">
        <v>99619</v>
      </c>
      <c r="F26" s="15">
        <v>6942698</v>
      </c>
      <c r="G26" s="25">
        <v>69.7</v>
      </c>
      <c r="H26" s="44"/>
      <c r="I26" s="44"/>
      <c r="J26" s="44"/>
      <c r="K26" s="39"/>
      <c r="L26" s="39"/>
      <c r="M26" s="44"/>
      <c r="N26" s="43"/>
      <c r="O26" s="43"/>
    </row>
    <row r="27" spans="1:15" x14ac:dyDescent="0.25">
      <c r="A27" s="26" t="s">
        <v>81</v>
      </c>
      <c r="B27" s="24">
        <v>1.1E-4</v>
      </c>
      <c r="C27" s="15">
        <v>99613</v>
      </c>
      <c r="D27" s="15">
        <v>11</v>
      </c>
      <c r="E27" s="15">
        <v>99608</v>
      </c>
      <c r="F27" s="15">
        <v>6843079</v>
      </c>
      <c r="G27" s="25">
        <v>68.7</v>
      </c>
      <c r="H27" s="44"/>
      <c r="I27" s="44"/>
      <c r="J27" s="44"/>
      <c r="K27" s="39"/>
      <c r="L27" s="39"/>
      <c r="M27" s="44"/>
      <c r="N27" s="43"/>
      <c r="O27" s="43"/>
    </row>
    <row r="28" spans="1:15" x14ac:dyDescent="0.25">
      <c r="A28" s="26" t="s">
        <v>82</v>
      </c>
      <c r="B28" s="24">
        <v>1.2E-4</v>
      </c>
      <c r="C28" s="15">
        <v>99602</v>
      </c>
      <c r="D28" s="15">
        <v>12</v>
      </c>
      <c r="E28" s="15">
        <v>99596</v>
      </c>
      <c r="F28" s="15">
        <v>6743472</v>
      </c>
      <c r="G28" s="25">
        <v>67.7</v>
      </c>
      <c r="H28" s="44"/>
      <c r="I28" s="44"/>
      <c r="J28" s="44"/>
      <c r="K28" s="39"/>
      <c r="L28" s="39"/>
      <c r="M28" s="44"/>
      <c r="N28" s="43"/>
      <c r="O28" s="43"/>
    </row>
    <row r="29" spans="1:15" x14ac:dyDescent="0.25">
      <c r="A29" s="26" t="s">
        <v>83</v>
      </c>
      <c r="B29" s="24">
        <v>1.2999999999999999E-4</v>
      </c>
      <c r="C29" s="15">
        <v>99590</v>
      </c>
      <c r="D29" s="15">
        <v>13</v>
      </c>
      <c r="E29" s="15">
        <v>99584</v>
      </c>
      <c r="F29" s="15">
        <v>6643876</v>
      </c>
      <c r="G29" s="25">
        <v>66.7</v>
      </c>
      <c r="H29" s="44"/>
      <c r="I29" s="44"/>
      <c r="J29" s="44"/>
      <c r="K29" s="39"/>
      <c r="L29" s="39"/>
      <c r="M29" s="44"/>
      <c r="N29" s="43"/>
      <c r="O29" s="43"/>
    </row>
    <row r="30" spans="1:15" x14ac:dyDescent="0.25">
      <c r="A30" s="26" t="s">
        <v>84</v>
      </c>
      <c r="B30" s="24">
        <v>1.3999999999999999E-4</v>
      </c>
      <c r="C30" s="15">
        <v>99577</v>
      </c>
      <c r="D30" s="15">
        <v>14</v>
      </c>
      <c r="E30" s="15">
        <v>99570</v>
      </c>
      <c r="F30" s="15">
        <v>6544292</v>
      </c>
      <c r="G30" s="25">
        <v>65.7</v>
      </c>
      <c r="H30" s="44"/>
      <c r="I30" s="44"/>
      <c r="J30" s="44"/>
      <c r="K30" s="39"/>
      <c r="L30" s="39"/>
      <c r="M30" s="44"/>
      <c r="N30" s="43"/>
      <c r="O30" s="43"/>
    </row>
    <row r="31" spans="1:15" x14ac:dyDescent="0.25">
      <c r="A31" s="26" t="s">
        <v>85</v>
      </c>
      <c r="B31" s="24">
        <v>1.4999999999999999E-4</v>
      </c>
      <c r="C31" s="15">
        <v>99563</v>
      </c>
      <c r="D31" s="15">
        <v>15</v>
      </c>
      <c r="E31" s="15">
        <v>99556</v>
      </c>
      <c r="F31" s="15">
        <v>6444722</v>
      </c>
      <c r="G31" s="25">
        <v>64.7</v>
      </c>
      <c r="H31" s="44"/>
      <c r="I31" s="44"/>
      <c r="J31" s="44"/>
      <c r="K31" s="39"/>
      <c r="L31" s="39"/>
      <c r="M31" s="44"/>
      <c r="N31" s="43"/>
      <c r="O31" s="43"/>
    </row>
    <row r="32" spans="1:15" x14ac:dyDescent="0.25">
      <c r="A32" s="26" t="s">
        <v>86</v>
      </c>
      <c r="B32" s="24">
        <v>1.6000000000000001E-4</v>
      </c>
      <c r="C32" s="15">
        <v>99548</v>
      </c>
      <c r="D32" s="15">
        <v>16</v>
      </c>
      <c r="E32" s="15">
        <v>99540</v>
      </c>
      <c r="F32" s="15">
        <v>6345167</v>
      </c>
      <c r="G32" s="25">
        <v>63.7</v>
      </c>
      <c r="H32" s="44"/>
      <c r="I32" s="44"/>
      <c r="J32" s="44"/>
      <c r="K32" s="39"/>
      <c r="L32" s="39"/>
      <c r="M32" s="44"/>
      <c r="N32" s="43"/>
      <c r="O32" s="43"/>
    </row>
    <row r="33" spans="1:15" x14ac:dyDescent="0.25">
      <c r="A33" s="26" t="s">
        <v>87</v>
      </c>
      <c r="B33" s="24">
        <v>1.7000000000000001E-4</v>
      </c>
      <c r="C33" s="15">
        <v>99532</v>
      </c>
      <c r="D33" s="15">
        <v>17</v>
      </c>
      <c r="E33" s="15">
        <v>99524</v>
      </c>
      <c r="F33" s="15">
        <v>6245627</v>
      </c>
      <c r="G33" s="25">
        <v>62.7</v>
      </c>
      <c r="H33" s="44"/>
      <c r="I33" s="44"/>
      <c r="J33" s="44"/>
      <c r="K33" s="39"/>
      <c r="L33" s="39"/>
      <c r="M33" s="44"/>
      <c r="N33" s="43"/>
      <c r="O33" s="43"/>
    </row>
    <row r="34" spans="1:15" x14ac:dyDescent="0.25">
      <c r="A34" s="26" t="s">
        <v>88</v>
      </c>
      <c r="B34" s="24">
        <v>1.7000000000000001E-4</v>
      </c>
      <c r="C34" s="15">
        <v>99515</v>
      </c>
      <c r="D34" s="15">
        <v>17</v>
      </c>
      <c r="E34" s="15">
        <v>99507</v>
      </c>
      <c r="F34" s="15">
        <v>6146103</v>
      </c>
      <c r="G34" s="25">
        <v>61.8</v>
      </c>
      <c r="H34" s="44"/>
      <c r="I34" s="44"/>
      <c r="J34" s="44"/>
      <c r="K34" s="39"/>
      <c r="L34" s="39"/>
      <c r="M34" s="44"/>
      <c r="N34" s="43"/>
      <c r="O34" s="43"/>
    </row>
    <row r="35" spans="1:15" x14ac:dyDescent="0.25">
      <c r="A35" s="26" t="s">
        <v>89</v>
      </c>
      <c r="B35" s="24">
        <v>1.7000000000000001E-4</v>
      </c>
      <c r="C35" s="15">
        <v>99498</v>
      </c>
      <c r="D35" s="15">
        <v>17</v>
      </c>
      <c r="E35" s="15">
        <v>99490</v>
      </c>
      <c r="F35" s="15">
        <v>6046597</v>
      </c>
      <c r="G35" s="25">
        <v>60.8</v>
      </c>
      <c r="H35" s="44"/>
      <c r="I35" s="44"/>
      <c r="J35" s="44"/>
      <c r="K35" s="39"/>
      <c r="L35" s="39"/>
      <c r="M35" s="44"/>
      <c r="N35" s="43"/>
      <c r="O35" s="43"/>
    </row>
    <row r="36" spans="1:15" x14ac:dyDescent="0.25">
      <c r="A36" s="26" t="s">
        <v>90</v>
      </c>
      <c r="B36" s="24">
        <v>1.7000000000000001E-4</v>
      </c>
      <c r="C36" s="15">
        <v>99481</v>
      </c>
      <c r="D36" s="15">
        <v>17</v>
      </c>
      <c r="E36" s="15">
        <v>99473</v>
      </c>
      <c r="F36" s="15">
        <v>5947107</v>
      </c>
      <c r="G36" s="25">
        <v>59.8</v>
      </c>
      <c r="H36" s="44"/>
      <c r="I36" s="44"/>
      <c r="J36" s="44"/>
      <c r="K36" s="39"/>
      <c r="L36" s="39"/>
      <c r="M36" s="44"/>
      <c r="N36" s="43"/>
      <c r="O36" s="43"/>
    </row>
    <row r="37" spans="1:15" x14ac:dyDescent="0.25">
      <c r="A37" s="26" t="s">
        <v>91</v>
      </c>
      <c r="B37" s="24">
        <v>1.8000000000000001E-4</v>
      </c>
      <c r="C37" s="15">
        <v>99464</v>
      </c>
      <c r="D37" s="15">
        <v>18</v>
      </c>
      <c r="E37" s="15">
        <v>99455</v>
      </c>
      <c r="F37" s="15">
        <v>5847635</v>
      </c>
      <c r="G37" s="25">
        <v>58.8</v>
      </c>
      <c r="H37" s="44"/>
      <c r="I37" s="44"/>
      <c r="J37" s="44"/>
      <c r="K37" s="39"/>
      <c r="L37" s="39"/>
      <c r="M37" s="44"/>
      <c r="N37" s="43"/>
      <c r="O37" s="43"/>
    </row>
    <row r="38" spans="1:15" x14ac:dyDescent="0.25">
      <c r="A38" s="26" t="s">
        <v>92</v>
      </c>
      <c r="B38" s="24">
        <v>1.9000000000000001E-4</v>
      </c>
      <c r="C38" s="15">
        <v>99446</v>
      </c>
      <c r="D38" s="15">
        <v>19</v>
      </c>
      <c r="E38" s="15">
        <v>99437</v>
      </c>
      <c r="F38" s="15">
        <v>5748180</v>
      </c>
      <c r="G38" s="25">
        <v>57.8</v>
      </c>
      <c r="H38" s="44"/>
      <c r="I38" s="44"/>
      <c r="J38" s="44"/>
      <c r="K38" s="39"/>
      <c r="L38" s="39"/>
      <c r="M38" s="44"/>
      <c r="N38" s="43"/>
      <c r="O38" s="43"/>
    </row>
    <row r="39" spans="1:15" x14ac:dyDescent="0.25">
      <c r="A39" s="26" t="s">
        <v>93</v>
      </c>
      <c r="B39" s="24">
        <v>2.0000000000000001E-4</v>
      </c>
      <c r="C39" s="15">
        <v>99427</v>
      </c>
      <c r="D39" s="15">
        <v>20</v>
      </c>
      <c r="E39" s="15">
        <v>99417</v>
      </c>
      <c r="F39" s="15">
        <v>5648743</v>
      </c>
      <c r="G39" s="25">
        <v>56.8</v>
      </c>
      <c r="H39" s="44"/>
      <c r="I39" s="44"/>
      <c r="J39" s="44"/>
      <c r="K39" s="39"/>
      <c r="L39" s="39"/>
      <c r="M39" s="44"/>
      <c r="N39" s="43"/>
      <c r="O39" s="43"/>
    </row>
    <row r="40" spans="1:15" x14ac:dyDescent="0.25">
      <c r="A40" s="26" t="s">
        <v>94</v>
      </c>
      <c r="B40" s="24">
        <v>2.2000000000000001E-4</v>
      </c>
      <c r="C40" s="15">
        <v>99407</v>
      </c>
      <c r="D40" s="15">
        <v>22</v>
      </c>
      <c r="E40" s="15">
        <v>99396</v>
      </c>
      <c r="F40" s="15">
        <v>5549326</v>
      </c>
      <c r="G40" s="25">
        <v>55.8</v>
      </c>
      <c r="H40" s="44"/>
      <c r="I40" s="44"/>
      <c r="J40" s="44"/>
      <c r="K40" s="39"/>
      <c r="L40" s="39"/>
      <c r="M40" s="44"/>
      <c r="N40" s="43"/>
      <c r="O40" s="43"/>
    </row>
    <row r="41" spans="1:15" x14ac:dyDescent="0.25">
      <c r="A41" s="26" t="s">
        <v>95</v>
      </c>
      <c r="B41" s="24">
        <v>2.3000000000000001E-4</v>
      </c>
      <c r="C41" s="15">
        <v>99385</v>
      </c>
      <c r="D41" s="15">
        <v>23</v>
      </c>
      <c r="E41" s="15">
        <v>99374</v>
      </c>
      <c r="F41" s="15">
        <v>5449930</v>
      </c>
      <c r="G41" s="25">
        <v>54.8</v>
      </c>
      <c r="H41" s="44"/>
      <c r="I41" s="44"/>
      <c r="J41" s="44"/>
      <c r="K41" s="39"/>
      <c r="L41" s="39"/>
      <c r="M41" s="44"/>
      <c r="N41" s="43"/>
      <c r="O41" s="43"/>
    </row>
    <row r="42" spans="1:15" x14ac:dyDescent="0.25">
      <c r="A42" s="26" t="s">
        <v>96</v>
      </c>
      <c r="B42" s="24">
        <v>2.5000000000000001E-4</v>
      </c>
      <c r="C42" s="15">
        <v>99362</v>
      </c>
      <c r="D42" s="15">
        <v>25</v>
      </c>
      <c r="E42" s="15">
        <v>99350</v>
      </c>
      <c r="F42" s="15">
        <v>5350557</v>
      </c>
      <c r="G42" s="25">
        <v>53.8</v>
      </c>
      <c r="H42" s="44"/>
      <c r="I42" s="44"/>
      <c r="J42" s="44"/>
      <c r="K42" s="39"/>
      <c r="L42" s="39"/>
      <c r="M42" s="44"/>
      <c r="N42" s="43"/>
      <c r="O42" s="43"/>
    </row>
    <row r="43" spans="1:15" x14ac:dyDescent="0.25">
      <c r="A43" s="26" t="s">
        <v>97</v>
      </c>
      <c r="B43" s="24">
        <v>2.7E-4</v>
      </c>
      <c r="C43" s="15">
        <v>99337</v>
      </c>
      <c r="D43" s="15">
        <v>26</v>
      </c>
      <c r="E43" s="15">
        <v>99324</v>
      </c>
      <c r="F43" s="15">
        <v>5251207</v>
      </c>
      <c r="G43" s="25">
        <v>52.9</v>
      </c>
      <c r="H43" s="44"/>
      <c r="I43" s="44"/>
      <c r="J43" s="44"/>
      <c r="K43" s="39"/>
      <c r="L43" s="39"/>
      <c r="M43" s="44"/>
      <c r="N43" s="43"/>
      <c r="O43" s="43"/>
    </row>
    <row r="44" spans="1:15" x14ac:dyDescent="0.25">
      <c r="A44" s="26" t="s">
        <v>98</v>
      </c>
      <c r="B44" s="24">
        <v>2.9E-4</v>
      </c>
      <c r="C44" s="15">
        <v>99311</v>
      </c>
      <c r="D44" s="15">
        <v>28</v>
      </c>
      <c r="E44" s="15">
        <v>99297</v>
      </c>
      <c r="F44" s="15">
        <v>5151883</v>
      </c>
      <c r="G44" s="25">
        <v>51.9</v>
      </c>
      <c r="H44" s="44"/>
      <c r="I44" s="44"/>
      <c r="J44" s="44"/>
      <c r="K44" s="39"/>
      <c r="L44" s="39"/>
      <c r="M44" s="44"/>
      <c r="N44" s="43"/>
      <c r="O44" s="43"/>
    </row>
    <row r="45" spans="1:15" x14ac:dyDescent="0.25">
      <c r="A45" s="26" t="s">
        <v>99</v>
      </c>
      <c r="B45" s="24">
        <v>3.1E-4</v>
      </c>
      <c r="C45" s="15">
        <v>99283</v>
      </c>
      <c r="D45" s="15">
        <v>30</v>
      </c>
      <c r="E45" s="15">
        <v>99268</v>
      </c>
      <c r="F45" s="15">
        <v>5052586</v>
      </c>
      <c r="G45" s="25">
        <v>50.9</v>
      </c>
      <c r="H45" s="44"/>
      <c r="I45" s="44"/>
      <c r="J45" s="44"/>
      <c r="K45" s="39"/>
      <c r="L45" s="39"/>
      <c r="M45" s="44"/>
      <c r="N45" s="43"/>
      <c r="O45" s="43"/>
    </row>
    <row r="46" spans="1:15" x14ac:dyDescent="0.25">
      <c r="A46" s="26" t="s">
        <v>100</v>
      </c>
      <c r="B46" s="24">
        <v>3.3E-4</v>
      </c>
      <c r="C46" s="15">
        <v>99253</v>
      </c>
      <c r="D46" s="15">
        <v>32</v>
      </c>
      <c r="E46" s="15">
        <v>99237</v>
      </c>
      <c r="F46" s="15">
        <v>4953318</v>
      </c>
      <c r="G46" s="25">
        <v>49.9</v>
      </c>
      <c r="H46" s="44"/>
      <c r="I46" s="44"/>
      <c r="J46" s="44"/>
      <c r="K46" s="39"/>
      <c r="L46" s="39"/>
      <c r="M46" s="44"/>
      <c r="N46" s="43"/>
      <c r="O46" s="43"/>
    </row>
    <row r="47" spans="1:15" x14ac:dyDescent="0.25">
      <c r="A47" s="26" t="s">
        <v>101</v>
      </c>
      <c r="B47" s="24">
        <v>3.6000000000000002E-4</v>
      </c>
      <c r="C47" s="15">
        <v>99221</v>
      </c>
      <c r="D47" s="15">
        <v>35</v>
      </c>
      <c r="E47" s="15">
        <v>99204</v>
      </c>
      <c r="F47" s="15">
        <v>4854081</v>
      </c>
      <c r="G47" s="25">
        <v>48.9</v>
      </c>
      <c r="H47" s="44"/>
      <c r="I47" s="44"/>
      <c r="J47" s="44"/>
      <c r="K47" s="39"/>
      <c r="L47" s="39"/>
      <c r="M47" s="44"/>
      <c r="N47" s="43"/>
      <c r="O47" s="43"/>
    </row>
    <row r="48" spans="1:15" x14ac:dyDescent="0.25">
      <c r="A48" s="26" t="s">
        <v>102</v>
      </c>
      <c r="B48" s="24">
        <v>4.0000000000000002E-4</v>
      </c>
      <c r="C48" s="15">
        <v>99186</v>
      </c>
      <c r="D48" s="15">
        <v>39</v>
      </c>
      <c r="E48" s="15">
        <v>99167</v>
      </c>
      <c r="F48" s="15">
        <v>4754878</v>
      </c>
      <c r="G48" s="25">
        <v>47.9</v>
      </c>
      <c r="H48" s="44"/>
      <c r="I48" s="44"/>
      <c r="J48" s="44"/>
      <c r="K48" s="39"/>
      <c r="L48" s="39"/>
      <c r="M48" s="44"/>
      <c r="N48" s="43"/>
      <c r="O48" s="43"/>
    </row>
    <row r="49" spans="1:15" x14ac:dyDescent="0.25">
      <c r="A49" s="26" t="s">
        <v>103</v>
      </c>
      <c r="B49" s="24">
        <v>4.4000000000000002E-4</v>
      </c>
      <c r="C49" s="15">
        <v>99147</v>
      </c>
      <c r="D49" s="15">
        <v>44</v>
      </c>
      <c r="E49" s="15">
        <v>99125</v>
      </c>
      <c r="F49" s="15">
        <v>4655711</v>
      </c>
      <c r="G49" s="25">
        <v>47</v>
      </c>
      <c r="H49" s="44"/>
      <c r="I49" s="44"/>
      <c r="J49" s="44"/>
      <c r="K49" s="39"/>
      <c r="L49" s="39"/>
      <c r="M49" s="44"/>
      <c r="N49" s="43"/>
      <c r="O49" s="43"/>
    </row>
    <row r="50" spans="1:15" x14ac:dyDescent="0.25">
      <c r="A50" s="26" t="s">
        <v>104</v>
      </c>
      <c r="B50" s="24">
        <v>4.8999999999999998E-4</v>
      </c>
      <c r="C50" s="15">
        <v>99103</v>
      </c>
      <c r="D50" s="15">
        <v>48</v>
      </c>
      <c r="E50" s="15">
        <v>99079</v>
      </c>
      <c r="F50" s="15">
        <v>4556586</v>
      </c>
      <c r="G50" s="25">
        <v>46</v>
      </c>
      <c r="H50" s="44"/>
      <c r="I50" s="44"/>
      <c r="J50" s="44"/>
      <c r="K50" s="39"/>
      <c r="L50" s="39"/>
      <c r="M50" s="44"/>
      <c r="N50" s="43"/>
      <c r="O50" s="43"/>
    </row>
    <row r="51" spans="1:15" x14ac:dyDescent="0.25">
      <c r="A51" s="26" t="s">
        <v>105</v>
      </c>
      <c r="B51" s="24">
        <v>5.4000000000000001E-4</v>
      </c>
      <c r="C51" s="15">
        <v>99055</v>
      </c>
      <c r="D51" s="15">
        <v>53</v>
      </c>
      <c r="E51" s="15">
        <v>99029</v>
      </c>
      <c r="F51" s="15">
        <v>4457507</v>
      </c>
      <c r="G51" s="25">
        <v>45</v>
      </c>
      <c r="H51" s="44"/>
      <c r="I51" s="44"/>
      <c r="J51" s="44"/>
      <c r="K51" s="39"/>
      <c r="L51" s="39"/>
      <c r="M51" s="44"/>
      <c r="N51" s="43"/>
      <c r="O51" s="43"/>
    </row>
    <row r="52" spans="1:15" x14ac:dyDescent="0.25">
      <c r="A52" s="26" t="s">
        <v>106</v>
      </c>
      <c r="B52" s="24">
        <v>5.9999999999999995E-4</v>
      </c>
      <c r="C52" s="15">
        <v>99002</v>
      </c>
      <c r="D52" s="15">
        <v>59</v>
      </c>
      <c r="E52" s="15">
        <v>98973</v>
      </c>
      <c r="F52" s="15">
        <v>4358479</v>
      </c>
      <c r="G52" s="25">
        <v>44</v>
      </c>
      <c r="H52" s="44"/>
      <c r="I52" s="44"/>
      <c r="J52" s="44"/>
      <c r="K52" s="39"/>
      <c r="L52" s="39"/>
      <c r="M52" s="44"/>
      <c r="N52" s="43"/>
      <c r="O52" s="43"/>
    </row>
    <row r="53" spans="1:15" x14ac:dyDescent="0.25">
      <c r="A53" s="26" t="s">
        <v>107</v>
      </c>
      <c r="B53" s="24">
        <v>6.8000000000000005E-4</v>
      </c>
      <c r="C53" s="15">
        <v>98943</v>
      </c>
      <c r="D53" s="15">
        <v>67</v>
      </c>
      <c r="E53" s="15">
        <v>98910</v>
      </c>
      <c r="F53" s="15">
        <v>4259506</v>
      </c>
      <c r="G53" s="25">
        <v>43.1</v>
      </c>
      <c r="H53" s="44"/>
      <c r="I53" s="44"/>
      <c r="J53" s="44"/>
      <c r="K53" s="39"/>
      <c r="L53" s="39"/>
      <c r="M53" s="44"/>
      <c r="N53" s="43"/>
      <c r="O53" s="43"/>
    </row>
    <row r="54" spans="1:15" x14ac:dyDescent="0.25">
      <c r="A54" s="26" t="s">
        <v>108</v>
      </c>
      <c r="B54" s="24">
        <v>7.6999999999999996E-4</v>
      </c>
      <c r="C54" s="15">
        <v>98876</v>
      </c>
      <c r="D54" s="15">
        <v>76</v>
      </c>
      <c r="E54" s="15">
        <v>98838</v>
      </c>
      <c r="F54" s="15">
        <v>4160597</v>
      </c>
      <c r="G54" s="25">
        <v>42.1</v>
      </c>
      <c r="H54" s="44"/>
      <c r="I54" s="44"/>
      <c r="J54" s="44"/>
      <c r="K54" s="39"/>
      <c r="L54" s="39"/>
      <c r="M54" s="44"/>
      <c r="N54" s="43"/>
      <c r="O54" s="43"/>
    </row>
    <row r="55" spans="1:15" x14ac:dyDescent="0.25">
      <c r="A55" s="26" t="s">
        <v>109</v>
      </c>
      <c r="B55" s="24">
        <v>8.7000000000000001E-4</v>
      </c>
      <c r="C55" s="15">
        <v>98800</v>
      </c>
      <c r="D55" s="15">
        <v>86</v>
      </c>
      <c r="E55" s="15">
        <v>98757</v>
      </c>
      <c r="F55" s="15">
        <v>4061759</v>
      </c>
      <c r="G55" s="25">
        <v>41.1</v>
      </c>
      <c r="H55" s="44"/>
      <c r="I55" s="44"/>
      <c r="J55" s="44"/>
      <c r="K55" s="39"/>
      <c r="L55" s="39"/>
      <c r="M55" s="44"/>
      <c r="N55" s="43"/>
      <c r="O55" s="43"/>
    </row>
    <row r="56" spans="1:15" x14ac:dyDescent="0.25">
      <c r="A56" s="26" t="s">
        <v>110</v>
      </c>
      <c r="B56" s="24">
        <v>9.7000000000000005E-4</v>
      </c>
      <c r="C56" s="15">
        <v>98714</v>
      </c>
      <c r="D56" s="15">
        <v>95</v>
      </c>
      <c r="E56" s="15">
        <v>98667</v>
      </c>
      <c r="F56" s="15">
        <v>3963002</v>
      </c>
      <c r="G56" s="25">
        <v>40.1</v>
      </c>
      <c r="H56" s="44"/>
      <c r="I56" s="44"/>
      <c r="J56" s="44"/>
      <c r="K56" s="39"/>
      <c r="L56" s="39"/>
      <c r="M56" s="44"/>
      <c r="N56" s="43"/>
      <c r="O56" s="43"/>
    </row>
    <row r="57" spans="1:15" x14ac:dyDescent="0.25">
      <c r="A57" s="26" t="s">
        <v>111</v>
      </c>
      <c r="B57" s="24">
        <v>1.08E-3</v>
      </c>
      <c r="C57" s="15">
        <v>98619</v>
      </c>
      <c r="D57" s="15">
        <v>106</v>
      </c>
      <c r="E57" s="15">
        <v>98566</v>
      </c>
      <c r="F57" s="15">
        <v>3864335</v>
      </c>
      <c r="G57" s="25">
        <v>39.200000000000003</v>
      </c>
      <c r="H57" s="44"/>
      <c r="I57" s="44"/>
      <c r="J57" s="44"/>
      <c r="K57" s="39"/>
      <c r="L57" s="39"/>
      <c r="M57" s="44"/>
      <c r="N57" s="43"/>
      <c r="O57" s="43"/>
    </row>
    <row r="58" spans="1:15" x14ac:dyDescent="0.25">
      <c r="A58" s="26" t="s">
        <v>112</v>
      </c>
      <c r="B58" s="24">
        <v>1.2099999999999999E-3</v>
      </c>
      <c r="C58" s="15">
        <v>98513</v>
      </c>
      <c r="D58" s="15">
        <v>120</v>
      </c>
      <c r="E58" s="15">
        <v>98453</v>
      </c>
      <c r="F58" s="15">
        <v>3765769</v>
      </c>
      <c r="G58" s="25">
        <v>38.200000000000003</v>
      </c>
      <c r="H58" s="44"/>
      <c r="I58" s="44"/>
      <c r="J58" s="44"/>
      <c r="K58" s="39"/>
      <c r="L58" s="39"/>
      <c r="M58" s="44"/>
      <c r="N58" s="43"/>
      <c r="O58" s="43"/>
    </row>
    <row r="59" spans="1:15" x14ac:dyDescent="0.25">
      <c r="A59" s="26" t="s">
        <v>113</v>
      </c>
      <c r="B59" s="24">
        <v>1.3600000000000001E-3</v>
      </c>
      <c r="C59" s="15">
        <v>98393</v>
      </c>
      <c r="D59" s="15">
        <v>134</v>
      </c>
      <c r="E59" s="15">
        <v>98326</v>
      </c>
      <c r="F59" s="15">
        <v>3667316</v>
      </c>
      <c r="G59" s="25">
        <v>37.299999999999997</v>
      </c>
      <c r="H59" s="44"/>
      <c r="I59" s="44"/>
      <c r="J59" s="44"/>
      <c r="K59" s="39"/>
      <c r="L59" s="39"/>
      <c r="M59" s="44"/>
      <c r="N59" s="43"/>
      <c r="O59" s="43"/>
    </row>
    <row r="60" spans="1:15" x14ac:dyDescent="0.25">
      <c r="A60" s="27" t="s">
        <v>114</v>
      </c>
      <c r="B60" s="24">
        <v>1.5200000000000001E-3</v>
      </c>
      <c r="C60" s="15">
        <v>98259</v>
      </c>
      <c r="D60" s="15">
        <v>149</v>
      </c>
      <c r="E60" s="15">
        <v>98185</v>
      </c>
      <c r="F60" s="15">
        <v>3568990</v>
      </c>
      <c r="G60" s="25">
        <v>36.299999999999997</v>
      </c>
      <c r="H60" s="44"/>
      <c r="I60" s="44"/>
      <c r="J60" s="44"/>
      <c r="K60" s="39"/>
      <c r="L60" s="39"/>
      <c r="M60" s="44"/>
      <c r="N60" s="43"/>
      <c r="O60" s="43"/>
    </row>
    <row r="61" spans="1:15" x14ac:dyDescent="0.25">
      <c r="A61" s="27" t="s">
        <v>115</v>
      </c>
      <c r="B61" s="24">
        <v>1.6800000000000001E-3</v>
      </c>
      <c r="C61" s="15">
        <v>98110</v>
      </c>
      <c r="D61" s="15">
        <v>165</v>
      </c>
      <c r="E61" s="15">
        <v>98028</v>
      </c>
      <c r="F61" s="15">
        <v>3470806</v>
      </c>
      <c r="G61" s="25">
        <v>35.4</v>
      </c>
      <c r="H61" s="44"/>
      <c r="I61" s="44"/>
      <c r="J61" s="44"/>
      <c r="K61" s="39"/>
      <c r="L61" s="39"/>
      <c r="M61" s="44"/>
      <c r="N61" s="43"/>
      <c r="O61" s="43"/>
    </row>
    <row r="62" spans="1:15" x14ac:dyDescent="0.25">
      <c r="A62" s="26" t="s">
        <v>116</v>
      </c>
      <c r="B62" s="24">
        <v>1.8500000000000001E-3</v>
      </c>
      <c r="C62" s="15">
        <v>97945</v>
      </c>
      <c r="D62" s="15">
        <v>181</v>
      </c>
      <c r="E62" s="15">
        <v>97855</v>
      </c>
      <c r="F62" s="15">
        <v>3372778</v>
      </c>
      <c r="G62" s="25">
        <v>34.4</v>
      </c>
      <c r="H62" s="44"/>
      <c r="I62" s="44"/>
      <c r="J62" s="44"/>
      <c r="K62" s="39"/>
      <c r="L62" s="39"/>
      <c r="M62" s="44"/>
      <c r="N62" s="43"/>
      <c r="O62" s="43"/>
    </row>
    <row r="63" spans="1:15" x14ac:dyDescent="0.25">
      <c r="A63" s="26" t="s">
        <v>117</v>
      </c>
      <c r="B63" s="24">
        <v>2.0400000000000001E-3</v>
      </c>
      <c r="C63" s="15">
        <v>97764</v>
      </c>
      <c r="D63" s="15">
        <v>199</v>
      </c>
      <c r="E63" s="15">
        <v>97665</v>
      </c>
      <c r="F63" s="15">
        <v>3274924</v>
      </c>
      <c r="G63" s="25">
        <v>33.5</v>
      </c>
      <c r="H63" s="44"/>
      <c r="I63" s="44"/>
      <c r="J63" s="44"/>
      <c r="K63" s="39"/>
      <c r="L63" s="39"/>
      <c r="M63" s="44"/>
      <c r="N63" s="43"/>
      <c r="O63" s="43"/>
    </row>
    <row r="64" spans="1:15" x14ac:dyDescent="0.25">
      <c r="A64" s="26" t="s">
        <v>118</v>
      </c>
      <c r="B64" s="24">
        <v>2.2399999999999998E-3</v>
      </c>
      <c r="C64" s="15">
        <v>97565</v>
      </c>
      <c r="D64" s="15">
        <v>219</v>
      </c>
      <c r="E64" s="15">
        <v>97456</v>
      </c>
      <c r="F64" s="15">
        <v>3177259</v>
      </c>
      <c r="G64" s="25">
        <v>32.6</v>
      </c>
      <c r="H64" s="44"/>
      <c r="I64" s="44"/>
      <c r="J64" s="44"/>
      <c r="K64" s="39"/>
      <c r="L64" s="39"/>
      <c r="M64" s="44"/>
      <c r="N64" s="43"/>
      <c r="O64" s="43"/>
    </row>
    <row r="65" spans="1:15" x14ac:dyDescent="0.25">
      <c r="A65" s="26" t="s">
        <v>119</v>
      </c>
      <c r="B65" s="24">
        <v>2.4499999999999999E-3</v>
      </c>
      <c r="C65" s="15">
        <v>97346</v>
      </c>
      <c r="D65" s="15">
        <v>239</v>
      </c>
      <c r="E65" s="15">
        <v>97227</v>
      </c>
      <c r="F65" s="15">
        <v>3079804</v>
      </c>
      <c r="G65" s="25">
        <v>31.6</v>
      </c>
      <c r="H65" s="44"/>
      <c r="I65" s="44"/>
      <c r="J65" s="44"/>
      <c r="K65" s="39"/>
      <c r="L65" s="39"/>
      <c r="M65" s="44"/>
      <c r="N65" s="43"/>
      <c r="O65" s="43"/>
    </row>
    <row r="66" spans="1:15" x14ac:dyDescent="0.25">
      <c r="A66" s="26" t="s">
        <v>120</v>
      </c>
      <c r="B66" s="24">
        <v>2.6700000000000001E-3</v>
      </c>
      <c r="C66" s="15">
        <v>97107</v>
      </c>
      <c r="D66" s="15">
        <v>259</v>
      </c>
      <c r="E66" s="15">
        <v>96978</v>
      </c>
      <c r="F66" s="15">
        <v>2982577</v>
      </c>
      <c r="G66" s="25">
        <v>30.7</v>
      </c>
      <c r="H66" s="44"/>
      <c r="I66" s="44"/>
      <c r="J66" s="44"/>
      <c r="K66" s="39"/>
      <c r="L66" s="39"/>
      <c r="M66" s="44"/>
      <c r="N66" s="43"/>
      <c r="O66" s="43"/>
    </row>
    <row r="67" spans="1:15" x14ac:dyDescent="0.25">
      <c r="A67" s="26" t="s">
        <v>121</v>
      </c>
      <c r="B67" s="24">
        <v>2.9099999999999998E-3</v>
      </c>
      <c r="C67" s="15">
        <v>96848</v>
      </c>
      <c r="D67" s="15">
        <v>281</v>
      </c>
      <c r="E67" s="15">
        <v>96708</v>
      </c>
      <c r="F67" s="15">
        <v>2885600</v>
      </c>
      <c r="G67" s="25">
        <v>29.8</v>
      </c>
      <c r="H67" s="44"/>
      <c r="I67" s="44"/>
      <c r="J67" s="44"/>
      <c r="K67" s="39"/>
      <c r="L67" s="39"/>
      <c r="M67" s="44"/>
      <c r="N67" s="43"/>
      <c r="O67" s="43"/>
    </row>
    <row r="68" spans="1:15" x14ac:dyDescent="0.25">
      <c r="A68" s="26" t="s">
        <v>122</v>
      </c>
      <c r="B68" s="24">
        <v>3.1800000000000001E-3</v>
      </c>
      <c r="C68" s="15">
        <v>96567</v>
      </c>
      <c r="D68" s="15">
        <v>307</v>
      </c>
      <c r="E68" s="15">
        <v>96414</v>
      </c>
      <c r="F68" s="15">
        <v>2788892</v>
      </c>
      <c r="G68" s="25">
        <v>28.9</v>
      </c>
      <c r="H68" s="44"/>
      <c r="I68" s="44"/>
      <c r="J68" s="44"/>
      <c r="K68" s="39"/>
      <c r="L68" s="39"/>
      <c r="M68" s="44"/>
      <c r="N68" s="43"/>
      <c r="O68" s="43"/>
    </row>
    <row r="69" spans="1:15" x14ac:dyDescent="0.25">
      <c r="A69" s="26" t="s">
        <v>123</v>
      </c>
      <c r="B69" s="24">
        <v>3.47E-3</v>
      </c>
      <c r="C69" s="15">
        <v>96260</v>
      </c>
      <c r="D69" s="15">
        <v>334</v>
      </c>
      <c r="E69" s="15">
        <v>96093</v>
      </c>
      <c r="F69" s="15">
        <v>2692479</v>
      </c>
      <c r="G69" s="25">
        <v>28</v>
      </c>
      <c r="H69" s="44"/>
      <c r="I69" s="44"/>
      <c r="J69" s="44"/>
      <c r="K69" s="39"/>
      <c r="L69" s="39"/>
      <c r="M69" s="44"/>
      <c r="N69" s="43"/>
      <c r="O69" s="43"/>
    </row>
    <row r="70" spans="1:15" x14ac:dyDescent="0.25">
      <c r="A70" s="26" t="s">
        <v>124</v>
      </c>
      <c r="B70" s="24">
        <v>3.7699999999999999E-3</v>
      </c>
      <c r="C70" s="15">
        <v>95926</v>
      </c>
      <c r="D70" s="15">
        <v>361</v>
      </c>
      <c r="E70" s="15">
        <v>95746</v>
      </c>
      <c r="F70" s="15">
        <v>2596386</v>
      </c>
      <c r="G70" s="25">
        <v>27.1</v>
      </c>
      <c r="H70" s="44"/>
      <c r="I70" s="44"/>
      <c r="J70" s="44"/>
      <c r="K70" s="39"/>
      <c r="L70" s="39"/>
      <c r="M70" s="44"/>
      <c r="N70" s="43"/>
      <c r="O70" s="43"/>
    </row>
    <row r="71" spans="1:15" x14ac:dyDescent="0.25">
      <c r="A71" s="26" t="s">
        <v>125</v>
      </c>
      <c r="B71" s="24">
        <v>4.0800000000000003E-3</v>
      </c>
      <c r="C71" s="15">
        <v>95565</v>
      </c>
      <c r="D71" s="15">
        <v>390</v>
      </c>
      <c r="E71" s="15">
        <v>95370</v>
      </c>
      <c r="F71" s="15">
        <v>2500640</v>
      </c>
      <c r="G71" s="25">
        <v>26.2</v>
      </c>
      <c r="H71" s="44"/>
      <c r="I71" s="44"/>
      <c r="J71" s="44"/>
      <c r="K71" s="39"/>
      <c r="L71" s="39"/>
      <c r="M71" s="44"/>
      <c r="N71" s="43"/>
      <c r="O71" s="43"/>
    </row>
    <row r="72" spans="1:15" x14ac:dyDescent="0.25">
      <c r="A72" s="26" t="s">
        <v>126</v>
      </c>
      <c r="B72" s="24">
        <v>4.4400000000000004E-3</v>
      </c>
      <c r="C72" s="15">
        <v>95175</v>
      </c>
      <c r="D72" s="15">
        <v>423</v>
      </c>
      <c r="E72" s="15">
        <v>94964</v>
      </c>
      <c r="F72" s="15">
        <v>2405270</v>
      </c>
      <c r="G72" s="25">
        <v>25.3</v>
      </c>
      <c r="H72" s="44"/>
      <c r="I72" s="44"/>
      <c r="J72" s="44"/>
      <c r="K72" s="39"/>
      <c r="L72" s="39"/>
      <c r="M72" s="44"/>
      <c r="N72" s="43"/>
      <c r="O72" s="43"/>
    </row>
    <row r="73" spans="1:15" x14ac:dyDescent="0.25">
      <c r="A73" s="26" t="s">
        <v>127</v>
      </c>
      <c r="B73" s="24">
        <v>4.8700000000000002E-3</v>
      </c>
      <c r="C73" s="15">
        <v>94752</v>
      </c>
      <c r="D73" s="15">
        <v>462</v>
      </c>
      <c r="E73" s="15">
        <v>94521</v>
      </c>
      <c r="F73" s="15">
        <v>2310307</v>
      </c>
      <c r="G73" s="25">
        <v>24.4</v>
      </c>
      <c r="H73" s="44"/>
      <c r="I73" s="44"/>
      <c r="J73" s="44"/>
      <c r="K73" s="39"/>
      <c r="L73" s="39"/>
      <c r="M73" s="44"/>
      <c r="N73" s="43"/>
      <c r="O73" s="43"/>
    </row>
    <row r="74" spans="1:15" x14ac:dyDescent="0.25">
      <c r="A74" s="26" t="s">
        <v>128</v>
      </c>
      <c r="B74" s="24">
        <v>5.3400000000000001E-3</v>
      </c>
      <c r="C74" s="15">
        <v>94290</v>
      </c>
      <c r="D74" s="15">
        <v>504</v>
      </c>
      <c r="E74" s="15">
        <v>94038</v>
      </c>
      <c r="F74" s="15">
        <v>2215786</v>
      </c>
      <c r="G74" s="25">
        <v>23.5</v>
      </c>
      <c r="H74" s="44"/>
      <c r="I74" s="44"/>
      <c r="J74" s="44"/>
      <c r="K74" s="39"/>
      <c r="L74" s="39"/>
      <c r="M74" s="44"/>
      <c r="N74" s="43"/>
      <c r="O74" s="43"/>
    </row>
    <row r="75" spans="1:15" x14ac:dyDescent="0.25">
      <c r="A75" s="26" t="s">
        <v>129</v>
      </c>
      <c r="B75" s="24">
        <v>5.8199999999999997E-3</v>
      </c>
      <c r="C75" s="15">
        <v>93786</v>
      </c>
      <c r="D75" s="15">
        <v>546</v>
      </c>
      <c r="E75" s="15">
        <v>93513</v>
      </c>
      <c r="F75" s="15">
        <v>2121748</v>
      </c>
      <c r="G75" s="25">
        <v>22.6</v>
      </c>
      <c r="H75" s="44"/>
      <c r="I75" s="44"/>
      <c r="J75" s="44"/>
      <c r="K75" s="39"/>
      <c r="L75" s="39"/>
      <c r="M75" s="44"/>
      <c r="N75" s="43"/>
      <c r="O75" s="43"/>
    </row>
    <row r="76" spans="1:15" x14ac:dyDescent="0.25">
      <c r="A76" s="26" t="s">
        <v>130</v>
      </c>
      <c r="B76" s="24">
        <v>6.3400000000000001E-3</v>
      </c>
      <c r="C76" s="15">
        <v>93240</v>
      </c>
      <c r="D76" s="15">
        <v>591</v>
      </c>
      <c r="E76" s="15">
        <v>92945</v>
      </c>
      <c r="F76" s="15">
        <v>2028235</v>
      </c>
      <c r="G76" s="25">
        <v>21.8</v>
      </c>
      <c r="H76" s="44"/>
      <c r="I76" s="44"/>
      <c r="J76" s="44"/>
      <c r="K76" s="39"/>
      <c r="L76" s="39"/>
      <c r="M76" s="44"/>
      <c r="N76" s="43"/>
      <c r="O76" s="43"/>
    </row>
    <row r="77" spans="1:15" x14ac:dyDescent="0.25">
      <c r="A77" s="26" t="s">
        <v>131</v>
      </c>
      <c r="B77" s="24">
        <v>6.9699999999999996E-3</v>
      </c>
      <c r="C77" s="15">
        <v>92649</v>
      </c>
      <c r="D77" s="15">
        <v>646</v>
      </c>
      <c r="E77" s="15">
        <v>92326</v>
      </c>
      <c r="F77" s="15">
        <v>1935290</v>
      </c>
      <c r="G77" s="25">
        <v>20.9</v>
      </c>
      <c r="H77" s="44"/>
      <c r="I77" s="44"/>
      <c r="J77" s="44"/>
      <c r="K77" s="39"/>
      <c r="L77" s="39"/>
      <c r="M77" s="44"/>
      <c r="N77" s="43"/>
      <c r="O77" s="43"/>
    </row>
    <row r="78" spans="1:15" x14ac:dyDescent="0.25">
      <c r="A78" s="26" t="s">
        <v>132</v>
      </c>
      <c r="B78" s="24">
        <v>7.7499999999999999E-3</v>
      </c>
      <c r="C78" s="15">
        <v>92003</v>
      </c>
      <c r="D78" s="15">
        <v>713</v>
      </c>
      <c r="E78" s="15">
        <v>91647</v>
      </c>
      <c r="F78" s="15">
        <v>1842964</v>
      </c>
      <c r="G78" s="25">
        <v>20</v>
      </c>
      <c r="H78" s="44"/>
      <c r="I78" s="44"/>
      <c r="J78" s="44"/>
      <c r="K78" s="39"/>
      <c r="L78" s="39"/>
      <c r="M78" s="44"/>
      <c r="N78" s="43"/>
      <c r="O78" s="43"/>
    </row>
    <row r="79" spans="1:15" x14ac:dyDescent="0.25">
      <c r="A79" s="26" t="s">
        <v>133</v>
      </c>
      <c r="B79" s="24">
        <v>8.6099999999999996E-3</v>
      </c>
      <c r="C79" s="15">
        <v>91290</v>
      </c>
      <c r="D79" s="15">
        <v>786</v>
      </c>
      <c r="E79" s="15">
        <v>90897</v>
      </c>
      <c r="F79" s="15">
        <v>1751318</v>
      </c>
      <c r="G79" s="25">
        <v>19.2</v>
      </c>
      <c r="H79" s="44"/>
      <c r="I79" s="44"/>
      <c r="J79" s="44"/>
      <c r="K79" s="39"/>
      <c r="L79" s="39"/>
      <c r="M79" s="44"/>
      <c r="N79" s="43"/>
      <c r="O79" s="43"/>
    </row>
    <row r="80" spans="1:15" x14ac:dyDescent="0.25">
      <c r="A80" s="26" t="s">
        <v>134</v>
      </c>
      <c r="B80" s="24">
        <v>9.4800000000000006E-3</v>
      </c>
      <c r="C80" s="15">
        <v>90504</v>
      </c>
      <c r="D80" s="15">
        <v>858</v>
      </c>
      <c r="E80" s="15">
        <v>90075</v>
      </c>
      <c r="F80" s="15">
        <v>1660421</v>
      </c>
      <c r="G80" s="25">
        <v>18.3</v>
      </c>
      <c r="H80" s="44"/>
      <c r="I80" s="44"/>
      <c r="J80" s="44"/>
      <c r="K80" s="39"/>
      <c r="L80" s="39"/>
      <c r="M80" s="44"/>
      <c r="N80" s="43"/>
      <c r="O80" s="43"/>
    </row>
    <row r="81" spans="1:15" x14ac:dyDescent="0.25">
      <c r="A81" s="26" t="s">
        <v>135</v>
      </c>
      <c r="B81" s="24">
        <v>1.0460000000000001E-2</v>
      </c>
      <c r="C81" s="15">
        <v>89646</v>
      </c>
      <c r="D81" s="15">
        <v>937</v>
      </c>
      <c r="E81" s="15">
        <v>89178</v>
      </c>
      <c r="F81" s="15">
        <v>1570346</v>
      </c>
      <c r="G81" s="25">
        <v>17.5</v>
      </c>
      <c r="H81" s="44"/>
      <c r="I81" s="44"/>
      <c r="J81" s="44"/>
      <c r="K81" s="39"/>
      <c r="L81" s="39"/>
      <c r="M81" s="44"/>
      <c r="N81" s="43"/>
      <c r="O81" s="43"/>
    </row>
    <row r="82" spans="1:15" x14ac:dyDescent="0.25">
      <c r="A82" s="26" t="s">
        <v>136</v>
      </c>
      <c r="B82" s="24">
        <v>1.176E-2</v>
      </c>
      <c r="C82" s="15">
        <v>88709</v>
      </c>
      <c r="D82" s="15">
        <v>1043</v>
      </c>
      <c r="E82" s="15">
        <v>88188</v>
      </c>
      <c r="F82" s="15">
        <v>1481168</v>
      </c>
      <c r="G82" s="25">
        <v>16.7</v>
      </c>
      <c r="H82" s="44"/>
      <c r="I82" s="44"/>
      <c r="J82" s="44"/>
      <c r="K82" s="39"/>
      <c r="L82" s="39"/>
      <c r="M82" s="44"/>
      <c r="N82" s="43"/>
      <c r="O82" s="43"/>
    </row>
    <row r="83" spans="1:15" x14ac:dyDescent="0.25">
      <c r="A83" s="26" t="s">
        <v>137</v>
      </c>
      <c r="B83" s="24">
        <v>1.353E-2</v>
      </c>
      <c r="C83" s="15">
        <v>87666</v>
      </c>
      <c r="D83" s="15">
        <v>1186</v>
      </c>
      <c r="E83" s="15">
        <v>87073</v>
      </c>
      <c r="F83" s="15">
        <v>1392981</v>
      </c>
      <c r="G83" s="25">
        <v>15.9</v>
      </c>
      <c r="H83" s="44"/>
      <c r="I83" s="44"/>
      <c r="J83" s="44"/>
      <c r="K83" s="39"/>
      <c r="L83" s="39"/>
      <c r="M83" s="44"/>
      <c r="N83" s="43"/>
      <c r="O83" s="43"/>
    </row>
    <row r="84" spans="1:15" x14ac:dyDescent="0.25">
      <c r="A84" s="26" t="s">
        <v>138</v>
      </c>
      <c r="B84" s="24">
        <v>1.5559999999999999E-2</v>
      </c>
      <c r="C84" s="15">
        <v>86480</v>
      </c>
      <c r="D84" s="15">
        <v>1346</v>
      </c>
      <c r="E84" s="15">
        <v>85807</v>
      </c>
      <c r="F84" s="15">
        <v>1305908</v>
      </c>
      <c r="G84" s="25">
        <v>15.1</v>
      </c>
      <c r="H84" s="44"/>
      <c r="I84" s="44"/>
      <c r="J84" s="44"/>
      <c r="K84" s="39"/>
      <c r="L84" s="39"/>
      <c r="M84" s="44"/>
      <c r="N84" s="43"/>
      <c r="O84" s="43"/>
    </row>
    <row r="85" spans="1:15" x14ac:dyDescent="0.25">
      <c r="A85" s="26" t="s">
        <v>139</v>
      </c>
      <c r="B85" s="24">
        <v>1.7649999999999999E-2</v>
      </c>
      <c r="C85" s="15">
        <v>85134</v>
      </c>
      <c r="D85" s="15">
        <v>1502</v>
      </c>
      <c r="E85" s="15">
        <v>84383</v>
      </c>
      <c r="F85" s="15">
        <v>1220101</v>
      </c>
      <c r="G85" s="25">
        <v>14.3</v>
      </c>
      <c r="H85" s="44"/>
      <c r="I85" s="44"/>
      <c r="J85" s="44"/>
      <c r="K85" s="39"/>
      <c r="L85" s="39"/>
      <c r="M85" s="44"/>
      <c r="N85" s="43"/>
      <c r="O85" s="43"/>
    </row>
    <row r="86" spans="1:15" x14ac:dyDescent="0.25">
      <c r="A86" s="26" t="s">
        <v>140</v>
      </c>
      <c r="B86" s="24">
        <v>1.9879999999999998E-2</v>
      </c>
      <c r="C86" s="15">
        <v>83632</v>
      </c>
      <c r="D86" s="15">
        <v>1663</v>
      </c>
      <c r="E86" s="15">
        <v>82801</v>
      </c>
      <c r="F86" s="15">
        <v>1135718</v>
      </c>
      <c r="G86" s="25">
        <v>13.6</v>
      </c>
      <c r="H86" s="44"/>
      <c r="I86" s="44"/>
      <c r="J86" s="44"/>
      <c r="K86" s="39"/>
      <c r="L86" s="39"/>
      <c r="M86" s="44"/>
      <c r="N86" s="43"/>
      <c r="O86" s="43"/>
    </row>
    <row r="87" spans="1:15" x14ac:dyDescent="0.25">
      <c r="A87" s="26" t="s">
        <v>141</v>
      </c>
      <c r="B87" s="24">
        <v>2.2689999999999998E-2</v>
      </c>
      <c r="C87" s="15">
        <v>81969</v>
      </c>
      <c r="D87" s="15">
        <v>1860</v>
      </c>
      <c r="E87" s="15">
        <v>81039</v>
      </c>
      <c r="F87" s="15">
        <v>1052917</v>
      </c>
      <c r="G87" s="25">
        <v>12.8</v>
      </c>
      <c r="H87" s="44"/>
      <c r="I87" s="44"/>
      <c r="J87" s="44"/>
      <c r="K87" s="39"/>
      <c r="L87" s="39"/>
      <c r="M87" s="44"/>
      <c r="N87" s="43"/>
      <c r="O87" s="43"/>
    </row>
    <row r="88" spans="1:15" x14ac:dyDescent="0.25">
      <c r="A88" s="26" t="s">
        <v>142</v>
      </c>
      <c r="B88" s="24">
        <v>2.6370000000000001E-2</v>
      </c>
      <c r="C88" s="15">
        <v>80109</v>
      </c>
      <c r="D88" s="15">
        <v>2112</v>
      </c>
      <c r="E88" s="15">
        <v>79053</v>
      </c>
      <c r="F88" s="15">
        <v>971878</v>
      </c>
      <c r="G88" s="25">
        <v>12.1</v>
      </c>
      <c r="H88" s="44"/>
      <c r="I88" s="44"/>
      <c r="J88" s="44"/>
      <c r="K88" s="39"/>
      <c r="L88" s="39"/>
      <c r="M88" s="44"/>
      <c r="N88" s="43"/>
      <c r="O88" s="43"/>
    </row>
    <row r="89" spans="1:15" x14ac:dyDescent="0.25">
      <c r="A89" s="26" t="s">
        <v>143</v>
      </c>
      <c r="B89" s="24">
        <v>3.058E-2</v>
      </c>
      <c r="C89" s="15">
        <v>77997</v>
      </c>
      <c r="D89" s="15">
        <v>2385</v>
      </c>
      <c r="E89" s="15">
        <v>76805</v>
      </c>
      <c r="F89" s="15">
        <v>892825</v>
      </c>
      <c r="G89" s="25">
        <v>11.4</v>
      </c>
      <c r="H89" s="44"/>
      <c r="I89" s="44"/>
      <c r="J89" s="44"/>
      <c r="K89" s="39"/>
      <c r="L89" s="39"/>
      <c r="M89" s="44"/>
      <c r="N89" s="43"/>
      <c r="O89" s="43"/>
    </row>
    <row r="90" spans="1:15" x14ac:dyDescent="0.25">
      <c r="A90" s="26" t="s">
        <v>144</v>
      </c>
      <c r="B90" s="24">
        <v>3.4909999999999997E-2</v>
      </c>
      <c r="C90" s="15">
        <v>75612</v>
      </c>
      <c r="D90" s="15">
        <v>2640</v>
      </c>
      <c r="E90" s="15">
        <v>74292</v>
      </c>
      <c r="F90" s="15">
        <v>816021</v>
      </c>
      <c r="G90" s="25">
        <v>10.8</v>
      </c>
      <c r="H90" s="44"/>
      <c r="I90" s="44"/>
      <c r="J90" s="44"/>
      <c r="K90" s="39"/>
      <c r="L90" s="39"/>
      <c r="M90" s="44"/>
      <c r="N90" s="43"/>
      <c r="O90" s="43"/>
    </row>
    <row r="91" spans="1:15" x14ac:dyDescent="0.25">
      <c r="A91" s="26" t="s">
        <v>145</v>
      </c>
      <c r="B91" s="24">
        <v>3.9289999999999999E-2</v>
      </c>
      <c r="C91" s="15">
        <v>72972</v>
      </c>
      <c r="D91" s="15">
        <v>2867</v>
      </c>
      <c r="E91" s="15">
        <v>71539</v>
      </c>
      <c r="F91" s="15">
        <v>741729</v>
      </c>
      <c r="G91" s="25">
        <v>10.199999999999999</v>
      </c>
      <c r="H91" s="44"/>
      <c r="I91" s="44"/>
      <c r="J91" s="44"/>
      <c r="K91" s="39"/>
      <c r="L91" s="39"/>
      <c r="M91" s="44"/>
      <c r="N91" s="43"/>
      <c r="O91" s="43"/>
    </row>
    <row r="92" spans="1:15" x14ac:dyDescent="0.25">
      <c r="A92" s="26" t="s">
        <v>146</v>
      </c>
      <c r="B92" s="24">
        <v>4.4019999999999997E-2</v>
      </c>
      <c r="C92" s="15">
        <v>70105</v>
      </c>
      <c r="D92" s="15">
        <v>3086</v>
      </c>
      <c r="E92" s="15">
        <v>68562</v>
      </c>
      <c r="F92" s="15">
        <v>670190</v>
      </c>
      <c r="G92" s="25">
        <v>9.6</v>
      </c>
      <c r="H92" s="44"/>
      <c r="I92" s="44"/>
      <c r="J92" s="44"/>
      <c r="K92" s="39"/>
      <c r="L92" s="39"/>
      <c r="M92" s="44"/>
      <c r="N92" s="43"/>
      <c r="O92" s="43"/>
    </row>
    <row r="93" spans="1:15" x14ac:dyDescent="0.25">
      <c r="A93" s="26" t="s">
        <v>147</v>
      </c>
      <c r="B93" s="24">
        <v>4.9450000000000001E-2</v>
      </c>
      <c r="C93" s="15">
        <v>67019</v>
      </c>
      <c r="D93" s="15">
        <v>3314</v>
      </c>
      <c r="E93" s="15">
        <v>65362</v>
      </c>
      <c r="F93" s="15">
        <v>601628</v>
      </c>
      <c r="G93" s="25">
        <v>9</v>
      </c>
      <c r="H93" s="44"/>
      <c r="I93" s="44"/>
      <c r="J93" s="44"/>
      <c r="K93" s="39"/>
      <c r="L93" s="39"/>
      <c r="M93" s="44"/>
      <c r="N93" s="43"/>
      <c r="O93" s="43"/>
    </row>
    <row r="94" spans="1:15" x14ac:dyDescent="0.25">
      <c r="A94" s="26" t="s">
        <v>148</v>
      </c>
      <c r="B94" s="24">
        <v>5.5579999999999997E-2</v>
      </c>
      <c r="C94" s="15">
        <v>63705</v>
      </c>
      <c r="D94" s="15">
        <v>3541</v>
      </c>
      <c r="E94" s="15">
        <v>61935</v>
      </c>
      <c r="F94" s="15">
        <v>536266</v>
      </c>
      <c r="G94" s="25">
        <v>8.4</v>
      </c>
      <c r="H94" s="44"/>
      <c r="I94" s="44"/>
      <c r="J94" s="44"/>
      <c r="K94" s="39"/>
      <c r="L94" s="39"/>
      <c r="M94" s="44"/>
      <c r="N94" s="43"/>
      <c r="O94" s="43"/>
    </row>
    <row r="95" spans="1:15" x14ac:dyDescent="0.25">
      <c r="A95" s="26" t="s">
        <v>149</v>
      </c>
      <c r="B95" s="24">
        <v>6.2269999999999999E-2</v>
      </c>
      <c r="C95" s="15">
        <v>60164</v>
      </c>
      <c r="D95" s="15">
        <v>3747</v>
      </c>
      <c r="E95" s="15">
        <v>58291</v>
      </c>
      <c r="F95" s="15">
        <v>474332</v>
      </c>
      <c r="G95" s="25">
        <v>7.9</v>
      </c>
      <c r="H95" s="44"/>
      <c r="I95" s="44"/>
      <c r="J95" s="44"/>
      <c r="K95" s="39"/>
      <c r="L95" s="39"/>
      <c r="M95" s="44"/>
      <c r="N95" s="43"/>
      <c r="O95" s="43"/>
    </row>
    <row r="96" spans="1:15" x14ac:dyDescent="0.25">
      <c r="A96" s="26" t="s">
        <v>150</v>
      </c>
      <c r="B96" s="24">
        <v>6.9650000000000004E-2</v>
      </c>
      <c r="C96" s="15">
        <v>56417</v>
      </c>
      <c r="D96" s="15">
        <v>3930</v>
      </c>
      <c r="E96" s="15">
        <v>54452</v>
      </c>
      <c r="F96" s="15">
        <v>416041</v>
      </c>
      <c r="G96" s="25">
        <v>7.4</v>
      </c>
      <c r="H96" s="44"/>
      <c r="I96" s="44"/>
      <c r="J96" s="44"/>
      <c r="K96" s="39"/>
      <c r="L96" s="39"/>
      <c r="M96" s="44"/>
      <c r="N96" s="43"/>
      <c r="O96" s="43"/>
    </row>
    <row r="97" spans="1:15" x14ac:dyDescent="0.25">
      <c r="A97" s="26" t="s">
        <v>151</v>
      </c>
      <c r="B97" s="24">
        <v>7.7780000000000002E-2</v>
      </c>
      <c r="C97" s="15">
        <v>52487</v>
      </c>
      <c r="D97" s="15">
        <v>4082</v>
      </c>
      <c r="E97" s="15">
        <v>50446</v>
      </c>
      <c r="F97" s="15">
        <v>361589</v>
      </c>
      <c r="G97" s="25">
        <v>6.9</v>
      </c>
      <c r="H97" s="44"/>
      <c r="I97" s="44"/>
      <c r="J97" s="44"/>
      <c r="K97" s="39"/>
      <c r="L97" s="39"/>
      <c r="M97" s="44"/>
      <c r="N97" s="43"/>
      <c r="O97" s="43"/>
    </row>
    <row r="98" spans="1:15" x14ac:dyDescent="0.25">
      <c r="A98" s="26" t="s">
        <v>152</v>
      </c>
      <c r="B98" s="24">
        <v>8.6699999999999999E-2</v>
      </c>
      <c r="C98" s="15">
        <v>48405</v>
      </c>
      <c r="D98" s="15">
        <v>4197</v>
      </c>
      <c r="E98" s="15">
        <v>46307</v>
      </c>
      <c r="F98" s="15">
        <v>311143</v>
      </c>
      <c r="G98" s="25">
        <v>6.4</v>
      </c>
      <c r="H98" s="44"/>
      <c r="I98" s="44"/>
      <c r="J98" s="44"/>
      <c r="K98" s="39"/>
      <c r="L98" s="39"/>
      <c r="M98" s="44"/>
      <c r="N98" s="43"/>
      <c r="O98" s="43"/>
    </row>
    <row r="99" spans="1:15" x14ac:dyDescent="0.25">
      <c r="A99" s="26" t="s">
        <v>153</v>
      </c>
      <c r="B99" s="24">
        <v>9.6490000000000006E-2</v>
      </c>
      <c r="C99" s="15">
        <v>44208</v>
      </c>
      <c r="D99" s="15">
        <v>4265</v>
      </c>
      <c r="E99" s="15">
        <v>42076</v>
      </c>
      <c r="F99" s="15">
        <v>264837</v>
      </c>
      <c r="G99" s="25">
        <v>6</v>
      </c>
      <c r="H99" s="44"/>
      <c r="I99" s="44"/>
      <c r="J99" s="44"/>
      <c r="K99" s="39"/>
      <c r="L99" s="39"/>
      <c r="M99" s="44"/>
      <c r="N99" s="43"/>
      <c r="O99" s="43"/>
    </row>
    <row r="100" spans="1:15" x14ac:dyDescent="0.25">
      <c r="A100" s="26" t="s">
        <v>154</v>
      </c>
      <c r="B100" s="24">
        <v>0.10718</v>
      </c>
      <c r="C100" s="15">
        <v>39943</v>
      </c>
      <c r="D100" s="15">
        <v>4281</v>
      </c>
      <c r="E100" s="15">
        <v>37803</v>
      </c>
      <c r="F100" s="15">
        <v>222761</v>
      </c>
      <c r="G100" s="25">
        <v>5.6</v>
      </c>
      <c r="H100" s="44"/>
      <c r="I100" s="44"/>
      <c r="J100" s="44"/>
      <c r="K100" s="39"/>
      <c r="L100" s="39"/>
      <c r="M100" s="44"/>
      <c r="N100" s="43"/>
      <c r="O100" s="43"/>
    </row>
    <row r="101" spans="1:15" x14ac:dyDescent="0.25">
      <c r="A101" s="26" t="s">
        <v>155</v>
      </c>
      <c r="B101" s="24">
        <v>0.11885</v>
      </c>
      <c r="C101" s="15">
        <v>35662</v>
      </c>
      <c r="D101" s="15">
        <v>4239</v>
      </c>
      <c r="E101" s="15">
        <v>33543</v>
      </c>
      <c r="F101" s="15">
        <v>184959</v>
      </c>
      <c r="G101" s="25">
        <v>5.2</v>
      </c>
      <c r="H101" s="44"/>
      <c r="I101" s="44"/>
      <c r="J101" s="44"/>
      <c r="K101" s="39"/>
      <c r="L101" s="39"/>
      <c r="M101" s="44"/>
      <c r="N101" s="43"/>
      <c r="O101" s="43"/>
    </row>
    <row r="102" spans="1:15" x14ac:dyDescent="0.25">
      <c r="A102" s="26" t="s">
        <v>156</v>
      </c>
      <c r="B102" s="24">
        <v>0.13155</v>
      </c>
      <c r="C102" s="15">
        <v>31423</v>
      </c>
      <c r="D102" s="15">
        <v>4134</v>
      </c>
      <c r="E102" s="15">
        <v>29356</v>
      </c>
      <c r="F102" s="15">
        <v>151416</v>
      </c>
      <c r="G102" s="25">
        <v>4.8</v>
      </c>
      <c r="H102" s="44"/>
      <c r="I102" s="44"/>
      <c r="J102" s="44"/>
      <c r="K102" s="39"/>
      <c r="L102" s="39"/>
      <c r="M102" s="44"/>
      <c r="N102" s="43"/>
      <c r="O102" s="43"/>
    </row>
    <row r="103" spans="1:15" x14ac:dyDescent="0.25">
      <c r="A103" s="26" t="s">
        <v>157</v>
      </c>
      <c r="B103" s="24">
        <v>0.14532999999999999</v>
      </c>
      <c r="C103" s="15">
        <v>27289</v>
      </c>
      <c r="D103" s="15">
        <v>3966</v>
      </c>
      <c r="E103" s="15">
        <v>25306</v>
      </c>
      <c r="F103" s="15">
        <v>122060</v>
      </c>
      <c r="G103" s="25">
        <v>4.5</v>
      </c>
      <c r="H103" s="44"/>
      <c r="I103" s="44"/>
      <c r="J103" s="44"/>
      <c r="K103" s="39"/>
      <c r="L103" s="39"/>
      <c r="M103" s="44"/>
      <c r="N103" s="43"/>
      <c r="O103" s="43"/>
    </row>
    <row r="104" spans="1:15" x14ac:dyDescent="0.25">
      <c r="A104" s="26" t="s">
        <v>158</v>
      </c>
      <c r="B104" s="24">
        <v>0.16023999999999999</v>
      </c>
      <c r="C104" s="15">
        <v>23323</v>
      </c>
      <c r="D104" s="15">
        <v>3737</v>
      </c>
      <c r="E104" s="15">
        <v>21455</v>
      </c>
      <c r="F104" s="15">
        <v>96754</v>
      </c>
      <c r="G104" s="25">
        <v>4.0999999999999996</v>
      </c>
      <c r="H104" s="44"/>
      <c r="I104" s="44"/>
      <c r="J104" s="44"/>
      <c r="K104" s="39"/>
      <c r="L104" s="39"/>
      <c r="M104" s="44"/>
      <c r="N104" s="43"/>
      <c r="O104" s="43"/>
    </row>
    <row r="105" spans="1:15" x14ac:dyDescent="0.25">
      <c r="A105" s="26" t="s">
        <v>159</v>
      </c>
      <c r="B105" s="24">
        <v>0.17634</v>
      </c>
      <c r="C105" s="15">
        <v>19586</v>
      </c>
      <c r="D105" s="15">
        <v>3454</v>
      </c>
      <c r="E105" s="15">
        <v>17859</v>
      </c>
      <c r="F105" s="15">
        <v>75300</v>
      </c>
      <c r="G105" s="25">
        <v>3.8</v>
      </c>
      <c r="H105" s="44"/>
      <c r="I105" s="44"/>
      <c r="J105" s="44"/>
      <c r="K105" s="39"/>
      <c r="L105" s="39"/>
      <c r="M105" s="44"/>
      <c r="N105" s="43"/>
      <c r="O105" s="43"/>
    </row>
    <row r="106" spans="1:15" x14ac:dyDescent="0.25">
      <c r="A106" s="26" t="s">
        <v>160</v>
      </c>
      <c r="B106" s="24">
        <v>0.19366</v>
      </c>
      <c r="C106" s="15">
        <v>16132</v>
      </c>
      <c r="D106" s="15">
        <v>3124</v>
      </c>
      <c r="E106" s="15">
        <v>14570</v>
      </c>
      <c r="F106" s="15">
        <v>57441</v>
      </c>
      <c r="G106" s="25">
        <v>3.6</v>
      </c>
      <c r="H106" s="44"/>
      <c r="I106" s="44"/>
      <c r="J106" s="44"/>
      <c r="K106" s="39"/>
      <c r="L106" s="39"/>
      <c r="M106" s="44"/>
      <c r="N106" s="43"/>
      <c r="O106" s="43"/>
    </row>
    <row r="107" spans="1:15" x14ac:dyDescent="0.25">
      <c r="A107" s="26" t="s">
        <v>161</v>
      </c>
      <c r="B107" s="24">
        <v>0.21224999999999999</v>
      </c>
      <c r="C107" s="15">
        <v>13008</v>
      </c>
      <c r="D107" s="15">
        <v>2761</v>
      </c>
      <c r="E107" s="15">
        <v>11628</v>
      </c>
      <c r="F107" s="15">
        <v>42871</v>
      </c>
      <c r="G107" s="25">
        <v>3.3</v>
      </c>
      <c r="H107" s="44"/>
      <c r="I107" s="44"/>
      <c r="J107" s="44"/>
      <c r="K107" s="39"/>
      <c r="L107" s="39"/>
      <c r="M107" s="44"/>
      <c r="N107" s="43"/>
      <c r="O107" s="43"/>
    </row>
    <row r="108" spans="1:15" x14ac:dyDescent="0.25">
      <c r="A108" s="26" t="s">
        <v>162</v>
      </c>
      <c r="B108" s="24">
        <v>0.23213</v>
      </c>
      <c r="C108" s="15">
        <v>10247</v>
      </c>
      <c r="D108" s="15">
        <v>2379</v>
      </c>
      <c r="E108" s="15">
        <v>9058</v>
      </c>
      <c r="F108" s="15">
        <v>31243</v>
      </c>
      <c r="G108" s="25">
        <v>3</v>
      </c>
      <c r="H108" s="44"/>
      <c r="I108" s="44"/>
      <c r="J108" s="44"/>
      <c r="K108" s="39"/>
      <c r="L108" s="39"/>
      <c r="M108" s="44"/>
      <c r="N108" s="43"/>
      <c r="O108" s="43"/>
    </row>
    <row r="109" spans="1:15" x14ac:dyDescent="0.25">
      <c r="A109" s="26" t="s">
        <v>163</v>
      </c>
      <c r="B109" s="24">
        <v>0.25333</v>
      </c>
      <c r="C109" s="15">
        <v>7868</v>
      </c>
      <c r="D109" s="15">
        <v>1993</v>
      </c>
      <c r="E109" s="15">
        <v>6872</v>
      </c>
      <c r="F109" s="15">
        <v>22186</v>
      </c>
      <c r="G109" s="25">
        <v>2.8</v>
      </c>
      <c r="H109" s="44"/>
      <c r="I109" s="44"/>
      <c r="J109" s="44"/>
      <c r="K109" s="39"/>
      <c r="L109" s="39"/>
      <c r="M109" s="44"/>
      <c r="N109" s="43"/>
      <c r="O109" s="43"/>
    </row>
    <row r="110" spans="1:15" x14ac:dyDescent="0.25">
      <c r="A110" s="28" t="s">
        <v>164</v>
      </c>
      <c r="B110" s="29">
        <v>1</v>
      </c>
      <c r="C110" s="30">
        <v>5875</v>
      </c>
      <c r="D110" s="30">
        <v>5875</v>
      </c>
      <c r="E110" s="30">
        <v>15314</v>
      </c>
      <c r="F110" s="30">
        <v>15314</v>
      </c>
      <c r="G110" s="31">
        <v>2.6</v>
      </c>
      <c r="H110" s="44"/>
      <c r="I110" s="44"/>
      <c r="J110" s="44"/>
      <c r="K110" s="39"/>
      <c r="L110" s="39"/>
      <c r="M110" s="44"/>
      <c r="N110" s="43"/>
      <c r="O110" s="43"/>
    </row>
    <row r="111" spans="1:15" x14ac:dyDescent="0.25">
      <c r="A111" s="15"/>
      <c r="B111" s="24"/>
      <c r="C111" s="15"/>
      <c r="D111" s="15"/>
      <c r="E111" s="15"/>
      <c r="F111" s="15"/>
      <c r="G111" s="67"/>
      <c r="H111" s="44"/>
      <c r="I111" s="44"/>
      <c r="J111" s="44"/>
      <c r="K111" s="39"/>
      <c r="L111" s="39"/>
      <c r="M111" s="44"/>
      <c r="N111" s="43"/>
      <c r="O111" s="43"/>
    </row>
    <row r="113" spans="1:1" x14ac:dyDescent="0.25">
      <c r="A113" s="32" t="s">
        <v>284</v>
      </c>
    </row>
    <row r="114" spans="1:1" x14ac:dyDescent="0.25">
      <c r="A114" s="33" t="s">
        <v>165</v>
      </c>
    </row>
  </sheetData>
  <conditionalFormatting sqref="H10:H111">
    <cfRule type="cellIs" dxfId="43" priority="2" operator="lessThan">
      <formula>0</formula>
    </cfRule>
  </conditionalFormatting>
  <conditionalFormatting sqref="J10:J111">
    <cfRule type="cellIs" dxfId="42" priority="1" operator="lessThan">
      <formula>0</formula>
    </cfRule>
  </conditionalFormatting>
  <pageMargins left="0.75" right="0.75" top="1" bottom="1" header="0.5" footer="0.5"/>
  <pageSetup paperSize="9" orientation="portrait" r:id="rId1"/>
  <headerFooter alignWithMargins="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96A4A7-81B4-4E02-9EE0-712ADB8F9BF3}">
  <sheetPr codeName="Sheet47"/>
  <dimension ref="A1:O114"/>
  <sheetViews>
    <sheetView zoomScaleNormal="100" workbookViewId="0"/>
  </sheetViews>
  <sheetFormatPr defaultRowHeight="12.5" x14ac:dyDescent="0.25"/>
  <cols>
    <col min="1" max="1" width="12.59765625" style="4" customWidth="1"/>
    <col min="2" max="2" width="17.3984375" style="4" customWidth="1"/>
    <col min="3" max="3" width="10.59765625" style="4" customWidth="1"/>
    <col min="4" max="5" width="17.3984375" style="4" customWidth="1"/>
    <col min="6" max="7" width="15.09765625" style="4" customWidth="1"/>
    <col min="8" max="256" width="9.09765625" style="4"/>
    <col min="257" max="257" width="12.59765625" style="4" customWidth="1"/>
    <col min="258" max="258" width="17.3984375" style="4" customWidth="1"/>
    <col min="259" max="259" width="10.59765625" style="4" customWidth="1"/>
    <col min="260" max="261" width="17.3984375" style="4" customWidth="1"/>
    <col min="262" max="263" width="15.09765625" style="4" customWidth="1"/>
    <col min="264" max="512" width="9.09765625" style="4"/>
    <col min="513" max="513" width="12.59765625" style="4" customWidth="1"/>
    <col min="514" max="514" width="17.3984375" style="4" customWidth="1"/>
    <col min="515" max="515" width="10.59765625" style="4" customWidth="1"/>
    <col min="516" max="517" width="17.3984375" style="4" customWidth="1"/>
    <col min="518" max="519" width="15.09765625" style="4" customWidth="1"/>
    <col min="520" max="768" width="9.09765625" style="4"/>
    <col min="769" max="769" width="12.59765625" style="4" customWidth="1"/>
    <col min="770" max="770" width="17.3984375" style="4" customWidth="1"/>
    <col min="771" max="771" width="10.59765625" style="4" customWidth="1"/>
    <col min="772" max="773" width="17.3984375" style="4" customWidth="1"/>
    <col min="774" max="775" width="15.09765625" style="4" customWidth="1"/>
    <col min="776" max="1024" width="9.09765625" style="4"/>
    <col min="1025" max="1025" width="12.59765625" style="4" customWidth="1"/>
    <col min="1026" max="1026" width="17.3984375" style="4" customWidth="1"/>
    <col min="1027" max="1027" width="10.59765625" style="4" customWidth="1"/>
    <col min="1028" max="1029" width="17.3984375" style="4" customWidth="1"/>
    <col min="1030" max="1031" width="15.09765625" style="4" customWidth="1"/>
    <col min="1032" max="1280" width="9.09765625" style="4"/>
    <col min="1281" max="1281" width="12.59765625" style="4" customWidth="1"/>
    <col min="1282" max="1282" width="17.3984375" style="4" customWidth="1"/>
    <col min="1283" max="1283" width="10.59765625" style="4" customWidth="1"/>
    <col min="1284" max="1285" width="17.3984375" style="4" customWidth="1"/>
    <col min="1286" max="1287" width="15.09765625" style="4" customWidth="1"/>
    <col min="1288" max="1536" width="9.09765625" style="4"/>
    <col min="1537" max="1537" width="12.59765625" style="4" customWidth="1"/>
    <col min="1538" max="1538" width="17.3984375" style="4" customWidth="1"/>
    <col min="1539" max="1539" width="10.59765625" style="4" customWidth="1"/>
    <col min="1540" max="1541" width="17.3984375" style="4" customWidth="1"/>
    <col min="1542" max="1543" width="15.09765625" style="4" customWidth="1"/>
    <col min="1544" max="1792" width="9.09765625" style="4"/>
    <col min="1793" max="1793" width="12.59765625" style="4" customWidth="1"/>
    <col min="1794" max="1794" width="17.3984375" style="4" customWidth="1"/>
    <col min="1795" max="1795" width="10.59765625" style="4" customWidth="1"/>
    <col min="1796" max="1797" width="17.3984375" style="4" customWidth="1"/>
    <col min="1798" max="1799" width="15.09765625" style="4" customWidth="1"/>
    <col min="1800" max="2048" width="9.09765625" style="4"/>
    <col min="2049" max="2049" width="12.59765625" style="4" customWidth="1"/>
    <col min="2050" max="2050" width="17.3984375" style="4" customWidth="1"/>
    <col min="2051" max="2051" width="10.59765625" style="4" customWidth="1"/>
    <col min="2052" max="2053" width="17.3984375" style="4" customWidth="1"/>
    <col min="2054" max="2055" width="15.09765625" style="4" customWidth="1"/>
    <col min="2056" max="2304" width="9.09765625" style="4"/>
    <col min="2305" max="2305" width="12.59765625" style="4" customWidth="1"/>
    <col min="2306" max="2306" width="17.3984375" style="4" customWidth="1"/>
    <col min="2307" max="2307" width="10.59765625" style="4" customWidth="1"/>
    <col min="2308" max="2309" width="17.3984375" style="4" customWidth="1"/>
    <col min="2310" max="2311" width="15.09765625" style="4" customWidth="1"/>
    <col min="2312" max="2560" width="9.09765625" style="4"/>
    <col min="2561" max="2561" width="12.59765625" style="4" customWidth="1"/>
    <col min="2562" max="2562" width="17.3984375" style="4" customWidth="1"/>
    <col min="2563" max="2563" width="10.59765625" style="4" customWidth="1"/>
    <col min="2564" max="2565" width="17.3984375" style="4" customWidth="1"/>
    <col min="2566" max="2567" width="15.09765625" style="4" customWidth="1"/>
    <col min="2568" max="2816" width="9.09765625" style="4"/>
    <col min="2817" max="2817" width="12.59765625" style="4" customWidth="1"/>
    <col min="2818" max="2818" width="17.3984375" style="4" customWidth="1"/>
    <col min="2819" max="2819" width="10.59765625" style="4" customWidth="1"/>
    <col min="2820" max="2821" width="17.3984375" style="4" customWidth="1"/>
    <col min="2822" max="2823" width="15.09765625" style="4" customWidth="1"/>
    <col min="2824" max="3072" width="9.09765625" style="4"/>
    <col min="3073" max="3073" width="12.59765625" style="4" customWidth="1"/>
    <col min="3074" max="3074" width="17.3984375" style="4" customWidth="1"/>
    <col min="3075" max="3075" width="10.59765625" style="4" customWidth="1"/>
    <col min="3076" max="3077" width="17.3984375" style="4" customWidth="1"/>
    <col min="3078" max="3079" width="15.09765625" style="4" customWidth="1"/>
    <col min="3080" max="3328" width="9.09765625" style="4"/>
    <col min="3329" max="3329" width="12.59765625" style="4" customWidth="1"/>
    <col min="3330" max="3330" width="17.3984375" style="4" customWidth="1"/>
    <col min="3331" max="3331" width="10.59765625" style="4" customWidth="1"/>
    <col min="3332" max="3333" width="17.3984375" style="4" customWidth="1"/>
    <col min="3334" max="3335" width="15.09765625" style="4" customWidth="1"/>
    <col min="3336" max="3584" width="9.09765625" style="4"/>
    <col min="3585" max="3585" width="12.59765625" style="4" customWidth="1"/>
    <col min="3586" max="3586" width="17.3984375" style="4" customWidth="1"/>
    <col min="3587" max="3587" width="10.59765625" style="4" customWidth="1"/>
    <col min="3588" max="3589" width="17.3984375" style="4" customWidth="1"/>
    <col min="3590" max="3591" width="15.09765625" style="4" customWidth="1"/>
    <col min="3592" max="3840" width="9.09765625" style="4"/>
    <col min="3841" max="3841" width="12.59765625" style="4" customWidth="1"/>
    <col min="3842" max="3842" width="17.3984375" style="4" customWidth="1"/>
    <col min="3843" max="3843" width="10.59765625" style="4" customWidth="1"/>
    <col min="3844" max="3845" width="17.3984375" style="4" customWidth="1"/>
    <col min="3846" max="3847" width="15.09765625" style="4" customWidth="1"/>
    <col min="3848" max="4096" width="9.09765625" style="4"/>
    <col min="4097" max="4097" width="12.59765625" style="4" customWidth="1"/>
    <col min="4098" max="4098" width="17.3984375" style="4" customWidth="1"/>
    <col min="4099" max="4099" width="10.59765625" style="4" customWidth="1"/>
    <col min="4100" max="4101" width="17.3984375" style="4" customWidth="1"/>
    <col min="4102" max="4103" width="15.09765625" style="4" customWidth="1"/>
    <col min="4104" max="4352" width="9.09765625" style="4"/>
    <col min="4353" max="4353" width="12.59765625" style="4" customWidth="1"/>
    <col min="4354" max="4354" width="17.3984375" style="4" customWidth="1"/>
    <col min="4355" max="4355" width="10.59765625" style="4" customWidth="1"/>
    <col min="4356" max="4357" width="17.3984375" style="4" customWidth="1"/>
    <col min="4358" max="4359" width="15.09765625" style="4" customWidth="1"/>
    <col min="4360" max="4608" width="9.09765625" style="4"/>
    <col min="4609" max="4609" width="12.59765625" style="4" customWidth="1"/>
    <col min="4610" max="4610" width="17.3984375" style="4" customWidth="1"/>
    <col min="4611" max="4611" width="10.59765625" style="4" customWidth="1"/>
    <col min="4612" max="4613" width="17.3984375" style="4" customWidth="1"/>
    <col min="4614" max="4615" width="15.09765625" style="4" customWidth="1"/>
    <col min="4616" max="4864" width="9.09765625" style="4"/>
    <col min="4865" max="4865" width="12.59765625" style="4" customWidth="1"/>
    <col min="4866" max="4866" width="17.3984375" style="4" customWidth="1"/>
    <col min="4867" max="4867" width="10.59765625" style="4" customWidth="1"/>
    <col min="4868" max="4869" width="17.3984375" style="4" customWidth="1"/>
    <col min="4870" max="4871" width="15.09765625" style="4" customWidth="1"/>
    <col min="4872" max="5120" width="9.09765625" style="4"/>
    <col min="5121" max="5121" width="12.59765625" style="4" customWidth="1"/>
    <col min="5122" max="5122" width="17.3984375" style="4" customWidth="1"/>
    <col min="5123" max="5123" width="10.59765625" style="4" customWidth="1"/>
    <col min="5124" max="5125" width="17.3984375" style="4" customWidth="1"/>
    <col min="5126" max="5127" width="15.09765625" style="4" customWidth="1"/>
    <col min="5128" max="5376" width="9.09765625" style="4"/>
    <col min="5377" max="5377" width="12.59765625" style="4" customWidth="1"/>
    <col min="5378" max="5378" width="17.3984375" style="4" customWidth="1"/>
    <col min="5379" max="5379" width="10.59765625" style="4" customWidth="1"/>
    <col min="5380" max="5381" width="17.3984375" style="4" customWidth="1"/>
    <col min="5382" max="5383" width="15.09765625" style="4" customWidth="1"/>
    <col min="5384" max="5632" width="9.09765625" style="4"/>
    <col min="5633" max="5633" width="12.59765625" style="4" customWidth="1"/>
    <col min="5634" max="5634" width="17.3984375" style="4" customWidth="1"/>
    <col min="5635" max="5635" width="10.59765625" style="4" customWidth="1"/>
    <col min="5636" max="5637" width="17.3984375" style="4" customWidth="1"/>
    <col min="5638" max="5639" width="15.09765625" style="4" customWidth="1"/>
    <col min="5640" max="5888" width="9.09765625" style="4"/>
    <col min="5889" max="5889" width="12.59765625" style="4" customWidth="1"/>
    <col min="5890" max="5890" width="17.3984375" style="4" customWidth="1"/>
    <col min="5891" max="5891" width="10.59765625" style="4" customWidth="1"/>
    <col min="5892" max="5893" width="17.3984375" style="4" customWidth="1"/>
    <col min="5894" max="5895" width="15.09765625" style="4" customWidth="1"/>
    <col min="5896" max="6144" width="9.09765625" style="4"/>
    <col min="6145" max="6145" width="12.59765625" style="4" customWidth="1"/>
    <col min="6146" max="6146" width="17.3984375" style="4" customWidth="1"/>
    <col min="6147" max="6147" width="10.59765625" style="4" customWidth="1"/>
    <col min="6148" max="6149" width="17.3984375" style="4" customWidth="1"/>
    <col min="6150" max="6151" width="15.09765625" style="4" customWidth="1"/>
    <col min="6152" max="6400" width="9.09765625" style="4"/>
    <col min="6401" max="6401" width="12.59765625" style="4" customWidth="1"/>
    <col min="6402" max="6402" width="17.3984375" style="4" customWidth="1"/>
    <col min="6403" max="6403" width="10.59765625" style="4" customWidth="1"/>
    <col min="6404" max="6405" width="17.3984375" style="4" customWidth="1"/>
    <col min="6406" max="6407" width="15.09765625" style="4" customWidth="1"/>
    <col min="6408" max="6656" width="9.09765625" style="4"/>
    <col min="6657" max="6657" width="12.59765625" style="4" customWidth="1"/>
    <col min="6658" max="6658" width="17.3984375" style="4" customWidth="1"/>
    <col min="6659" max="6659" width="10.59765625" style="4" customWidth="1"/>
    <col min="6660" max="6661" width="17.3984375" style="4" customWidth="1"/>
    <col min="6662" max="6663" width="15.09765625" style="4" customWidth="1"/>
    <col min="6664" max="6912" width="9.09765625" style="4"/>
    <col min="6913" max="6913" width="12.59765625" style="4" customWidth="1"/>
    <col min="6914" max="6914" width="17.3984375" style="4" customWidth="1"/>
    <col min="6915" max="6915" width="10.59765625" style="4" customWidth="1"/>
    <col min="6916" max="6917" width="17.3984375" style="4" customWidth="1"/>
    <col min="6918" max="6919" width="15.09765625" style="4" customWidth="1"/>
    <col min="6920" max="7168" width="9.09765625" style="4"/>
    <col min="7169" max="7169" width="12.59765625" style="4" customWidth="1"/>
    <col min="7170" max="7170" width="17.3984375" style="4" customWidth="1"/>
    <col min="7171" max="7171" width="10.59765625" style="4" customWidth="1"/>
    <col min="7172" max="7173" width="17.3984375" style="4" customWidth="1"/>
    <col min="7174" max="7175" width="15.09765625" style="4" customWidth="1"/>
    <col min="7176" max="7424" width="9.09765625" style="4"/>
    <col min="7425" max="7425" width="12.59765625" style="4" customWidth="1"/>
    <col min="7426" max="7426" width="17.3984375" style="4" customWidth="1"/>
    <col min="7427" max="7427" width="10.59765625" style="4" customWidth="1"/>
    <col min="7428" max="7429" width="17.3984375" style="4" customWidth="1"/>
    <col min="7430" max="7431" width="15.09765625" style="4" customWidth="1"/>
    <col min="7432" max="7680" width="9.09765625" style="4"/>
    <col min="7681" max="7681" width="12.59765625" style="4" customWidth="1"/>
    <col min="7682" max="7682" width="17.3984375" style="4" customWidth="1"/>
    <col min="7683" max="7683" width="10.59765625" style="4" customWidth="1"/>
    <col min="7684" max="7685" width="17.3984375" style="4" customWidth="1"/>
    <col min="7686" max="7687" width="15.09765625" style="4" customWidth="1"/>
    <col min="7688" max="7936" width="9.09765625" style="4"/>
    <col min="7937" max="7937" width="12.59765625" style="4" customWidth="1"/>
    <col min="7938" max="7938" width="17.3984375" style="4" customWidth="1"/>
    <col min="7939" max="7939" width="10.59765625" style="4" customWidth="1"/>
    <col min="7940" max="7941" width="17.3984375" style="4" customWidth="1"/>
    <col min="7942" max="7943" width="15.09765625" style="4" customWidth="1"/>
    <col min="7944" max="8192" width="9.09765625" style="4"/>
    <col min="8193" max="8193" width="12.59765625" style="4" customWidth="1"/>
    <col min="8194" max="8194" width="17.3984375" style="4" customWidth="1"/>
    <col min="8195" max="8195" width="10.59765625" style="4" customWidth="1"/>
    <col min="8196" max="8197" width="17.3984375" style="4" customWidth="1"/>
    <col min="8198" max="8199" width="15.09765625" style="4" customWidth="1"/>
    <col min="8200" max="8448" width="9.09765625" style="4"/>
    <col min="8449" max="8449" width="12.59765625" style="4" customWidth="1"/>
    <col min="8450" max="8450" width="17.3984375" style="4" customWidth="1"/>
    <col min="8451" max="8451" width="10.59765625" style="4" customWidth="1"/>
    <col min="8452" max="8453" width="17.3984375" style="4" customWidth="1"/>
    <col min="8454" max="8455" width="15.09765625" style="4" customWidth="1"/>
    <col min="8456" max="8704" width="9.09765625" style="4"/>
    <col min="8705" max="8705" width="12.59765625" style="4" customWidth="1"/>
    <col min="8706" max="8706" width="17.3984375" style="4" customWidth="1"/>
    <col min="8707" max="8707" width="10.59765625" style="4" customWidth="1"/>
    <col min="8708" max="8709" width="17.3984375" style="4" customWidth="1"/>
    <col min="8710" max="8711" width="15.09765625" style="4" customWidth="1"/>
    <col min="8712" max="8960" width="9.09765625" style="4"/>
    <col min="8961" max="8961" width="12.59765625" style="4" customWidth="1"/>
    <col min="8962" max="8962" width="17.3984375" style="4" customWidth="1"/>
    <col min="8963" max="8963" width="10.59765625" style="4" customWidth="1"/>
    <col min="8964" max="8965" width="17.3984375" style="4" customWidth="1"/>
    <col min="8966" max="8967" width="15.09765625" style="4" customWidth="1"/>
    <col min="8968" max="9216" width="9.09765625" style="4"/>
    <col min="9217" max="9217" width="12.59765625" style="4" customWidth="1"/>
    <col min="9218" max="9218" width="17.3984375" style="4" customWidth="1"/>
    <col min="9219" max="9219" width="10.59765625" style="4" customWidth="1"/>
    <col min="9220" max="9221" width="17.3984375" style="4" customWidth="1"/>
    <col min="9222" max="9223" width="15.09765625" style="4" customWidth="1"/>
    <col min="9224" max="9472" width="9.09765625" style="4"/>
    <col min="9473" max="9473" width="12.59765625" style="4" customWidth="1"/>
    <col min="9474" max="9474" width="17.3984375" style="4" customWidth="1"/>
    <col min="9475" max="9475" width="10.59765625" style="4" customWidth="1"/>
    <col min="9476" max="9477" width="17.3984375" style="4" customWidth="1"/>
    <col min="9478" max="9479" width="15.09765625" style="4" customWidth="1"/>
    <col min="9480" max="9728" width="9.09765625" style="4"/>
    <col min="9729" max="9729" width="12.59765625" style="4" customWidth="1"/>
    <col min="9730" max="9730" width="17.3984375" style="4" customWidth="1"/>
    <col min="9731" max="9731" width="10.59765625" style="4" customWidth="1"/>
    <col min="9732" max="9733" width="17.3984375" style="4" customWidth="1"/>
    <col min="9734" max="9735" width="15.09765625" style="4" customWidth="1"/>
    <col min="9736" max="9984" width="9.09765625" style="4"/>
    <col min="9985" max="9985" width="12.59765625" style="4" customWidth="1"/>
    <col min="9986" max="9986" width="17.3984375" style="4" customWidth="1"/>
    <col min="9987" max="9987" width="10.59765625" style="4" customWidth="1"/>
    <col min="9988" max="9989" width="17.3984375" style="4" customWidth="1"/>
    <col min="9990" max="9991" width="15.09765625" style="4" customWidth="1"/>
    <col min="9992" max="10240" width="9.09765625" style="4"/>
    <col min="10241" max="10241" width="12.59765625" style="4" customWidth="1"/>
    <col min="10242" max="10242" width="17.3984375" style="4" customWidth="1"/>
    <col min="10243" max="10243" width="10.59765625" style="4" customWidth="1"/>
    <col min="10244" max="10245" width="17.3984375" style="4" customWidth="1"/>
    <col min="10246" max="10247" width="15.09765625" style="4" customWidth="1"/>
    <col min="10248" max="10496" width="9.09765625" style="4"/>
    <col min="10497" max="10497" width="12.59765625" style="4" customWidth="1"/>
    <col min="10498" max="10498" width="17.3984375" style="4" customWidth="1"/>
    <col min="10499" max="10499" width="10.59765625" style="4" customWidth="1"/>
    <col min="10500" max="10501" width="17.3984375" style="4" customWidth="1"/>
    <col min="10502" max="10503" width="15.09765625" style="4" customWidth="1"/>
    <col min="10504" max="10752" width="9.09765625" style="4"/>
    <col min="10753" max="10753" width="12.59765625" style="4" customWidth="1"/>
    <col min="10754" max="10754" width="17.3984375" style="4" customWidth="1"/>
    <col min="10755" max="10755" width="10.59765625" style="4" customWidth="1"/>
    <col min="10756" max="10757" width="17.3984375" style="4" customWidth="1"/>
    <col min="10758" max="10759" width="15.09765625" style="4" customWidth="1"/>
    <col min="10760" max="11008" width="9.09765625" style="4"/>
    <col min="11009" max="11009" width="12.59765625" style="4" customWidth="1"/>
    <col min="11010" max="11010" width="17.3984375" style="4" customWidth="1"/>
    <col min="11011" max="11011" width="10.59765625" style="4" customWidth="1"/>
    <col min="11012" max="11013" width="17.3984375" style="4" customWidth="1"/>
    <col min="11014" max="11015" width="15.09765625" style="4" customWidth="1"/>
    <col min="11016" max="11264" width="9.09765625" style="4"/>
    <col min="11265" max="11265" width="12.59765625" style="4" customWidth="1"/>
    <col min="11266" max="11266" width="17.3984375" style="4" customWidth="1"/>
    <col min="11267" max="11267" width="10.59765625" style="4" customWidth="1"/>
    <col min="11268" max="11269" width="17.3984375" style="4" customWidth="1"/>
    <col min="11270" max="11271" width="15.09765625" style="4" customWidth="1"/>
    <col min="11272" max="11520" width="9.09765625" style="4"/>
    <col min="11521" max="11521" width="12.59765625" style="4" customWidth="1"/>
    <col min="11522" max="11522" width="17.3984375" style="4" customWidth="1"/>
    <col min="11523" max="11523" width="10.59765625" style="4" customWidth="1"/>
    <col min="11524" max="11525" width="17.3984375" style="4" customWidth="1"/>
    <col min="11526" max="11527" width="15.09765625" style="4" customWidth="1"/>
    <col min="11528" max="11776" width="9.09765625" style="4"/>
    <col min="11777" max="11777" width="12.59765625" style="4" customWidth="1"/>
    <col min="11778" max="11778" width="17.3984375" style="4" customWidth="1"/>
    <col min="11779" max="11779" width="10.59765625" style="4" customWidth="1"/>
    <col min="11780" max="11781" width="17.3984375" style="4" customWidth="1"/>
    <col min="11782" max="11783" width="15.09765625" style="4" customWidth="1"/>
    <col min="11784" max="12032" width="9.09765625" style="4"/>
    <col min="12033" max="12033" width="12.59765625" style="4" customWidth="1"/>
    <col min="12034" max="12034" width="17.3984375" style="4" customWidth="1"/>
    <col min="12035" max="12035" width="10.59765625" style="4" customWidth="1"/>
    <col min="12036" max="12037" width="17.3984375" style="4" customWidth="1"/>
    <col min="12038" max="12039" width="15.09765625" style="4" customWidth="1"/>
    <col min="12040" max="12288" width="9.09765625" style="4"/>
    <col min="12289" max="12289" width="12.59765625" style="4" customWidth="1"/>
    <col min="12290" max="12290" width="17.3984375" style="4" customWidth="1"/>
    <col min="12291" max="12291" width="10.59765625" style="4" customWidth="1"/>
    <col min="12292" max="12293" width="17.3984375" style="4" customWidth="1"/>
    <col min="12294" max="12295" width="15.09765625" style="4" customWidth="1"/>
    <col min="12296" max="12544" width="9.09765625" style="4"/>
    <col min="12545" max="12545" width="12.59765625" style="4" customWidth="1"/>
    <col min="12546" max="12546" width="17.3984375" style="4" customWidth="1"/>
    <col min="12547" max="12547" width="10.59765625" style="4" customWidth="1"/>
    <col min="12548" max="12549" width="17.3984375" style="4" customWidth="1"/>
    <col min="12550" max="12551" width="15.09765625" style="4" customWidth="1"/>
    <col min="12552" max="12800" width="9.09765625" style="4"/>
    <col min="12801" max="12801" width="12.59765625" style="4" customWidth="1"/>
    <col min="12802" max="12802" width="17.3984375" style="4" customWidth="1"/>
    <col min="12803" max="12803" width="10.59765625" style="4" customWidth="1"/>
    <col min="12804" max="12805" width="17.3984375" style="4" customWidth="1"/>
    <col min="12806" max="12807" width="15.09765625" style="4" customWidth="1"/>
    <col min="12808" max="13056" width="9.09765625" style="4"/>
    <col min="13057" max="13057" width="12.59765625" style="4" customWidth="1"/>
    <col min="13058" max="13058" width="17.3984375" style="4" customWidth="1"/>
    <col min="13059" max="13059" width="10.59765625" style="4" customWidth="1"/>
    <col min="13060" max="13061" width="17.3984375" style="4" customWidth="1"/>
    <col min="13062" max="13063" width="15.09765625" style="4" customWidth="1"/>
    <col min="13064" max="13312" width="9.09765625" style="4"/>
    <col min="13313" max="13313" width="12.59765625" style="4" customWidth="1"/>
    <col min="13314" max="13314" width="17.3984375" style="4" customWidth="1"/>
    <col min="13315" max="13315" width="10.59765625" style="4" customWidth="1"/>
    <col min="13316" max="13317" width="17.3984375" style="4" customWidth="1"/>
    <col min="13318" max="13319" width="15.09765625" style="4" customWidth="1"/>
    <col min="13320" max="13568" width="9.09765625" style="4"/>
    <col min="13569" max="13569" width="12.59765625" style="4" customWidth="1"/>
    <col min="13570" max="13570" width="17.3984375" style="4" customWidth="1"/>
    <col min="13571" max="13571" width="10.59765625" style="4" customWidth="1"/>
    <col min="13572" max="13573" width="17.3984375" style="4" customWidth="1"/>
    <col min="13574" max="13575" width="15.09765625" style="4" customWidth="1"/>
    <col min="13576" max="13824" width="9.09765625" style="4"/>
    <col min="13825" max="13825" width="12.59765625" style="4" customWidth="1"/>
    <col min="13826" max="13826" width="17.3984375" style="4" customWidth="1"/>
    <col min="13827" max="13827" width="10.59765625" style="4" customWidth="1"/>
    <col min="13828" max="13829" width="17.3984375" style="4" customWidth="1"/>
    <col min="13830" max="13831" width="15.09765625" style="4" customWidth="1"/>
    <col min="13832" max="14080" width="9.09765625" style="4"/>
    <col min="14081" max="14081" width="12.59765625" style="4" customWidth="1"/>
    <col min="14082" max="14082" width="17.3984375" style="4" customWidth="1"/>
    <col min="14083" max="14083" width="10.59765625" style="4" customWidth="1"/>
    <col min="14084" max="14085" width="17.3984375" style="4" customWidth="1"/>
    <col min="14086" max="14087" width="15.09765625" style="4" customWidth="1"/>
    <col min="14088" max="14336" width="9.09765625" style="4"/>
    <col min="14337" max="14337" width="12.59765625" style="4" customWidth="1"/>
    <col min="14338" max="14338" width="17.3984375" style="4" customWidth="1"/>
    <col min="14339" max="14339" width="10.59765625" style="4" customWidth="1"/>
    <col min="14340" max="14341" width="17.3984375" style="4" customWidth="1"/>
    <col min="14342" max="14343" width="15.09765625" style="4" customWidth="1"/>
    <col min="14344" max="14592" width="9.09765625" style="4"/>
    <col min="14593" max="14593" width="12.59765625" style="4" customWidth="1"/>
    <col min="14594" max="14594" width="17.3984375" style="4" customWidth="1"/>
    <col min="14595" max="14595" width="10.59765625" style="4" customWidth="1"/>
    <col min="14596" max="14597" width="17.3984375" style="4" customWidth="1"/>
    <col min="14598" max="14599" width="15.09765625" style="4" customWidth="1"/>
    <col min="14600" max="14848" width="9.09765625" style="4"/>
    <col min="14849" max="14849" width="12.59765625" style="4" customWidth="1"/>
    <col min="14850" max="14850" width="17.3984375" style="4" customWidth="1"/>
    <col min="14851" max="14851" width="10.59765625" style="4" customWidth="1"/>
    <col min="14852" max="14853" width="17.3984375" style="4" customWidth="1"/>
    <col min="14854" max="14855" width="15.09765625" style="4" customWidth="1"/>
    <col min="14856" max="15104" width="9.09765625" style="4"/>
    <col min="15105" max="15105" width="12.59765625" style="4" customWidth="1"/>
    <col min="15106" max="15106" width="17.3984375" style="4" customWidth="1"/>
    <col min="15107" max="15107" width="10.59765625" style="4" customWidth="1"/>
    <col min="15108" max="15109" width="17.3984375" style="4" customWidth="1"/>
    <col min="15110" max="15111" width="15.09765625" style="4" customWidth="1"/>
    <col min="15112" max="15360" width="9.09765625" style="4"/>
    <col min="15361" max="15361" width="12.59765625" style="4" customWidth="1"/>
    <col min="15362" max="15362" width="17.3984375" style="4" customWidth="1"/>
    <col min="15363" max="15363" width="10.59765625" style="4" customWidth="1"/>
    <col min="15364" max="15365" width="17.3984375" style="4" customWidth="1"/>
    <col min="15366" max="15367" width="15.09765625" style="4" customWidth="1"/>
    <col min="15368" max="15616" width="9.09765625" style="4"/>
    <col min="15617" max="15617" width="12.59765625" style="4" customWidth="1"/>
    <col min="15618" max="15618" width="17.3984375" style="4" customWidth="1"/>
    <col min="15619" max="15619" width="10.59765625" style="4" customWidth="1"/>
    <col min="15620" max="15621" width="17.3984375" style="4" customWidth="1"/>
    <col min="15622" max="15623" width="15.09765625" style="4" customWidth="1"/>
    <col min="15624" max="15872" width="9.09765625" style="4"/>
    <col min="15873" max="15873" width="12.59765625" style="4" customWidth="1"/>
    <col min="15874" max="15874" width="17.3984375" style="4" customWidth="1"/>
    <col min="15875" max="15875" width="10.59765625" style="4" customWidth="1"/>
    <col min="15876" max="15877" width="17.3984375" style="4" customWidth="1"/>
    <col min="15878" max="15879" width="15.09765625" style="4" customWidth="1"/>
    <col min="15880" max="16128" width="9.09765625" style="4"/>
    <col min="16129" max="16129" width="12.59765625" style="4" customWidth="1"/>
    <col min="16130" max="16130" width="17.3984375" style="4" customWidth="1"/>
    <col min="16131" max="16131" width="10.59765625" style="4" customWidth="1"/>
    <col min="16132" max="16133" width="17.3984375" style="4" customWidth="1"/>
    <col min="16134" max="16135" width="15.09765625" style="4" customWidth="1"/>
    <col min="16136" max="16384" width="9.09765625" style="4"/>
  </cols>
  <sheetData>
    <row r="1" spans="1:15" x14ac:dyDescent="0.25">
      <c r="A1" s="6"/>
      <c r="B1" s="6"/>
      <c r="C1" s="6"/>
      <c r="D1" s="6"/>
      <c r="E1" s="6"/>
      <c r="F1" s="6"/>
      <c r="G1" s="7"/>
    </row>
    <row r="2" spans="1:15" ht="13" x14ac:dyDescent="0.3">
      <c r="A2" s="8" t="s">
        <v>234</v>
      </c>
      <c r="B2" s="6"/>
      <c r="C2" s="6"/>
      <c r="D2" s="6"/>
      <c r="E2" s="6"/>
      <c r="F2" s="6"/>
      <c r="G2" s="7"/>
    </row>
    <row r="3" spans="1:15" x14ac:dyDescent="0.25">
      <c r="A3" s="9"/>
      <c r="B3" s="9"/>
      <c r="C3" s="9"/>
      <c r="D3" s="9"/>
      <c r="E3" s="9"/>
      <c r="F3" s="9"/>
      <c r="G3" s="10"/>
    </row>
    <row r="4" spans="1:15" x14ac:dyDescent="0.25">
      <c r="A4" s="11" t="s">
        <v>42</v>
      </c>
      <c r="B4" s="12" t="s">
        <v>43</v>
      </c>
      <c r="C4" s="12" t="s">
        <v>44</v>
      </c>
      <c r="D4" s="12" t="s">
        <v>44</v>
      </c>
      <c r="E4" s="12" t="s">
        <v>45</v>
      </c>
      <c r="F4" s="12" t="s">
        <v>46</v>
      </c>
      <c r="G4" s="13" t="s">
        <v>47</v>
      </c>
    </row>
    <row r="5" spans="1:15" x14ac:dyDescent="0.25">
      <c r="A5" s="14" t="s">
        <v>48</v>
      </c>
      <c r="B5" s="15" t="s">
        <v>49</v>
      </c>
      <c r="C5" s="15" t="s">
        <v>50</v>
      </c>
      <c r="D5" s="15" t="s">
        <v>51</v>
      </c>
      <c r="E5" s="15" t="s">
        <v>52</v>
      </c>
      <c r="F5" s="15" t="s">
        <v>53</v>
      </c>
      <c r="G5" s="16" t="s">
        <v>54</v>
      </c>
    </row>
    <row r="6" spans="1:15" x14ac:dyDescent="0.25">
      <c r="A6" s="17"/>
      <c r="B6" s="15" t="s">
        <v>55</v>
      </c>
      <c r="C6" s="15" t="s">
        <v>56</v>
      </c>
      <c r="D6" s="15" t="s">
        <v>55</v>
      </c>
      <c r="E6" s="15" t="s">
        <v>55</v>
      </c>
      <c r="F6" s="15" t="s">
        <v>57</v>
      </c>
      <c r="G6" s="16" t="s">
        <v>56</v>
      </c>
    </row>
    <row r="7" spans="1:15" x14ac:dyDescent="0.25">
      <c r="A7" s="18"/>
      <c r="B7" s="6"/>
      <c r="C7" s="15"/>
      <c r="D7" s="6"/>
      <c r="E7" s="6"/>
      <c r="F7" s="15"/>
      <c r="G7" s="16"/>
    </row>
    <row r="8" spans="1:15" ht="13.5" x14ac:dyDescent="0.35">
      <c r="A8" s="19"/>
      <c r="B8" s="20" t="s">
        <v>58</v>
      </c>
      <c r="C8" s="12" t="s">
        <v>59</v>
      </c>
      <c r="D8" s="12" t="s">
        <v>60</v>
      </c>
      <c r="E8" s="12" t="s">
        <v>61</v>
      </c>
      <c r="F8" s="20" t="s">
        <v>62</v>
      </c>
      <c r="G8" s="21" t="s">
        <v>63</v>
      </c>
    </row>
    <row r="9" spans="1:15" x14ac:dyDescent="0.25">
      <c r="A9" s="18"/>
      <c r="B9" s="22"/>
      <c r="C9" s="22"/>
      <c r="D9" s="22"/>
      <c r="E9" s="22"/>
      <c r="F9" s="22"/>
      <c r="G9" s="23"/>
    </row>
    <row r="10" spans="1:15" x14ac:dyDescent="0.25">
      <c r="A10" s="14" t="s">
        <v>64</v>
      </c>
      <c r="B10" s="24">
        <v>2.16E-3</v>
      </c>
      <c r="C10" s="15">
        <v>100000</v>
      </c>
      <c r="D10" s="15">
        <v>216</v>
      </c>
      <c r="E10" s="15">
        <v>99819</v>
      </c>
      <c r="F10" s="15">
        <v>8342111</v>
      </c>
      <c r="G10" s="25">
        <v>83.4</v>
      </c>
      <c r="H10" s="40"/>
      <c r="I10" s="44"/>
      <c r="J10" s="44"/>
      <c r="K10" s="39"/>
      <c r="L10" s="39"/>
      <c r="M10" s="44"/>
      <c r="N10" s="43"/>
      <c r="O10" s="43"/>
    </row>
    <row r="11" spans="1:15" x14ac:dyDescent="0.25">
      <c r="A11" s="14" t="s">
        <v>65</v>
      </c>
      <c r="B11" s="24">
        <v>1.2E-4</v>
      </c>
      <c r="C11" s="15">
        <v>99784</v>
      </c>
      <c r="D11" s="15">
        <v>12</v>
      </c>
      <c r="E11" s="15">
        <v>99778</v>
      </c>
      <c r="F11" s="15">
        <v>8242292</v>
      </c>
      <c r="G11" s="25">
        <v>82.6</v>
      </c>
      <c r="H11" s="40"/>
      <c r="I11" s="44"/>
      <c r="J11" s="44"/>
      <c r="K11" s="39"/>
      <c r="L11" s="39"/>
      <c r="M11" s="44"/>
      <c r="N11" s="43"/>
      <c r="O11" s="43"/>
    </row>
    <row r="12" spans="1:15" x14ac:dyDescent="0.25">
      <c r="A12" s="14" t="s">
        <v>66</v>
      </c>
      <c r="B12" s="24">
        <v>1.1E-4</v>
      </c>
      <c r="C12" s="15">
        <v>99772</v>
      </c>
      <c r="D12" s="15">
        <v>11</v>
      </c>
      <c r="E12" s="15">
        <v>99767</v>
      </c>
      <c r="F12" s="15">
        <v>8142514</v>
      </c>
      <c r="G12" s="25">
        <v>81.599999999999994</v>
      </c>
      <c r="H12" s="40"/>
      <c r="I12" s="44"/>
      <c r="J12" s="44"/>
      <c r="K12" s="39"/>
      <c r="L12" s="39"/>
      <c r="M12" s="44"/>
      <c r="N12" s="43"/>
      <c r="O12" s="43"/>
    </row>
    <row r="13" spans="1:15" x14ac:dyDescent="0.25">
      <c r="A13" s="14" t="s">
        <v>67</v>
      </c>
      <c r="B13" s="24">
        <v>1E-4</v>
      </c>
      <c r="C13" s="15">
        <v>99761</v>
      </c>
      <c r="D13" s="15">
        <v>10</v>
      </c>
      <c r="E13" s="15">
        <v>99756</v>
      </c>
      <c r="F13" s="15">
        <v>8042747</v>
      </c>
      <c r="G13" s="25">
        <v>80.599999999999994</v>
      </c>
      <c r="H13" s="40"/>
      <c r="I13" s="44"/>
      <c r="J13" s="44"/>
      <c r="K13" s="39"/>
      <c r="L13" s="39"/>
      <c r="M13" s="44"/>
      <c r="N13" s="43"/>
      <c r="O13" s="43"/>
    </row>
    <row r="14" spans="1:15" x14ac:dyDescent="0.25">
      <c r="A14" s="14" t="s">
        <v>68</v>
      </c>
      <c r="B14" s="24">
        <v>1E-4</v>
      </c>
      <c r="C14" s="15">
        <v>99751</v>
      </c>
      <c r="D14" s="15">
        <v>10</v>
      </c>
      <c r="E14" s="15">
        <v>99746</v>
      </c>
      <c r="F14" s="15">
        <v>7942991</v>
      </c>
      <c r="G14" s="25">
        <v>79.599999999999994</v>
      </c>
      <c r="H14" s="40"/>
      <c r="I14" s="44"/>
      <c r="J14" s="44"/>
      <c r="K14" s="39"/>
      <c r="L14" s="39"/>
      <c r="M14" s="44"/>
      <c r="N14" s="43"/>
      <c r="O14" s="43"/>
    </row>
    <row r="15" spans="1:15" x14ac:dyDescent="0.25">
      <c r="A15" s="14" t="s">
        <v>69</v>
      </c>
      <c r="B15" s="24">
        <v>9.0000000000000006E-5</v>
      </c>
      <c r="C15" s="15">
        <v>99741</v>
      </c>
      <c r="D15" s="15">
        <v>9</v>
      </c>
      <c r="E15" s="15">
        <v>99737</v>
      </c>
      <c r="F15" s="15">
        <v>7843245</v>
      </c>
      <c r="G15" s="25">
        <v>78.599999999999994</v>
      </c>
      <c r="H15" s="40"/>
      <c r="I15" s="44"/>
      <c r="J15" s="44"/>
      <c r="K15" s="39"/>
      <c r="L15" s="39"/>
      <c r="M15" s="44"/>
      <c r="N15" s="43"/>
      <c r="O15" s="43"/>
    </row>
    <row r="16" spans="1:15" x14ac:dyDescent="0.25">
      <c r="A16" s="14" t="s">
        <v>70</v>
      </c>
      <c r="B16" s="24">
        <v>8.0000000000000007E-5</v>
      </c>
      <c r="C16" s="15">
        <v>99732</v>
      </c>
      <c r="D16" s="15">
        <v>8</v>
      </c>
      <c r="E16" s="15">
        <v>99728</v>
      </c>
      <c r="F16" s="15">
        <v>7743509</v>
      </c>
      <c r="G16" s="25">
        <v>77.599999999999994</v>
      </c>
      <c r="H16" s="40"/>
      <c r="I16" s="44"/>
      <c r="J16" s="44"/>
      <c r="K16" s="39"/>
      <c r="L16" s="39"/>
      <c r="M16" s="44"/>
      <c r="N16" s="43"/>
      <c r="O16" s="43"/>
    </row>
    <row r="17" spans="1:15" x14ac:dyDescent="0.25">
      <c r="A17" s="14" t="s">
        <v>71</v>
      </c>
      <c r="B17" s="24">
        <v>6.9999999999999994E-5</v>
      </c>
      <c r="C17" s="15">
        <v>99724</v>
      </c>
      <c r="D17" s="15">
        <v>7</v>
      </c>
      <c r="E17" s="15">
        <v>99721</v>
      </c>
      <c r="F17" s="15">
        <v>7643781</v>
      </c>
      <c r="G17" s="25">
        <v>76.599999999999994</v>
      </c>
      <c r="H17" s="40"/>
      <c r="I17" s="44"/>
      <c r="J17" s="44"/>
      <c r="K17" s="39"/>
      <c r="L17" s="39"/>
      <c r="M17" s="44"/>
      <c r="N17" s="43"/>
      <c r="O17" s="43"/>
    </row>
    <row r="18" spans="1:15" x14ac:dyDescent="0.25">
      <c r="A18" s="14" t="s">
        <v>72</v>
      </c>
      <c r="B18" s="24">
        <v>6.9999999999999994E-5</v>
      </c>
      <c r="C18" s="15">
        <v>99717</v>
      </c>
      <c r="D18" s="15">
        <v>7</v>
      </c>
      <c r="E18" s="15">
        <v>99714</v>
      </c>
      <c r="F18" s="15">
        <v>7544060</v>
      </c>
      <c r="G18" s="25">
        <v>75.7</v>
      </c>
      <c r="H18" s="40"/>
      <c r="I18" s="44"/>
      <c r="J18" s="44"/>
      <c r="K18" s="39"/>
      <c r="L18" s="39"/>
      <c r="M18" s="44"/>
      <c r="N18" s="43"/>
      <c r="O18" s="43"/>
    </row>
    <row r="19" spans="1:15" x14ac:dyDescent="0.25">
      <c r="A19" s="14" t="s">
        <v>73</v>
      </c>
      <c r="B19" s="24">
        <v>6.9999999999999994E-5</v>
      </c>
      <c r="C19" s="15">
        <v>99710</v>
      </c>
      <c r="D19" s="15">
        <v>7</v>
      </c>
      <c r="E19" s="15">
        <v>99707</v>
      </c>
      <c r="F19" s="15">
        <v>7444347</v>
      </c>
      <c r="G19" s="25">
        <v>74.7</v>
      </c>
      <c r="H19" s="40"/>
      <c r="I19" s="44"/>
      <c r="J19" s="44"/>
      <c r="K19" s="39"/>
      <c r="L19" s="39"/>
      <c r="M19" s="44"/>
      <c r="N19" s="43"/>
      <c r="O19" s="43"/>
    </row>
    <row r="20" spans="1:15" x14ac:dyDescent="0.25">
      <c r="A20" s="14" t="s">
        <v>74</v>
      </c>
      <c r="B20" s="24">
        <v>6.0000000000000002E-5</v>
      </c>
      <c r="C20" s="15">
        <v>99703</v>
      </c>
      <c r="D20" s="15">
        <v>6</v>
      </c>
      <c r="E20" s="15">
        <v>99700</v>
      </c>
      <c r="F20" s="15">
        <v>7344640</v>
      </c>
      <c r="G20" s="25">
        <v>73.7</v>
      </c>
      <c r="H20" s="40"/>
      <c r="I20" s="44"/>
      <c r="J20" s="44"/>
      <c r="K20" s="39"/>
      <c r="L20" s="39"/>
      <c r="M20" s="44"/>
      <c r="N20" s="43"/>
      <c r="O20" s="43"/>
    </row>
    <row r="21" spans="1:15" x14ac:dyDescent="0.25">
      <c r="A21" s="14" t="s">
        <v>75</v>
      </c>
      <c r="B21" s="24">
        <v>6.0000000000000002E-5</v>
      </c>
      <c r="C21" s="15">
        <v>99697</v>
      </c>
      <c r="D21" s="15">
        <v>6</v>
      </c>
      <c r="E21" s="15">
        <v>99694</v>
      </c>
      <c r="F21" s="15">
        <v>7244940</v>
      </c>
      <c r="G21" s="25">
        <v>72.7</v>
      </c>
      <c r="H21" s="40"/>
      <c r="I21" s="44"/>
      <c r="J21" s="44"/>
      <c r="K21" s="39"/>
      <c r="L21" s="39"/>
      <c r="M21" s="44"/>
      <c r="N21" s="43"/>
      <c r="O21" s="43"/>
    </row>
    <row r="22" spans="1:15" x14ac:dyDescent="0.25">
      <c r="A22" s="14" t="s">
        <v>76</v>
      </c>
      <c r="B22" s="24">
        <v>6.9999999999999994E-5</v>
      </c>
      <c r="C22" s="15">
        <v>99691</v>
      </c>
      <c r="D22" s="15">
        <v>7</v>
      </c>
      <c r="E22" s="15">
        <v>99688</v>
      </c>
      <c r="F22" s="15">
        <v>7145246</v>
      </c>
      <c r="G22" s="25">
        <v>71.7</v>
      </c>
      <c r="H22" s="40"/>
      <c r="I22" s="44"/>
      <c r="J22" s="44"/>
      <c r="K22" s="39"/>
      <c r="L22" s="39"/>
      <c r="M22" s="44"/>
      <c r="N22" s="43"/>
      <c r="O22" s="43"/>
    </row>
    <row r="23" spans="1:15" x14ac:dyDescent="0.25">
      <c r="A23" s="14" t="s">
        <v>77</v>
      </c>
      <c r="B23" s="24">
        <v>9.0000000000000006E-5</v>
      </c>
      <c r="C23" s="15">
        <v>99684</v>
      </c>
      <c r="D23" s="15">
        <v>8</v>
      </c>
      <c r="E23" s="15">
        <v>99680</v>
      </c>
      <c r="F23" s="15">
        <v>7045559</v>
      </c>
      <c r="G23" s="25">
        <v>70.7</v>
      </c>
      <c r="H23" s="40"/>
      <c r="I23" s="44"/>
      <c r="J23" s="44"/>
      <c r="K23" s="39"/>
      <c r="L23" s="39"/>
      <c r="M23" s="44"/>
      <c r="N23" s="43"/>
      <c r="O23" s="43"/>
    </row>
    <row r="24" spans="1:15" x14ac:dyDescent="0.25">
      <c r="A24" s="14" t="s">
        <v>78</v>
      </c>
      <c r="B24" s="24">
        <v>1.1E-4</v>
      </c>
      <c r="C24" s="15">
        <v>99676</v>
      </c>
      <c r="D24" s="15">
        <v>11</v>
      </c>
      <c r="E24" s="15">
        <v>99671</v>
      </c>
      <c r="F24" s="15">
        <v>6945879</v>
      </c>
      <c r="G24" s="25">
        <v>69.7</v>
      </c>
      <c r="H24" s="40"/>
      <c r="I24" s="44"/>
      <c r="J24" s="44"/>
      <c r="K24" s="39"/>
      <c r="L24" s="39"/>
      <c r="M24" s="44"/>
      <c r="N24" s="43"/>
      <c r="O24" s="43"/>
    </row>
    <row r="25" spans="1:15" x14ac:dyDescent="0.25">
      <c r="A25" s="14" t="s">
        <v>79</v>
      </c>
      <c r="B25" s="24">
        <v>1.2999999999999999E-4</v>
      </c>
      <c r="C25" s="15">
        <v>99665</v>
      </c>
      <c r="D25" s="15">
        <v>13</v>
      </c>
      <c r="E25" s="15">
        <v>99659</v>
      </c>
      <c r="F25" s="15">
        <v>6846208</v>
      </c>
      <c r="G25" s="25">
        <v>68.7</v>
      </c>
      <c r="H25" s="40"/>
      <c r="I25" s="44"/>
      <c r="J25" s="44"/>
      <c r="K25" s="39"/>
      <c r="L25" s="39"/>
      <c r="M25" s="44"/>
      <c r="N25" s="43"/>
      <c r="O25" s="43"/>
    </row>
    <row r="26" spans="1:15" x14ac:dyDescent="0.25">
      <c r="A26" s="26" t="s">
        <v>80</v>
      </c>
      <c r="B26" s="24">
        <v>1.6000000000000001E-4</v>
      </c>
      <c r="C26" s="15">
        <v>99652</v>
      </c>
      <c r="D26" s="15">
        <v>16</v>
      </c>
      <c r="E26" s="15">
        <v>99644</v>
      </c>
      <c r="F26" s="15">
        <v>6746550</v>
      </c>
      <c r="G26" s="25">
        <v>67.7</v>
      </c>
      <c r="H26" s="40"/>
      <c r="I26" s="44"/>
      <c r="J26" s="44"/>
      <c r="K26" s="39"/>
      <c r="L26" s="39"/>
      <c r="M26" s="44"/>
      <c r="N26" s="43"/>
      <c r="O26" s="43"/>
    </row>
    <row r="27" spans="1:15" x14ac:dyDescent="0.25">
      <c r="A27" s="26" t="s">
        <v>81</v>
      </c>
      <c r="B27" s="24">
        <v>1.8000000000000001E-4</v>
      </c>
      <c r="C27" s="15">
        <v>99636</v>
      </c>
      <c r="D27" s="15">
        <v>18</v>
      </c>
      <c r="E27" s="15">
        <v>99627</v>
      </c>
      <c r="F27" s="15">
        <v>6646906</v>
      </c>
      <c r="G27" s="25">
        <v>66.7</v>
      </c>
      <c r="H27" s="40"/>
      <c r="I27" s="44"/>
      <c r="J27" s="44"/>
      <c r="K27" s="39"/>
      <c r="L27" s="39"/>
      <c r="M27" s="44"/>
      <c r="N27" s="43"/>
      <c r="O27" s="43"/>
    </row>
    <row r="28" spans="1:15" x14ac:dyDescent="0.25">
      <c r="A28" s="26" t="s">
        <v>82</v>
      </c>
      <c r="B28" s="24">
        <v>2.0000000000000001E-4</v>
      </c>
      <c r="C28" s="15">
        <v>99618</v>
      </c>
      <c r="D28" s="15">
        <v>19</v>
      </c>
      <c r="E28" s="15">
        <v>99609</v>
      </c>
      <c r="F28" s="15">
        <v>6547279</v>
      </c>
      <c r="G28" s="25">
        <v>65.7</v>
      </c>
      <c r="H28" s="40"/>
      <c r="I28" s="44"/>
      <c r="J28" s="44"/>
      <c r="K28" s="39"/>
      <c r="L28" s="39"/>
      <c r="M28" s="44"/>
      <c r="N28" s="43"/>
      <c r="O28" s="43"/>
    </row>
    <row r="29" spans="1:15" x14ac:dyDescent="0.25">
      <c r="A29" s="26" t="s">
        <v>83</v>
      </c>
      <c r="B29" s="24">
        <v>2.1000000000000001E-4</v>
      </c>
      <c r="C29" s="15">
        <v>99599</v>
      </c>
      <c r="D29" s="15">
        <v>21</v>
      </c>
      <c r="E29" s="15">
        <v>99589</v>
      </c>
      <c r="F29" s="15">
        <v>6447670</v>
      </c>
      <c r="G29" s="25">
        <v>64.7</v>
      </c>
      <c r="H29" s="40"/>
      <c r="I29" s="44"/>
      <c r="J29" s="44"/>
      <c r="K29" s="39"/>
      <c r="L29" s="39"/>
      <c r="M29" s="44"/>
      <c r="N29" s="43"/>
      <c r="O29" s="43"/>
    </row>
    <row r="30" spans="1:15" x14ac:dyDescent="0.25">
      <c r="A30" s="26" t="s">
        <v>84</v>
      </c>
      <c r="B30" s="24">
        <v>2.2000000000000001E-4</v>
      </c>
      <c r="C30" s="15">
        <v>99578</v>
      </c>
      <c r="D30" s="15">
        <v>22</v>
      </c>
      <c r="E30" s="15">
        <v>99567</v>
      </c>
      <c r="F30" s="15">
        <v>6348082</v>
      </c>
      <c r="G30" s="25">
        <v>63.7</v>
      </c>
      <c r="H30" s="40"/>
      <c r="I30" s="44"/>
      <c r="J30" s="44"/>
      <c r="K30" s="39"/>
      <c r="L30" s="39"/>
      <c r="M30" s="44"/>
      <c r="N30" s="43"/>
      <c r="O30" s="43"/>
    </row>
    <row r="31" spans="1:15" x14ac:dyDescent="0.25">
      <c r="A31" s="26" t="s">
        <v>85</v>
      </c>
      <c r="B31" s="24">
        <v>2.4000000000000001E-4</v>
      </c>
      <c r="C31" s="15">
        <v>99556</v>
      </c>
      <c r="D31" s="15">
        <v>24</v>
      </c>
      <c r="E31" s="15">
        <v>99544</v>
      </c>
      <c r="F31" s="15">
        <v>6248515</v>
      </c>
      <c r="G31" s="25">
        <v>62.8</v>
      </c>
      <c r="H31" s="40"/>
      <c r="I31" s="44"/>
      <c r="J31" s="44"/>
      <c r="K31" s="39"/>
      <c r="L31" s="39"/>
      <c r="M31" s="44"/>
      <c r="N31" s="43"/>
      <c r="O31" s="43"/>
    </row>
    <row r="32" spans="1:15" x14ac:dyDescent="0.25">
      <c r="A32" s="26" t="s">
        <v>86</v>
      </c>
      <c r="B32" s="24">
        <v>2.5000000000000001E-4</v>
      </c>
      <c r="C32" s="15">
        <v>99532</v>
      </c>
      <c r="D32" s="15">
        <v>25</v>
      </c>
      <c r="E32" s="15">
        <v>99520</v>
      </c>
      <c r="F32" s="15">
        <v>6148971</v>
      </c>
      <c r="G32" s="25">
        <v>61.8</v>
      </c>
      <c r="H32" s="40"/>
      <c r="I32" s="44"/>
      <c r="J32" s="44"/>
      <c r="K32" s="39"/>
      <c r="L32" s="39"/>
      <c r="M32" s="44"/>
      <c r="N32" s="43"/>
      <c r="O32" s="43"/>
    </row>
    <row r="33" spans="1:15" x14ac:dyDescent="0.25">
      <c r="A33" s="26" t="s">
        <v>87</v>
      </c>
      <c r="B33" s="24">
        <v>2.5000000000000001E-4</v>
      </c>
      <c r="C33" s="15">
        <v>99507</v>
      </c>
      <c r="D33" s="15">
        <v>25</v>
      </c>
      <c r="E33" s="15">
        <v>99495</v>
      </c>
      <c r="F33" s="15">
        <v>6049451</v>
      </c>
      <c r="G33" s="25">
        <v>60.8</v>
      </c>
      <c r="H33" s="40"/>
      <c r="I33" s="44"/>
      <c r="J33" s="44"/>
      <c r="K33" s="39"/>
      <c r="L33" s="39"/>
      <c r="M33" s="44"/>
      <c r="N33" s="43"/>
      <c r="O33" s="43"/>
    </row>
    <row r="34" spans="1:15" x14ac:dyDescent="0.25">
      <c r="A34" s="26" t="s">
        <v>88</v>
      </c>
      <c r="B34" s="24">
        <v>2.5000000000000001E-4</v>
      </c>
      <c r="C34" s="15">
        <v>99482</v>
      </c>
      <c r="D34" s="15">
        <v>25</v>
      </c>
      <c r="E34" s="15">
        <v>99470</v>
      </c>
      <c r="F34" s="15">
        <v>5949957</v>
      </c>
      <c r="G34" s="25">
        <v>59.8</v>
      </c>
      <c r="H34" s="40"/>
      <c r="I34" s="44"/>
      <c r="J34" s="44"/>
      <c r="K34" s="39"/>
      <c r="L34" s="39"/>
      <c r="M34" s="44"/>
      <c r="N34" s="43"/>
      <c r="O34" s="43"/>
    </row>
    <row r="35" spans="1:15" x14ac:dyDescent="0.25">
      <c r="A35" s="26" t="s">
        <v>89</v>
      </c>
      <c r="B35" s="24">
        <v>2.5000000000000001E-4</v>
      </c>
      <c r="C35" s="15">
        <v>99457</v>
      </c>
      <c r="D35" s="15">
        <v>25</v>
      </c>
      <c r="E35" s="15">
        <v>99445</v>
      </c>
      <c r="F35" s="15">
        <v>5850487</v>
      </c>
      <c r="G35" s="25">
        <v>58.8</v>
      </c>
      <c r="H35" s="40"/>
      <c r="I35" s="44"/>
      <c r="J35" s="44"/>
      <c r="K35" s="39"/>
      <c r="L35" s="39"/>
      <c r="M35" s="44"/>
      <c r="N35" s="43"/>
      <c r="O35" s="43"/>
    </row>
    <row r="36" spans="1:15" x14ac:dyDescent="0.25">
      <c r="A36" s="26" t="s">
        <v>90</v>
      </c>
      <c r="B36" s="24">
        <v>2.5000000000000001E-4</v>
      </c>
      <c r="C36" s="15">
        <v>99432</v>
      </c>
      <c r="D36" s="15">
        <v>24</v>
      </c>
      <c r="E36" s="15">
        <v>99420</v>
      </c>
      <c r="F36" s="15">
        <v>5751043</v>
      </c>
      <c r="G36" s="25">
        <v>57.8</v>
      </c>
      <c r="H36" s="40"/>
      <c r="I36" s="44"/>
      <c r="J36" s="44"/>
      <c r="K36" s="39"/>
      <c r="L36" s="39"/>
      <c r="M36" s="44"/>
      <c r="N36" s="43"/>
      <c r="O36" s="43"/>
    </row>
    <row r="37" spans="1:15" x14ac:dyDescent="0.25">
      <c r="A37" s="26" t="s">
        <v>91</v>
      </c>
      <c r="B37" s="24">
        <v>2.5000000000000001E-4</v>
      </c>
      <c r="C37" s="15">
        <v>99408</v>
      </c>
      <c r="D37" s="15">
        <v>25</v>
      </c>
      <c r="E37" s="15">
        <v>99396</v>
      </c>
      <c r="F37" s="15">
        <v>5651623</v>
      </c>
      <c r="G37" s="25">
        <v>56.9</v>
      </c>
      <c r="H37" s="40"/>
      <c r="I37" s="44"/>
      <c r="J37" s="44"/>
      <c r="K37" s="39"/>
      <c r="L37" s="39"/>
      <c r="M37" s="44"/>
      <c r="N37" s="43"/>
      <c r="O37" s="43"/>
    </row>
    <row r="38" spans="1:15" x14ac:dyDescent="0.25">
      <c r="A38" s="26" t="s">
        <v>92</v>
      </c>
      <c r="B38" s="24">
        <v>2.7E-4</v>
      </c>
      <c r="C38" s="15">
        <v>99383</v>
      </c>
      <c r="D38" s="15">
        <v>27</v>
      </c>
      <c r="E38" s="15">
        <v>99370</v>
      </c>
      <c r="F38" s="15">
        <v>5552227</v>
      </c>
      <c r="G38" s="25">
        <v>55.9</v>
      </c>
      <c r="H38" s="40"/>
      <c r="I38" s="44"/>
      <c r="J38" s="44"/>
      <c r="K38" s="39"/>
      <c r="L38" s="39"/>
      <c r="M38" s="44"/>
      <c r="N38" s="43"/>
      <c r="O38" s="43"/>
    </row>
    <row r="39" spans="1:15" x14ac:dyDescent="0.25">
      <c r="A39" s="26" t="s">
        <v>93</v>
      </c>
      <c r="B39" s="24">
        <v>2.9E-4</v>
      </c>
      <c r="C39" s="15">
        <v>99356</v>
      </c>
      <c r="D39" s="15">
        <v>29</v>
      </c>
      <c r="E39" s="15">
        <v>99342</v>
      </c>
      <c r="F39" s="15">
        <v>5452858</v>
      </c>
      <c r="G39" s="25">
        <v>54.9</v>
      </c>
      <c r="H39" s="40"/>
      <c r="I39" s="44"/>
      <c r="J39" s="44"/>
      <c r="K39" s="39"/>
      <c r="L39" s="39"/>
      <c r="M39" s="44"/>
      <c r="N39" s="43"/>
      <c r="O39" s="43"/>
    </row>
    <row r="40" spans="1:15" x14ac:dyDescent="0.25">
      <c r="A40" s="26" t="s">
        <v>94</v>
      </c>
      <c r="B40" s="24">
        <v>3.1E-4</v>
      </c>
      <c r="C40" s="15">
        <v>99327</v>
      </c>
      <c r="D40" s="15">
        <v>31</v>
      </c>
      <c r="E40" s="15">
        <v>99312</v>
      </c>
      <c r="F40" s="15">
        <v>5353516</v>
      </c>
      <c r="G40" s="25">
        <v>53.9</v>
      </c>
      <c r="H40" s="40"/>
      <c r="I40" s="44"/>
      <c r="J40" s="44"/>
      <c r="K40" s="39"/>
      <c r="L40" s="39"/>
      <c r="M40" s="44"/>
      <c r="N40" s="43"/>
      <c r="O40" s="43"/>
    </row>
    <row r="41" spans="1:15" x14ac:dyDescent="0.25">
      <c r="A41" s="26" t="s">
        <v>95</v>
      </c>
      <c r="B41" s="24">
        <v>3.4000000000000002E-4</v>
      </c>
      <c r="C41" s="15">
        <v>99296</v>
      </c>
      <c r="D41" s="15">
        <v>33</v>
      </c>
      <c r="E41" s="15">
        <v>99280</v>
      </c>
      <c r="F41" s="15">
        <v>5254205</v>
      </c>
      <c r="G41" s="25">
        <v>52.9</v>
      </c>
      <c r="H41" s="40"/>
      <c r="I41" s="44"/>
      <c r="J41" s="44"/>
      <c r="K41" s="39"/>
      <c r="L41" s="39"/>
      <c r="M41" s="44"/>
      <c r="N41" s="43"/>
      <c r="O41" s="43"/>
    </row>
    <row r="42" spans="1:15" x14ac:dyDescent="0.25">
      <c r="A42" s="26" t="s">
        <v>96</v>
      </c>
      <c r="B42" s="24">
        <v>3.6000000000000002E-4</v>
      </c>
      <c r="C42" s="15">
        <v>99263</v>
      </c>
      <c r="D42" s="15">
        <v>36</v>
      </c>
      <c r="E42" s="15">
        <v>99245</v>
      </c>
      <c r="F42" s="15">
        <v>5154925</v>
      </c>
      <c r="G42" s="25">
        <v>51.9</v>
      </c>
      <c r="H42" s="40"/>
      <c r="I42" s="44"/>
      <c r="J42" s="44"/>
      <c r="K42" s="39"/>
      <c r="L42" s="39"/>
      <c r="M42" s="44"/>
      <c r="N42" s="43"/>
      <c r="O42" s="43"/>
    </row>
    <row r="43" spans="1:15" x14ac:dyDescent="0.25">
      <c r="A43" s="26" t="s">
        <v>97</v>
      </c>
      <c r="B43" s="24">
        <v>3.8000000000000002E-4</v>
      </c>
      <c r="C43" s="15">
        <v>99227</v>
      </c>
      <c r="D43" s="15">
        <v>38</v>
      </c>
      <c r="E43" s="15">
        <v>99208</v>
      </c>
      <c r="F43" s="15">
        <v>5055680</v>
      </c>
      <c r="G43" s="25">
        <v>51</v>
      </c>
      <c r="H43" s="40"/>
      <c r="I43" s="44"/>
      <c r="J43" s="44"/>
      <c r="K43" s="39"/>
      <c r="L43" s="39"/>
      <c r="M43" s="44"/>
      <c r="N43" s="43"/>
      <c r="O43" s="43"/>
    </row>
    <row r="44" spans="1:15" x14ac:dyDescent="0.25">
      <c r="A44" s="26" t="s">
        <v>98</v>
      </c>
      <c r="B44" s="24">
        <v>4.0000000000000002E-4</v>
      </c>
      <c r="C44" s="15">
        <v>99189</v>
      </c>
      <c r="D44" s="15">
        <v>40</v>
      </c>
      <c r="E44" s="15">
        <v>99169</v>
      </c>
      <c r="F44" s="15">
        <v>4956472</v>
      </c>
      <c r="G44" s="25">
        <v>50</v>
      </c>
      <c r="H44" s="40"/>
      <c r="I44" s="44"/>
      <c r="J44" s="44"/>
      <c r="K44" s="39"/>
      <c r="L44" s="39"/>
      <c r="M44" s="44"/>
      <c r="N44" s="43"/>
      <c r="O44" s="43"/>
    </row>
    <row r="45" spans="1:15" x14ac:dyDescent="0.25">
      <c r="A45" s="26" t="s">
        <v>99</v>
      </c>
      <c r="B45" s="24">
        <v>4.2000000000000002E-4</v>
      </c>
      <c r="C45" s="15">
        <v>99149</v>
      </c>
      <c r="D45" s="15">
        <v>42</v>
      </c>
      <c r="E45" s="15">
        <v>99128</v>
      </c>
      <c r="F45" s="15">
        <v>4857303</v>
      </c>
      <c r="G45" s="25">
        <v>49</v>
      </c>
      <c r="H45" s="40"/>
      <c r="I45" s="44"/>
      <c r="J45" s="44"/>
      <c r="K45" s="39"/>
      <c r="L45" s="39"/>
      <c r="M45" s="44"/>
      <c r="N45" s="43"/>
      <c r="O45" s="43"/>
    </row>
    <row r="46" spans="1:15" x14ac:dyDescent="0.25">
      <c r="A46" s="26" t="s">
        <v>100</v>
      </c>
      <c r="B46" s="24">
        <v>4.4000000000000002E-4</v>
      </c>
      <c r="C46" s="15">
        <v>99107</v>
      </c>
      <c r="D46" s="15">
        <v>44</v>
      </c>
      <c r="E46" s="15">
        <v>99085</v>
      </c>
      <c r="F46" s="15">
        <v>4758175</v>
      </c>
      <c r="G46" s="25">
        <v>48</v>
      </c>
      <c r="H46" s="40"/>
      <c r="I46" s="44"/>
      <c r="J46" s="44"/>
      <c r="K46" s="39"/>
      <c r="L46" s="39"/>
      <c r="M46" s="44"/>
      <c r="N46" s="43"/>
      <c r="O46" s="43"/>
    </row>
    <row r="47" spans="1:15" x14ac:dyDescent="0.25">
      <c r="A47" s="26" t="s">
        <v>101</v>
      </c>
      <c r="B47" s="24">
        <v>4.6999999999999999E-4</v>
      </c>
      <c r="C47" s="15">
        <v>99063</v>
      </c>
      <c r="D47" s="15">
        <v>47</v>
      </c>
      <c r="E47" s="15">
        <v>99040</v>
      </c>
      <c r="F47" s="15">
        <v>4659090</v>
      </c>
      <c r="G47" s="25">
        <v>47</v>
      </c>
      <c r="H47" s="40"/>
      <c r="I47" s="44"/>
      <c r="J47" s="44"/>
      <c r="K47" s="39"/>
      <c r="L47" s="39"/>
      <c r="M47" s="44"/>
      <c r="N47" s="43"/>
      <c r="O47" s="43"/>
    </row>
    <row r="48" spans="1:15" x14ac:dyDescent="0.25">
      <c r="A48" s="26" t="s">
        <v>102</v>
      </c>
      <c r="B48" s="24">
        <v>5.1999999999999995E-4</v>
      </c>
      <c r="C48" s="15">
        <v>99016</v>
      </c>
      <c r="D48" s="15">
        <v>52</v>
      </c>
      <c r="E48" s="15">
        <v>98990</v>
      </c>
      <c r="F48" s="15">
        <v>4560051</v>
      </c>
      <c r="G48" s="25">
        <v>46.1</v>
      </c>
      <c r="H48" s="40"/>
      <c r="I48" s="44"/>
      <c r="J48" s="44"/>
      <c r="K48" s="39"/>
      <c r="L48" s="39"/>
      <c r="M48" s="44"/>
      <c r="N48" s="43"/>
      <c r="O48" s="43"/>
    </row>
    <row r="49" spans="1:15" x14ac:dyDescent="0.25">
      <c r="A49" s="26" t="s">
        <v>103</v>
      </c>
      <c r="B49" s="24">
        <v>5.8E-4</v>
      </c>
      <c r="C49" s="15">
        <v>98964</v>
      </c>
      <c r="D49" s="15">
        <v>57</v>
      </c>
      <c r="E49" s="15">
        <v>98936</v>
      </c>
      <c r="F49" s="15">
        <v>4461061</v>
      </c>
      <c r="G49" s="25">
        <v>45.1</v>
      </c>
      <c r="H49" s="40"/>
      <c r="I49" s="44"/>
      <c r="J49" s="44"/>
      <c r="K49" s="39"/>
      <c r="L49" s="39"/>
      <c r="M49" s="44"/>
      <c r="N49" s="43"/>
      <c r="O49" s="43"/>
    </row>
    <row r="50" spans="1:15" x14ac:dyDescent="0.25">
      <c r="A50" s="26" t="s">
        <v>104</v>
      </c>
      <c r="B50" s="24">
        <v>6.4000000000000005E-4</v>
      </c>
      <c r="C50" s="15">
        <v>98907</v>
      </c>
      <c r="D50" s="15">
        <v>63</v>
      </c>
      <c r="E50" s="15">
        <v>98876</v>
      </c>
      <c r="F50" s="15">
        <v>4362125</v>
      </c>
      <c r="G50" s="25">
        <v>44.1</v>
      </c>
      <c r="H50" s="40"/>
      <c r="I50" s="44"/>
      <c r="J50" s="44"/>
      <c r="K50" s="39"/>
      <c r="L50" s="39"/>
      <c r="M50" s="44"/>
      <c r="N50" s="43"/>
      <c r="O50" s="43"/>
    </row>
    <row r="51" spans="1:15" x14ac:dyDescent="0.25">
      <c r="A51" s="26" t="s">
        <v>105</v>
      </c>
      <c r="B51" s="24">
        <v>6.9999999999999999E-4</v>
      </c>
      <c r="C51" s="15">
        <v>98844</v>
      </c>
      <c r="D51" s="15">
        <v>70</v>
      </c>
      <c r="E51" s="15">
        <v>98809</v>
      </c>
      <c r="F51" s="15">
        <v>4263250</v>
      </c>
      <c r="G51" s="25">
        <v>43.1</v>
      </c>
      <c r="H51" s="40"/>
      <c r="I51" s="44"/>
      <c r="J51" s="44"/>
      <c r="K51" s="39"/>
      <c r="L51" s="39"/>
      <c r="M51" s="44"/>
      <c r="N51" s="43"/>
      <c r="O51" s="43"/>
    </row>
    <row r="52" spans="1:15" x14ac:dyDescent="0.25">
      <c r="A52" s="26" t="s">
        <v>106</v>
      </c>
      <c r="B52" s="24">
        <v>7.7999999999999999E-4</v>
      </c>
      <c r="C52" s="15">
        <v>98774</v>
      </c>
      <c r="D52" s="15">
        <v>77</v>
      </c>
      <c r="E52" s="15">
        <v>98736</v>
      </c>
      <c r="F52" s="15">
        <v>4164441</v>
      </c>
      <c r="G52" s="25">
        <v>42.2</v>
      </c>
      <c r="H52" s="40"/>
      <c r="I52" s="44"/>
      <c r="J52" s="44"/>
      <c r="K52" s="39"/>
      <c r="L52" s="39"/>
      <c r="M52" s="44"/>
      <c r="N52" s="43"/>
      <c r="O52" s="43"/>
    </row>
    <row r="53" spans="1:15" x14ac:dyDescent="0.25">
      <c r="A53" s="26" t="s">
        <v>107</v>
      </c>
      <c r="B53" s="24">
        <v>8.8000000000000003E-4</v>
      </c>
      <c r="C53" s="15">
        <v>98697</v>
      </c>
      <c r="D53" s="15">
        <v>87</v>
      </c>
      <c r="E53" s="15">
        <v>98654</v>
      </c>
      <c r="F53" s="15">
        <v>4065705</v>
      </c>
      <c r="G53" s="25">
        <v>41.2</v>
      </c>
      <c r="H53" s="40"/>
      <c r="I53" s="44"/>
      <c r="J53" s="44"/>
      <c r="K53" s="39"/>
      <c r="L53" s="39"/>
      <c r="M53" s="44"/>
      <c r="N53" s="43"/>
      <c r="O53" s="43"/>
    </row>
    <row r="54" spans="1:15" x14ac:dyDescent="0.25">
      <c r="A54" s="26" t="s">
        <v>108</v>
      </c>
      <c r="B54" s="24">
        <v>1E-3</v>
      </c>
      <c r="C54" s="15">
        <v>98610</v>
      </c>
      <c r="D54" s="15">
        <v>99</v>
      </c>
      <c r="E54" s="15">
        <v>98561</v>
      </c>
      <c r="F54" s="15">
        <v>3967052</v>
      </c>
      <c r="G54" s="25">
        <v>40.200000000000003</v>
      </c>
      <c r="H54" s="40"/>
      <c r="I54" s="44"/>
      <c r="J54" s="44"/>
      <c r="K54" s="39"/>
      <c r="L54" s="39"/>
      <c r="M54" s="44"/>
      <c r="N54" s="43"/>
      <c r="O54" s="43"/>
    </row>
    <row r="55" spans="1:15" x14ac:dyDescent="0.25">
      <c r="A55" s="26" t="s">
        <v>109</v>
      </c>
      <c r="B55" s="24">
        <v>1.1199999999999999E-3</v>
      </c>
      <c r="C55" s="15">
        <v>98511</v>
      </c>
      <c r="D55" s="15">
        <v>110</v>
      </c>
      <c r="E55" s="15">
        <v>98456</v>
      </c>
      <c r="F55" s="15">
        <v>3868491</v>
      </c>
      <c r="G55" s="25">
        <v>39.299999999999997</v>
      </c>
      <c r="H55" s="40"/>
      <c r="I55" s="44"/>
      <c r="J55" s="44"/>
      <c r="K55" s="39"/>
      <c r="L55" s="39"/>
      <c r="M55" s="44"/>
      <c r="N55" s="43"/>
      <c r="O55" s="43"/>
    </row>
    <row r="56" spans="1:15" x14ac:dyDescent="0.25">
      <c r="A56" s="26" t="s">
        <v>110</v>
      </c>
      <c r="B56" s="24">
        <v>1.24E-3</v>
      </c>
      <c r="C56" s="15">
        <v>98401</v>
      </c>
      <c r="D56" s="15">
        <v>122</v>
      </c>
      <c r="E56" s="15">
        <v>98340</v>
      </c>
      <c r="F56" s="15">
        <v>3770035</v>
      </c>
      <c r="G56" s="25">
        <v>38.299999999999997</v>
      </c>
      <c r="H56" s="40"/>
      <c r="I56" s="44"/>
      <c r="J56" s="44"/>
      <c r="K56" s="39"/>
      <c r="L56" s="39"/>
      <c r="M56" s="44"/>
      <c r="N56" s="43"/>
      <c r="O56" s="43"/>
    </row>
    <row r="57" spans="1:15" x14ac:dyDescent="0.25">
      <c r="A57" s="26" t="s">
        <v>111</v>
      </c>
      <c r="B57" s="24">
        <v>1.3799999999999999E-3</v>
      </c>
      <c r="C57" s="15">
        <v>98279</v>
      </c>
      <c r="D57" s="15">
        <v>136</v>
      </c>
      <c r="E57" s="15">
        <v>98211</v>
      </c>
      <c r="F57" s="15">
        <v>3671695</v>
      </c>
      <c r="G57" s="25">
        <v>37.4</v>
      </c>
      <c r="H57" s="40"/>
      <c r="I57" s="44"/>
      <c r="J57" s="44"/>
      <c r="K57" s="39"/>
      <c r="L57" s="39"/>
      <c r="M57" s="44"/>
      <c r="N57" s="43"/>
      <c r="O57" s="43"/>
    </row>
    <row r="58" spans="1:15" x14ac:dyDescent="0.25">
      <c r="A58" s="26" t="s">
        <v>112</v>
      </c>
      <c r="B58" s="24">
        <v>1.5499999999999999E-3</v>
      </c>
      <c r="C58" s="15">
        <v>98143</v>
      </c>
      <c r="D58" s="15">
        <v>152</v>
      </c>
      <c r="E58" s="15">
        <v>98067</v>
      </c>
      <c r="F58" s="15">
        <v>3573484</v>
      </c>
      <c r="G58" s="25">
        <v>36.4</v>
      </c>
      <c r="H58" s="40"/>
      <c r="I58" s="44"/>
      <c r="J58" s="44"/>
      <c r="K58" s="39"/>
      <c r="L58" s="39"/>
      <c r="M58" s="44"/>
      <c r="N58" s="43"/>
      <c r="O58" s="43"/>
    </row>
    <row r="59" spans="1:15" x14ac:dyDescent="0.25">
      <c r="A59" s="26" t="s">
        <v>113</v>
      </c>
      <c r="B59" s="24">
        <v>1.74E-3</v>
      </c>
      <c r="C59" s="15">
        <v>97991</v>
      </c>
      <c r="D59" s="15">
        <v>170</v>
      </c>
      <c r="E59" s="15">
        <v>97906</v>
      </c>
      <c r="F59" s="15">
        <v>3475417</v>
      </c>
      <c r="G59" s="25">
        <v>35.5</v>
      </c>
      <c r="H59" s="40"/>
      <c r="I59" s="44"/>
      <c r="J59" s="44"/>
      <c r="K59" s="39"/>
      <c r="L59" s="39"/>
      <c r="M59" s="44"/>
      <c r="N59" s="43"/>
      <c r="O59" s="43"/>
    </row>
    <row r="60" spans="1:15" x14ac:dyDescent="0.25">
      <c r="A60" s="27" t="s">
        <v>114</v>
      </c>
      <c r="B60" s="24">
        <v>1.9300000000000001E-3</v>
      </c>
      <c r="C60" s="15">
        <v>97821</v>
      </c>
      <c r="D60" s="15">
        <v>189</v>
      </c>
      <c r="E60" s="15">
        <v>97727</v>
      </c>
      <c r="F60" s="15">
        <v>3377511</v>
      </c>
      <c r="G60" s="25">
        <v>34.5</v>
      </c>
      <c r="H60" s="40"/>
      <c r="I60" s="44"/>
      <c r="J60" s="44"/>
      <c r="K60" s="39"/>
      <c r="L60" s="39"/>
      <c r="M60" s="44"/>
      <c r="N60" s="43"/>
      <c r="O60" s="43"/>
    </row>
    <row r="61" spans="1:15" x14ac:dyDescent="0.25">
      <c r="A61" s="27" t="s">
        <v>115</v>
      </c>
      <c r="B61" s="24">
        <v>2.1299999999999999E-3</v>
      </c>
      <c r="C61" s="15">
        <v>97632</v>
      </c>
      <c r="D61" s="15">
        <v>208</v>
      </c>
      <c r="E61" s="15">
        <v>97528</v>
      </c>
      <c r="F61" s="15">
        <v>3279785</v>
      </c>
      <c r="G61" s="25">
        <v>33.6</v>
      </c>
      <c r="H61" s="40"/>
      <c r="I61" s="44"/>
      <c r="J61" s="44"/>
      <c r="K61" s="39"/>
      <c r="L61" s="39"/>
      <c r="M61" s="44"/>
      <c r="N61" s="43"/>
      <c r="O61" s="43"/>
    </row>
    <row r="62" spans="1:15" x14ac:dyDescent="0.25">
      <c r="A62" s="27" t="s">
        <v>116</v>
      </c>
      <c r="B62" s="24">
        <v>2.3500000000000001E-3</v>
      </c>
      <c r="C62" s="15">
        <v>97424</v>
      </c>
      <c r="D62" s="15">
        <v>229</v>
      </c>
      <c r="E62" s="15">
        <v>97310</v>
      </c>
      <c r="F62" s="15">
        <v>3182257</v>
      </c>
      <c r="G62" s="25">
        <v>32.700000000000003</v>
      </c>
      <c r="H62" s="40"/>
      <c r="I62" s="44"/>
      <c r="J62" s="44"/>
      <c r="K62" s="39"/>
      <c r="L62" s="39"/>
      <c r="M62" s="44"/>
      <c r="N62" s="43"/>
      <c r="O62" s="43"/>
    </row>
    <row r="63" spans="1:15" x14ac:dyDescent="0.25">
      <c r="A63" s="26" t="s">
        <v>117</v>
      </c>
      <c r="B63" s="24">
        <v>2.6099999999999999E-3</v>
      </c>
      <c r="C63" s="15">
        <v>97195</v>
      </c>
      <c r="D63" s="15">
        <v>254</v>
      </c>
      <c r="E63" s="15">
        <v>97068</v>
      </c>
      <c r="F63" s="15">
        <v>3084947</v>
      </c>
      <c r="G63" s="25">
        <v>31.7</v>
      </c>
      <c r="H63" s="40"/>
      <c r="I63" s="44"/>
      <c r="J63" s="44"/>
      <c r="K63" s="39"/>
      <c r="L63" s="39"/>
      <c r="M63" s="44"/>
      <c r="N63" s="43"/>
      <c r="O63" s="43"/>
    </row>
    <row r="64" spans="1:15" x14ac:dyDescent="0.25">
      <c r="A64" s="26" t="s">
        <v>118</v>
      </c>
      <c r="B64" s="24">
        <v>2.8999999999999998E-3</v>
      </c>
      <c r="C64" s="15">
        <v>96941</v>
      </c>
      <c r="D64" s="15">
        <v>281</v>
      </c>
      <c r="E64" s="15">
        <v>96801</v>
      </c>
      <c r="F64" s="15">
        <v>2987879</v>
      </c>
      <c r="G64" s="25">
        <v>30.8</v>
      </c>
      <c r="H64" s="40"/>
      <c r="I64" s="44"/>
      <c r="J64" s="44"/>
      <c r="K64" s="39"/>
      <c r="L64" s="39"/>
      <c r="M64" s="44"/>
      <c r="N64" s="43"/>
      <c r="O64" s="43"/>
    </row>
    <row r="65" spans="1:15" x14ac:dyDescent="0.25">
      <c r="A65" s="26" t="s">
        <v>119</v>
      </c>
      <c r="B65" s="24">
        <v>3.1900000000000001E-3</v>
      </c>
      <c r="C65" s="15">
        <v>96660</v>
      </c>
      <c r="D65" s="15">
        <v>309</v>
      </c>
      <c r="E65" s="15">
        <v>96506</v>
      </c>
      <c r="F65" s="15">
        <v>2891079</v>
      </c>
      <c r="G65" s="25">
        <v>29.9</v>
      </c>
      <c r="H65" s="40"/>
      <c r="I65" s="44"/>
      <c r="J65" s="44"/>
      <c r="K65" s="39"/>
      <c r="L65" s="39"/>
      <c r="M65" s="44"/>
      <c r="N65" s="43"/>
      <c r="O65" s="43"/>
    </row>
    <row r="66" spans="1:15" x14ac:dyDescent="0.25">
      <c r="A66" s="26" t="s">
        <v>120</v>
      </c>
      <c r="B66" s="24">
        <v>3.5000000000000001E-3</v>
      </c>
      <c r="C66" s="15">
        <v>96351</v>
      </c>
      <c r="D66" s="15">
        <v>337</v>
      </c>
      <c r="E66" s="15">
        <v>96183</v>
      </c>
      <c r="F66" s="15">
        <v>2794573</v>
      </c>
      <c r="G66" s="25">
        <v>29</v>
      </c>
      <c r="H66" s="40"/>
      <c r="I66" s="44"/>
      <c r="J66" s="44"/>
      <c r="K66" s="39"/>
      <c r="L66" s="39"/>
      <c r="M66" s="44"/>
      <c r="N66" s="43"/>
      <c r="O66" s="43"/>
    </row>
    <row r="67" spans="1:15" x14ac:dyDescent="0.25">
      <c r="A67" s="26" t="s">
        <v>121</v>
      </c>
      <c r="B67" s="24">
        <v>3.8500000000000001E-3</v>
      </c>
      <c r="C67" s="15">
        <v>96014</v>
      </c>
      <c r="D67" s="15">
        <v>369</v>
      </c>
      <c r="E67" s="15">
        <v>95830</v>
      </c>
      <c r="F67" s="15">
        <v>2698391</v>
      </c>
      <c r="G67" s="25">
        <v>28.1</v>
      </c>
      <c r="H67" s="40"/>
      <c r="I67" s="44"/>
      <c r="J67" s="44"/>
      <c r="K67" s="39"/>
      <c r="L67" s="39"/>
      <c r="M67" s="44"/>
      <c r="N67" s="43"/>
      <c r="O67" s="43"/>
    </row>
    <row r="68" spans="1:15" x14ac:dyDescent="0.25">
      <c r="A68" s="26" t="s">
        <v>122</v>
      </c>
      <c r="B68" s="24">
        <v>4.2599999999999999E-3</v>
      </c>
      <c r="C68" s="15">
        <v>95645</v>
      </c>
      <c r="D68" s="15">
        <v>408</v>
      </c>
      <c r="E68" s="15">
        <v>95441</v>
      </c>
      <c r="F68" s="15">
        <v>2602561</v>
      </c>
      <c r="G68" s="25">
        <v>27.2</v>
      </c>
      <c r="H68" s="40"/>
      <c r="I68" s="44"/>
      <c r="J68" s="44"/>
      <c r="K68" s="39"/>
      <c r="L68" s="39"/>
      <c r="M68" s="44"/>
      <c r="N68" s="43"/>
      <c r="O68" s="43"/>
    </row>
    <row r="69" spans="1:15" x14ac:dyDescent="0.25">
      <c r="A69" s="26" t="s">
        <v>123</v>
      </c>
      <c r="B69" s="24">
        <v>4.7200000000000002E-3</v>
      </c>
      <c r="C69" s="15">
        <v>95237</v>
      </c>
      <c r="D69" s="15">
        <v>450</v>
      </c>
      <c r="E69" s="15">
        <v>95012</v>
      </c>
      <c r="F69" s="15">
        <v>2507120</v>
      </c>
      <c r="G69" s="25">
        <v>26.3</v>
      </c>
      <c r="H69" s="40"/>
      <c r="I69" s="44"/>
      <c r="J69" s="44"/>
      <c r="K69" s="39"/>
      <c r="L69" s="39"/>
      <c r="M69" s="44"/>
      <c r="N69" s="43"/>
      <c r="O69" s="43"/>
    </row>
    <row r="70" spans="1:15" x14ac:dyDescent="0.25">
      <c r="A70" s="26" t="s">
        <v>124</v>
      </c>
      <c r="B70" s="24">
        <v>5.1900000000000002E-3</v>
      </c>
      <c r="C70" s="15">
        <v>94787</v>
      </c>
      <c r="D70" s="15">
        <v>492</v>
      </c>
      <c r="E70" s="15">
        <v>94541</v>
      </c>
      <c r="F70" s="15">
        <v>2412108</v>
      </c>
      <c r="G70" s="25">
        <v>25.4</v>
      </c>
      <c r="H70" s="40"/>
      <c r="I70" s="44"/>
      <c r="J70" s="44"/>
      <c r="K70" s="39"/>
      <c r="L70" s="39"/>
      <c r="M70" s="44"/>
      <c r="N70" s="43"/>
      <c r="O70" s="43"/>
    </row>
    <row r="71" spans="1:15" x14ac:dyDescent="0.25">
      <c r="A71" s="26" t="s">
        <v>125</v>
      </c>
      <c r="B71" s="24">
        <v>5.6800000000000002E-3</v>
      </c>
      <c r="C71" s="15">
        <v>94295</v>
      </c>
      <c r="D71" s="15">
        <v>535</v>
      </c>
      <c r="E71" s="15">
        <v>94028</v>
      </c>
      <c r="F71" s="15">
        <v>2317567</v>
      </c>
      <c r="G71" s="25">
        <v>24.6</v>
      </c>
      <c r="H71" s="40"/>
      <c r="I71" s="44"/>
      <c r="J71" s="44"/>
      <c r="K71" s="39"/>
      <c r="L71" s="39"/>
      <c r="M71" s="44"/>
      <c r="N71" s="43"/>
      <c r="O71" s="43"/>
    </row>
    <row r="72" spans="1:15" x14ac:dyDescent="0.25">
      <c r="A72" s="26" t="s">
        <v>126</v>
      </c>
      <c r="B72" s="24">
        <v>6.2100000000000002E-3</v>
      </c>
      <c r="C72" s="15">
        <v>93760</v>
      </c>
      <c r="D72" s="15">
        <v>582</v>
      </c>
      <c r="E72" s="15">
        <v>93469</v>
      </c>
      <c r="F72" s="15">
        <v>2223540</v>
      </c>
      <c r="G72" s="25">
        <v>23.7</v>
      </c>
      <c r="H72" s="40"/>
      <c r="I72" s="44"/>
      <c r="J72" s="44"/>
      <c r="K72" s="39"/>
      <c r="L72" s="39"/>
      <c r="M72" s="44"/>
      <c r="N72" s="43"/>
      <c r="O72" s="43"/>
    </row>
    <row r="73" spans="1:15" x14ac:dyDescent="0.25">
      <c r="A73" s="26" t="s">
        <v>127</v>
      </c>
      <c r="B73" s="24">
        <v>6.7999999999999996E-3</v>
      </c>
      <c r="C73" s="15">
        <v>93178</v>
      </c>
      <c r="D73" s="15">
        <v>634</v>
      </c>
      <c r="E73" s="15">
        <v>92861</v>
      </c>
      <c r="F73" s="15">
        <v>2130071</v>
      </c>
      <c r="G73" s="25">
        <v>22.9</v>
      </c>
      <c r="H73" s="40"/>
      <c r="I73" s="44"/>
      <c r="J73" s="44"/>
      <c r="K73" s="39"/>
      <c r="L73" s="39"/>
      <c r="M73" s="44"/>
      <c r="N73" s="43"/>
      <c r="O73" s="43"/>
    </row>
    <row r="74" spans="1:15" x14ac:dyDescent="0.25">
      <c r="A74" s="26" t="s">
        <v>128</v>
      </c>
      <c r="B74" s="24">
        <v>7.43E-3</v>
      </c>
      <c r="C74" s="15">
        <v>92544</v>
      </c>
      <c r="D74" s="15">
        <v>687</v>
      </c>
      <c r="E74" s="15">
        <v>92201</v>
      </c>
      <c r="F74" s="15">
        <v>2037210</v>
      </c>
      <c r="G74" s="25">
        <v>22</v>
      </c>
      <c r="H74" s="40"/>
      <c r="I74" s="44"/>
      <c r="J74" s="44"/>
      <c r="K74" s="39"/>
      <c r="L74" s="39"/>
      <c r="M74" s="44"/>
      <c r="N74" s="43"/>
      <c r="O74" s="43"/>
    </row>
    <row r="75" spans="1:15" x14ac:dyDescent="0.25">
      <c r="A75" s="26" t="s">
        <v>129</v>
      </c>
      <c r="B75" s="24">
        <v>8.0599999999999995E-3</v>
      </c>
      <c r="C75" s="15">
        <v>91857</v>
      </c>
      <c r="D75" s="15">
        <v>740</v>
      </c>
      <c r="E75" s="15">
        <v>91487</v>
      </c>
      <c r="F75" s="15">
        <v>1945009</v>
      </c>
      <c r="G75" s="25">
        <v>21.2</v>
      </c>
      <c r="H75" s="40"/>
      <c r="I75" s="44"/>
      <c r="J75" s="44"/>
      <c r="K75" s="39"/>
      <c r="L75" s="39"/>
      <c r="M75" s="44"/>
      <c r="N75" s="43"/>
      <c r="O75" s="43"/>
    </row>
    <row r="76" spans="1:15" x14ac:dyDescent="0.25">
      <c r="A76" s="26" t="s">
        <v>130</v>
      </c>
      <c r="B76" s="24">
        <v>8.7500000000000008E-3</v>
      </c>
      <c r="C76" s="15">
        <v>91117</v>
      </c>
      <c r="D76" s="15">
        <v>797</v>
      </c>
      <c r="E76" s="15">
        <v>90719</v>
      </c>
      <c r="F76" s="15">
        <v>1853522</v>
      </c>
      <c r="G76" s="25">
        <v>20.3</v>
      </c>
      <c r="H76" s="40"/>
      <c r="I76" s="44"/>
      <c r="J76" s="44"/>
      <c r="K76" s="39"/>
      <c r="L76" s="39"/>
      <c r="M76" s="44"/>
      <c r="N76" s="43"/>
      <c r="O76" s="43"/>
    </row>
    <row r="77" spans="1:15" x14ac:dyDescent="0.25">
      <c r="A77" s="26" t="s">
        <v>131</v>
      </c>
      <c r="B77" s="24">
        <v>9.5999999999999992E-3</v>
      </c>
      <c r="C77" s="15">
        <v>90320</v>
      </c>
      <c r="D77" s="15">
        <v>867</v>
      </c>
      <c r="E77" s="15">
        <v>89887</v>
      </c>
      <c r="F77" s="15">
        <v>1762804</v>
      </c>
      <c r="G77" s="25">
        <v>19.5</v>
      </c>
      <c r="H77" s="40"/>
      <c r="I77" s="44"/>
      <c r="J77" s="44"/>
      <c r="K77" s="39"/>
      <c r="L77" s="39"/>
      <c r="M77" s="44"/>
      <c r="N77" s="43"/>
      <c r="O77" s="43"/>
    </row>
    <row r="78" spans="1:15" x14ac:dyDescent="0.25">
      <c r="A78" s="26" t="s">
        <v>132</v>
      </c>
      <c r="B78" s="24">
        <v>1.072E-2</v>
      </c>
      <c r="C78" s="15">
        <v>89453</v>
      </c>
      <c r="D78" s="15">
        <v>959</v>
      </c>
      <c r="E78" s="15">
        <v>88974</v>
      </c>
      <c r="F78" s="15">
        <v>1672917</v>
      </c>
      <c r="G78" s="25">
        <v>18.7</v>
      </c>
      <c r="H78" s="40"/>
      <c r="I78" s="44"/>
      <c r="J78" s="44"/>
      <c r="K78" s="39"/>
      <c r="L78" s="39"/>
      <c r="M78" s="44"/>
      <c r="N78" s="43"/>
      <c r="O78" s="43"/>
    </row>
    <row r="79" spans="1:15" x14ac:dyDescent="0.25">
      <c r="A79" s="26" t="s">
        <v>133</v>
      </c>
      <c r="B79" s="24">
        <v>1.1979999999999999E-2</v>
      </c>
      <c r="C79" s="15">
        <v>88494</v>
      </c>
      <c r="D79" s="15">
        <v>1060</v>
      </c>
      <c r="E79" s="15">
        <v>87964</v>
      </c>
      <c r="F79" s="15">
        <v>1583944</v>
      </c>
      <c r="G79" s="25">
        <v>17.899999999999999</v>
      </c>
      <c r="H79" s="40"/>
      <c r="I79" s="44"/>
      <c r="J79" s="44"/>
      <c r="K79" s="39"/>
      <c r="L79" s="39"/>
      <c r="M79" s="44"/>
      <c r="N79" s="43"/>
      <c r="O79" s="43"/>
    </row>
    <row r="80" spans="1:15" x14ac:dyDescent="0.25">
      <c r="A80" s="26" t="s">
        <v>134</v>
      </c>
      <c r="B80" s="24">
        <v>1.328E-2</v>
      </c>
      <c r="C80" s="15">
        <v>87434</v>
      </c>
      <c r="D80" s="15">
        <v>1161</v>
      </c>
      <c r="E80" s="15">
        <v>86854</v>
      </c>
      <c r="F80" s="15">
        <v>1495980</v>
      </c>
      <c r="G80" s="25">
        <v>17.100000000000001</v>
      </c>
      <c r="H80" s="40"/>
      <c r="I80" s="44"/>
      <c r="J80" s="44"/>
      <c r="K80" s="39"/>
      <c r="L80" s="39"/>
      <c r="M80" s="44"/>
      <c r="N80" s="43"/>
      <c r="O80" s="43"/>
    </row>
    <row r="81" spans="1:15" x14ac:dyDescent="0.25">
      <c r="A81" s="26" t="s">
        <v>135</v>
      </c>
      <c r="B81" s="24">
        <v>1.4659999999999999E-2</v>
      </c>
      <c r="C81" s="15">
        <v>86273</v>
      </c>
      <c r="D81" s="15">
        <v>1264</v>
      </c>
      <c r="E81" s="15">
        <v>85641</v>
      </c>
      <c r="F81" s="15">
        <v>1409126</v>
      </c>
      <c r="G81" s="25">
        <v>16.3</v>
      </c>
      <c r="H81" s="40"/>
      <c r="I81" s="44"/>
      <c r="J81" s="44"/>
      <c r="K81" s="39"/>
      <c r="L81" s="39"/>
      <c r="M81" s="44"/>
      <c r="N81" s="43"/>
      <c r="O81" s="43"/>
    </row>
    <row r="82" spans="1:15" x14ac:dyDescent="0.25">
      <c r="A82" s="26" t="s">
        <v>136</v>
      </c>
      <c r="B82" s="24">
        <v>1.6299999999999999E-2</v>
      </c>
      <c r="C82" s="15">
        <v>85009</v>
      </c>
      <c r="D82" s="15">
        <v>1386</v>
      </c>
      <c r="E82" s="15">
        <v>84316</v>
      </c>
      <c r="F82" s="15">
        <v>1323485</v>
      </c>
      <c r="G82" s="25">
        <v>15.6</v>
      </c>
      <c r="H82" s="40"/>
      <c r="I82" s="44"/>
      <c r="J82" s="44"/>
      <c r="K82" s="39"/>
      <c r="L82" s="39"/>
      <c r="M82" s="44"/>
      <c r="N82" s="43"/>
      <c r="O82" s="43"/>
    </row>
    <row r="83" spans="1:15" x14ac:dyDescent="0.25">
      <c r="A83" s="26" t="s">
        <v>137</v>
      </c>
      <c r="B83" s="24">
        <v>1.8339999999999999E-2</v>
      </c>
      <c r="C83" s="15">
        <v>83623</v>
      </c>
      <c r="D83" s="15">
        <v>1533</v>
      </c>
      <c r="E83" s="15">
        <v>82857</v>
      </c>
      <c r="F83" s="15">
        <v>1239169</v>
      </c>
      <c r="G83" s="25">
        <v>14.8</v>
      </c>
      <c r="H83" s="40"/>
      <c r="I83" s="44"/>
      <c r="J83" s="44"/>
      <c r="K83" s="39"/>
      <c r="L83" s="39"/>
      <c r="M83" s="44"/>
      <c r="N83" s="43"/>
      <c r="O83" s="43"/>
    </row>
    <row r="84" spans="1:15" x14ac:dyDescent="0.25">
      <c r="A84" s="26" t="s">
        <v>138</v>
      </c>
      <c r="B84" s="24">
        <v>2.0570000000000001E-2</v>
      </c>
      <c r="C84" s="15">
        <v>82090</v>
      </c>
      <c r="D84" s="15">
        <v>1689</v>
      </c>
      <c r="E84" s="15">
        <v>81246</v>
      </c>
      <c r="F84" s="15">
        <v>1156313</v>
      </c>
      <c r="G84" s="25">
        <v>14.1</v>
      </c>
      <c r="H84" s="40"/>
      <c r="I84" s="44"/>
      <c r="J84" s="44"/>
      <c r="K84" s="39"/>
      <c r="L84" s="39"/>
      <c r="M84" s="44"/>
      <c r="N84" s="43"/>
      <c r="O84" s="43"/>
    </row>
    <row r="85" spans="1:15" x14ac:dyDescent="0.25">
      <c r="A85" s="26" t="s">
        <v>139</v>
      </c>
      <c r="B85" s="24">
        <v>2.2849999999999999E-2</v>
      </c>
      <c r="C85" s="15">
        <v>80401</v>
      </c>
      <c r="D85" s="15">
        <v>1837</v>
      </c>
      <c r="E85" s="15">
        <v>79483</v>
      </c>
      <c r="F85" s="15">
        <v>1075067</v>
      </c>
      <c r="G85" s="25">
        <v>13.4</v>
      </c>
      <c r="H85" s="40"/>
      <c r="I85" s="44"/>
      <c r="J85" s="44"/>
      <c r="K85" s="39"/>
      <c r="L85" s="39"/>
      <c r="M85" s="44"/>
      <c r="N85" s="43"/>
      <c r="O85" s="43"/>
    </row>
    <row r="86" spans="1:15" x14ac:dyDescent="0.25">
      <c r="A86" s="26" t="s">
        <v>140</v>
      </c>
      <c r="B86" s="24">
        <v>2.53E-2</v>
      </c>
      <c r="C86" s="15">
        <v>78564</v>
      </c>
      <c r="D86" s="15">
        <v>1987</v>
      </c>
      <c r="E86" s="15">
        <v>77571</v>
      </c>
      <c r="F86" s="15">
        <v>995585</v>
      </c>
      <c r="G86" s="25">
        <v>12.7</v>
      </c>
      <c r="H86" s="40"/>
      <c r="I86" s="44"/>
      <c r="J86" s="44"/>
      <c r="K86" s="39"/>
      <c r="L86" s="39"/>
      <c r="M86" s="44"/>
      <c r="N86" s="43"/>
      <c r="O86" s="43"/>
    </row>
    <row r="87" spans="1:15" x14ac:dyDescent="0.25">
      <c r="A87" s="26" t="s">
        <v>141</v>
      </c>
      <c r="B87" s="24">
        <v>2.8330000000000001E-2</v>
      </c>
      <c r="C87" s="15">
        <v>76577</v>
      </c>
      <c r="D87" s="15">
        <v>2170</v>
      </c>
      <c r="E87" s="15">
        <v>75492</v>
      </c>
      <c r="F87" s="15">
        <v>918014</v>
      </c>
      <c r="G87" s="25">
        <v>12</v>
      </c>
      <c r="H87" s="40"/>
      <c r="I87" s="44"/>
      <c r="J87" s="44"/>
      <c r="K87" s="39"/>
      <c r="L87" s="39"/>
      <c r="M87" s="44"/>
      <c r="N87" s="43"/>
      <c r="O87" s="43"/>
    </row>
    <row r="88" spans="1:15" x14ac:dyDescent="0.25">
      <c r="A88" s="26" t="s">
        <v>142</v>
      </c>
      <c r="B88" s="24">
        <v>3.2289999999999999E-2</v>
      </c>
      <c r="C88" s="15">
        <v>74407</v>
      </c>
      <c r="D88" s="15">
        <v>2403</v>
      </c>
      <c r="E88" s="15">
        <v>73206</v>
      </c>
      <c r="F88" s="15">
        <v>842522</v>
      </c>
      <c r="G88" s="25">
        <v>11.3</v>
      </c>
      <c r="H88" s="40"/>
      <c r="I88" s="44"/>
      <c r="J88" s="44"/>
      <c r="K88" s="39"/>
      <c r="L88" s="39"/>
      <c r="M88" s="44"/>
      <c r="N88" s="43"/>
      <c r="O88" s="43"/>
    </row>
    <row r="89" spans="1:15" x14ac:dyDescent="0.25">
      <c r="A89" s="26" t="s">
        <v>143</v>
      </c>
      <c r="B89" s="24">
        <v>3.6790000000000003E-2</v>
      </c>
      <c r="C89" s="15">
        <v>72004</v>
      </c>
      <c r="D89" s="15">
        <v>2649</v>
      </c>
      <c r="E89" s="15">
        <v>70680</v>
      </c>
      <c r="F89" s="15">
        <v>769317</v>
      </c>
      <c r="G89" s="25">
        <v>10.7</v>
      </c>
      <c r="H89" s="40"/>
      <c r="I89" s="44"/>
      <c r="J89" s="44"/>
      <c r="K89" s="39"/>
      <c r="L89" s="39"/>
      <c r="M89" s="44"/>
      <c r="N89" s="43"/>
      <c r="O89" s="43"/>
    </row>
    <row r="90" spans="1:15" x14ac:dyDescent="0.25">
      <c r="A90" s="26" t="s">
        <v>144</v>
      </c>
      <c r="B90" s="24">
        <v>4.1410000000000002E-2</v>
      </c>
      <c r="C90" s="15">
        <v>69355</v>
      </c>
      <c r="D90" s="15">
        <v>2872</v>
      </c>
      <c r="E90" s="15">
        <v>67919</v>
      </c>
      <c r="F90" s="15">
        <v>698637</v>
      </c>
      <c r="G90" s="25">
        <v>10.1</v>
      </c>
      <c r="H90" s="40"/>
      <c r="I90" s="44"/>
      <c r="J90" s="44"/>
      <c r="K90" s="39"/>
      <c r="L90" s="39"/>
      <c r="M90" s="44"/>
      <c r="N90" s="43"/>
      <c r="O90" s="43"/>
    </row>
    <row r="91" spans="1:15" x14ac:dyDescent="0.25">
      <c r="A91" s="26" t="s">
        <v>145</v>
      </c>
      <c r="B91" s="24">
        <v>4.6089999999999999E-2</v>
      </c>
      <c r="C91" s="15">
        <v>66483</v>
      </c>
      <c r="D91" s="15">
        <v>3064</v>
      </c>
      <c r="E91" s="15">
        <v>64951</v>
      </c>
      <c r="F91" s="15">
        <v>630718</v>
      </c>
      <c r="G91" s="25">
        <v>9.5</v>
      </c>
      <c r="H91" s="40"/>
      <c r="I91" s="44"/>
      <c r="J91" s="44"/>
      <c r="K91" s="39"/>
      <c r="L91" s="39"/>
      <c r="M91" s="44"/>
      <c r="N91" s="43"/>
      <c r="O91" s="43"/>
    </row>
    <row r="92" spans="1:15" x14ac:dyDescent="0.25">
      <c r="A92" s="26" t="s">
        <v>146</v>
      </c>
      <c r="B92" s="24">
        <v>5.1180000000000003E-2</v>
      </c>
      <c r="C92" s="15">
        <v>63419</v>
      </c>
      <c r="D92" s="15">
        <v>3246</v>
      </c>
      <c r="E92" s="15">
        <v>61796</v>
      </c>
      <c r="F92" s="15">
        <v>565767</v>
      </c>
      <c r="G92" s="25">
        <v>8.9</v>
      </c>
      <c r="H92" s="40"/>
      <c r="I92" s="44"/>
      <c r="J92" s="44"/>
      <c r="K92" s="39"/>
      <c r="L92" s="39"/>
      <c r="M92" s="44"/>
      <c r="N92" s="43"/>
      <c r="O92" s="43"/>
    </row>
    <row r="93" spans="1:15" x14ac:dyDescent="0.25">
      <c r="A93" s="26" t="s">
        <v>147</v>
      </c>
      <c r="B93" s="24">
        <v>5.7119999999999997E-2</v>
      </c>
      <c r="C93" s="15">
        <v>60173</v>
      </c>
      <c r="D93" s="15">
        <v>3437</v>
      </c>
      <c r="E93" s="15">
        <v>58455</v>
      </c>
      <c r="F93" s="15">
        <v>503971</v>
      </c>
      <c r="G93" s="25">
        <v>8.4</v>
      </c>
      <c r="H93" s="40"/>
      <c r="I93" s="44"/>
      <c r="J93" s="44"/>
      <c r="K93" s="39"/>
      <c r="L93" s="39"/>
      <c r="M93" s="44"/>
      <c r="N93" s="43"/>
      <c r="O93" s="43"/>
    </row>
    <row r="94" spans="1:15" x14ac:dyDescent="0.25">
      <c r="A94" s="26" t="s">
        <v>148</v>
      </c>
      <c r="B94" s="24">
        <v>6.3880000000000006E-2</v>
      </c>
      <c r="C94" s="15">
        <v>56736</v>
      </c>
      <c r="D94" s="15">
        <v>3624</v>
      </c>
      <c r="E94" s="15">
        <v>54924</v>
      </c>
      <c r="F94" s="15">
        <v>445517</v>
      </c>
      <c r="G94" s="25">
        <v>7.9</v>
      </c>
      <c r="H94" s="40"/>
      <c r="I94" s="44"/>
      <c r="J94" s="44"/>
      <c r="K94" s="39"/>
      <c r="L94" s="39"/>
      <c r="M94" s="44"/>
      <c r="N94" s="43"/>
      <c r="O94" s="43"/>
    </row>
    <row r="95" spans="1:15" x14ac:dyDescent="0.25">
      <c r="A95" s="26" t="s">
        <v>149</v>
      </c>
      <c r="B95" s="24">
        <v>7.1160000000000001E-2</v>
      </c>
      <c r="C95" s="15">
        <v>53112</v>
      </c>
      <c r="D95" s="15">
        <v>3779</v>
      </c>
      <c r="E95" s="15">
        <v>51223</v>
      </c>
      <c r="F95" s="15">
        <v>390593</v>
      </c>
      <c r="G95" s="25">
        <v>7.4</v>
      </c>
      <c r="H95" s="40"/>
      <c r="I95" s="44"/>
      <c r="J95" s="44"/>
      <c r="K95" s="39"/>
      <c r="L95" s="39"/>
      <c r="M95" s="44"/>
      <c r="N95" s="43"/>
      <c r="O95" s="43"/>
    </row>
    <row r="96" spans="1:15" x14ac:dyDescent="0.25">
      <c r="A96" s="26" t="s">
        <v>150</v>
      </c>
      <c r="B96" s="24">
        <v>7.9140000000000002E-2</v>
      </c>
      <c r="C96" s="15">
        <v>49333</v>
      </c>
      <c r="D96" s="15">
        <v>3904</v>
      </c>
      <c r="E96" s="15">
        <v>47381</v>
      </c>
      <c r="F96" s="15">
        <v>339370</v>
      </c>
      <c r="G96" s="25">
        <v>6.9</v>
      </c>
      <c r="H96" s="40"/>
      <c r="I96" s="44"/>
      <c r="J96" s="44"/>
      <c r="K96" s="39"/>
      <c r="L96" s="39"/>
      <c r="M96" s="44"/>
      <c r="N96" s="43"/>
      <c r="O96" s="43"/>
    </row>
    <row r="97" spans="1:15" x14ac:dyDescent="0.25">
      <c r="A97" s="26" t="s">
        <v>151</v>
      </c>
      <c r="B97" s="24">
        <v>8.7889999999999996E-2</v>
      </c>
      <c r="C97" s="15">
        <v>45429</v>
      </c>
      <c r="D97" s="15">
        <v>3993</v>
      </c>
      <c r="E97" s="15">
        <v>43433</v>
      </c>
      <c r="F97" s="15">
        <v>291989</v>
      </c>
      <c r="G97" s="25">
        <v>6.4</v>
      </c>
      <c r="H97" s="40"/>
      <c r="I97" s="44"/>
      <c r="J97" s="44"/>
      <c r="K97" s="39"/>
      <c r="L97" s="39"/>
      <c r="M97" s="44"/>
      <c r="N97" s="43"/>
      <c r="O97" s="43"/>
    </row>
    <row r="98" spans="1:15" x14ac:dyDescent="0.25">
      <c r="A98" s="26" t="s">
        <v>152</v>
      </c>
      <c r="B98" s="24">
        <v>9.7460000000000005E-2</v>
      </c>
      <c r="C98" s="15">
        <v>41436</v>
      </c>
      <c r="D98" s="15">
        <v>4038</v>
      </c>
      <c r="E98" s="15">
        <v>39417</v>
      </c>
      <c r="F98" s="15">
        <v>248557</v>
      </c>
      <c r="G98" s="25">
        <v>6</v>
      </c>
      <c r="H98" s="40"/>
      <c r="I98" s="44"/>
      <c r="J98" s="44"/>
      <c r="K98" s="39"/>
      <c r="L98" s="39"/>
      <c r="M98" s="44"/>
      <c r="N98" s="43"/>
      <c r="O98" s="43"/>
    </row>
    <row r="99" spans="1:15" x14ac:dyDescent="0.25">
      <c r="A99" s="26" t="s">
        <v>153</v>
      </c>
      <c r="B99" s="24">
        <v>0.1079</v>
      </c>
      <c r="C99" s="15">
        <v>37398</v>
      </c>
      <c r="D99" s="15">
        <v>4035</v>
      </c>
      <c r="E99" s="15">
        <v>35381</v>
      </c>
      <c r="F99" s="15">
        <v>209140</v>
      </c>
      <c r="G99" s="25">
        <v>5.6</v>
      </c>
      <c r="H99" s="40"/>
      <c r="I99" s="44"/>
      <c r="J99" s="44"/>
      <c r="K99" s="39"/>
      <c r="L99" s="39"/>
      <c r="M99" s="44"/>
      <c r="N99" s="43"/>
      <c r="O99" s="43"/>
    </row>
    <row r="100" spans="1:15" x14ac:dyDescent="0.25">
      <c r="A100" s="26" t="s">
        <v>154</v>
      </c>
      <c r="B100" s="24">
        <v>0.11928</v>
      </c>
      <c r="C100" s="15">
        <v>33363</v>
      </c>
      <c r="D100" s="15">
        <v>3979</v>
      </c>
      <c r="E100" s="15">
        <v>31374</v>
      </c>
      <c r="F100" s="15">
        <v>173759</v>
      </c>
      <c r="G100" s="25">
        <v>5.2</v>
      </c>
      <c r="H100" s="40"/>
      <c r="I100" s="44"/>
      <c r="J100" s="44"/>
      <c r="K100" s="39"/>
      <c r="L100" s="39"/>
      <c r="M100" s="44"/>
      <c r="N100" s="43"/>
      <c r="O100" s="43"/>
    </row>
    <row r="101" spans="1:15" x14ac:dyDescent="0.25">
      <c r="A101" s="26" t="s">
        <v>155</v>
      </c>
      <c r="B101" s="24">
        <v>0.13163</v>
      </c>
      <c r="C101" s="15">
        <v>29384</v>
      </c>
      <c r="D101" s="15">
        <v>3868</v>
      </c>
      <c r="E101" s="15">
        <v>27450</v>
      </c>
      <c r="F101" s="15">
        <v>142386</v>
      </c>
      <c r="G101" s="25">
        <v>4.8</v>
      </c>
      <c r="H101" s="40"/>
      <c r="I101" s="44"/>
      <c r="J101" s="44"/>
      <c r="K101" s="39"/>
      <c r="L101" s="39"/>
      <c r="M101" s="44"/>
      <c r="N101" s="43"/>
      <c r="O101" s="43"/>
    </row>
    <row r="102" spans="1:15" x14ac:dyDescent="0.25">
      <c r="A102" s="26" t="s">
        <v>156</v>
      </c>
      <c r="B102" s="24">
        <v>0.14502000000000001</v>
      </c>
      <c r="C102" s="15">
        <v>25516</v>
      </c>
      <c r="D102" s="15">
        <v>3700</v>
      </c>
      <c r="E102" s="15">
        <v>23666</v>
      </c>
      <c r="F102" s="15">
        <v>114936</v>
      </c>
      <c r="G102" s="25">
        <v>4.5</v>
      </c>
      <c r="H102" s="40"/>
      <c r="I102" s="44"/>
      <c r="J102" s="44"/>
      <c r="K102" s="39"/>
      <c r="L102" s="39"/>
      <c r="M102" s="44"/>
      <c r="N102" s="43"/>
      <c r="O102" s="43"/>
    </row>
    <row r="103" spans="1:15" x14ac:dyDescent="0.25">
      <c r="A103" s="26" t="s">
        <v>157</v>
      </c>
      <c r="B103" s="24">
        <v>0.15951000000000001</v>
      </c>
      <c r="C103" s="15">
        <v>21816</v>
      </c>
      <c r="D103" s="15">
        <v>3480</v>
      </c>
      <c r="E103" s="15">
        <v>20076</v>
      </c>
      <c r="F103" s="15">
        <v>91270</v>
      </c>
      <c r="G103" s="25">
        <v>4.2</v>
      </c>
      <c r="H103" s="40"/>
      <c r="I103" s="44"/>
      <c r="J103" s="44"/>
      <c r="K103" s="39"/>
      <c r="L103" s="39"/>
      <c r="M103" s="44"/>
      <c r="N103" s="43"/>
      <c r="O103" s="43"/>
    </row>
    <row r="104" spans="1:15" x14ac:dyDescent="0.25">
      <c r="A104" s="26" t="s">
        <v>158</v>
      </c>
      <c r="B104" s="24">
        <v>0.17513000000000001</v>
      </c>
      <c r="C104" s="15">
        <v>18336</v>
      </c>
      <c r="D104" s="15">
        <v>3211</v>
      </c>
      <c r="E104" s="15">
        <v>16731</v>
      </c>
      <c r="F104" s="15">
        <v>71194</v>
      </c>
      <c r="G104" s="25">
        <v>3.9</v>
      </c>
      <c r="H104" s="40"/>
      <c r="I104" s="44"/>
      <c r="J104" s="44"/>
      <c r="K104" s="39"/>
      <c r="L104" s="39"/>
      <c r="M104" s="44"/>
      <c r="N104" s="43"/>
      <c r="O104" s="43"/>
    </row>
    <row r="105" spans="1:15" x14ac:dyDescent="0.25">
      <c r="A105" s="26" t="s">
        <v>159</v>
      </c>
      <c r="B105" s="24">
        <v>0.19192999999999999</v>
      </c>
      <c r="C105" s="15">
        <v>15125</v>
      </c>
      <c r="D105" s="15">
        <v>2903</v>
      </c>
      <c r="E105" s="15">
        <v>13674</v>
      </c>
      <c r="F105" s="15">
        <v>54463</v>
      </c>
      <c r="G105" s="25">
        <v>3.6</v>
      </c>
      <c r="H105" s="40"/>
      <c r="I105" s="44"/>
      <c r="J105" s="44"/>
      <c r="K105" s="39"/>
      <c r="L105" s="39"/>
      <c r="M105" s="44"/>
      <c r="N105" s="43"/>
      <c r="O105" s="43"/>
    </row>
    <row r="106" spans="1:15" x14ac:dyDescent="0.25">
      <c r="A106" s="26" t="s">
        <v>160</v>
      </c>
      <c r="B106" s="24">
        <v>0.20996000000000001</v>
      </c>
      <c r="C106" s="15">
        <v>12222</v>
      </c>
      <c r="D106" s="15">
        <v>2566</v>
      </c>
      <c r="E106" s="15">
        <v>10939</v>
      </c>
      <c r="F106" s="15">
        <v>40790</v>
      </c>
      <c r="G106" s="25">
        <v>3.3</v>
      </c>
      <c r="H106" s="40"/>
      <c r="I106" s="44"/>
      <c r="J106" s="44"/>
      <c r="K106" s="39"/>
      <c r="L106" s="39"/>
      <c r="M106" s="44"/>
      <c r="N106" s="43"/>
      <c r="O106" s="43"/>
    </row>
    <row r="107" spans="1:15" x14ac:dyDescent="0.25">
      <c r="A107" s="26" t="s">
        <v>161</v>
      </c>
      <c r="B107" s="24">
        <v>0.22925000000000001</v>
      </c>
      <c r="C107" s="15">
        <v>9656</v>
      </c>
      <c r="D107" s="15">
        <v>2214</v>
      </c>
      <c r="E107" s="15">
        <v>8549</v>
      </c>
      <c r="F107" s="15">
        <v>29851</v>
      </c>
      <c r="G107" s="25">
        <v>3.1</v>
      </c>
      <c r="H107" s="40"/>
      <c r="I107" s="44"/>
      <c r="J107" s="44"/>
      <c r="K107" s="39"/>
      <c r="L107" s="39"/>
      <c r="M107" s="44"/>
      <c r="N107" s="43"/>
      <c r="O107" s="43"/>
    </row>
    <row r="108" spans="1:15" x14ac:dyDescent="0.25">
      <c r="A108" s="26" t="s">
        <v>162</v>
      </c>
      <c r="B108" s="24">
        <v>0.24983</v>
      </c>
      <c r="C108" s="15">
        <v>7442</v>
      </c>
      <c r="D108" s="15">
        <v>1859</v>
      </c>
      <c r="E108" s="15">
        <v>6513</v>
      </c>
      <c r="F108" s="15">
        <v>21302</v>
      </c>
      <c r="G108" s="25">
        <v>2.9</v>
      </c>
      <c r="H108" s="40"/>
      <c r="I108" s="44"/>
      <c r="J108" s="44"/>
      <c r="K108" s="39"/>
      <c r="L108" s="39"/>
      <c r="M108" s="44"/>
      <c r="N108" s="43"/>
      <c r="O108" s="43"/>
    </row>
    <row r="109" spans="1:15" x14ac:dyDescent="0.25">
      <c r="A109" s="26" t="s">
        <v>163</v>
      </c>
      <c r="B109" s="24">
        <v>0.27173000000000003</v>
      </c>
      <c r="C109" s="15">
        <v>5583</v>
      </c>
      <c r="D109" s="15">
        <v>1517</v>
      </c>
      <c r="E109" s="15">
        <v>4825</v>
      </c>
      <c r="F109" s="15">
        <v>14789</v>
      </c>
      <c r="G109" s="25">
        <v>2.6</v>
      </c>
      <c r="H109" s="40"/>
      <c r="I109" s="44"/>
      <c r="J109" s="44"/>
      <c r="K109" s="39"/>
      <c r="L109" s="39"/>
      <c r="M109" s="44"/>
      <c r="N109" s="43"/>
      <c r="O109" s="43"/>
    </row>
    <row r="110" spans="1:15" x14ac:dyDescent="0.25">
      <c r="A110" s="28" t="s">
        <v>164</v>
      </c>
      <c r="B110" s="29">
        <v>1</v>
      </c>
      <c r="C110" s="30">
        <v>4066</v>
      </c>
      <c r="D110" s="30">
        <v>4066</v>
      </c>
      <c r="E110" s="30">
        <v>9965</v>
      </c>
      <c r="F110" s="30">
        <v>9965</v>
      </c>
      <c r="G110" s="31">
        <v>2.5</v>
      </c>
      <c r="H110" s="40"/>
      <c r="I110" s="44"/>
      <c r="J110" s="44"/>
      <c r="K110" s="39"/>
      <c r="L110" s="39"/>
      <c r="M110" s="44"/>
      <c r="N110" s="43"/>
      <c r="O110" s="43"/>
    </row>
    <row r="111" spans="1:15" x14ac:dyDescent="0.25">
      <c r="A111" s="15"/>
      <c r="B111" s="24"/>
      <c r="C111" s="15"/>
      <c r="D111" s="15"/>
      <c r="E111" s="15"/>
      <c r="F111" s="15"/>
      <c r="G111" s="67"/>
      <c r="H111" s="40"/>
      <c r="I111" s="44"/>
      <c r="J111" s="44"/>
      <c r="K111" s="39"/>
      <c r="L111" s="39"/>
      <c r="M111" s="44"/>
      <c r="N111" s="43"/>
      <c r="O111" s="43"/>
    </row>
    <row r="113" spans="1:1" x14ac:dyDescent="0.25">
      <c r="A113" s="32" t="s">
        <v>284</v>
      </c>
    </row>
    <row r="114" spans="1:1" x14ac:dyDescent="0.25">
      <c r="A114" s="33" t="s">
        <v>165</v>
      </c>
    </row>
  </sheetData>
  <conditionalFormatting sqref="H10:H111">
    <cfRule type="cellIs" dxfId="41" priority="2" operator="lessThan">
      <formula>0</formula>
    </cfRule>
  </conditionalFormatting>
  <conditionalFormatting sqref="J10:J111">
    <cfRule type="cellIs" dxfId="40" priority="1" operator="lessThan">
      <formula>0</formula>
    </cfRule>
  </conditionalFormatting>
  <pageMargins left="0.75" right="0.75" top="1" bottom="1" header="0.5" footer="0.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dimension ref="A1:G114"/>
  <sheetViews>
    <sheetView zoomScaleNormal="100" workbookViewId="0"/>
  </sheetViews>
  <sheetFormatPr defaultRowHeight="12.5" x14ac:dyDescent="0.25"/>
  <cols>
    <col min="1" max="1" width="12.59765625" style="4" customWidth="1"/>
    <col min="2" max="2" width="17.3984375" style="4" customWidth="1"/>
    <col min="3" max="3" width="10.59765625" style="4" customWidth="1"/>
    <col min="4" max="5" width="17.3984375" style="4" customWidth="1"/>
    <col min="6" max="7" width="15.09765625" style="4" customWidth="1"/>
    <col min="8" max="256" width="9.09765625" style="4"/>
    <col min="257" max="257" width="12.59765625" style="4" customWidth="1"/>
    <col min="258" max="258" width="17.3984375" style="4" customWidth="1"/>
    <col min="259" max="259" width="10.59765625" style="4" customWidth="1"/>
    <col min="260" max="261" width="17.3984375" style="4" customWidth="1"/>
    <col min="262" max="263" width="15.09765625" style="4" customWidth="1"/>
    <col min="264" max="512" width="9.09765625" style="4"/>
    <col min="513" max="513" width="12.59765625" style="4" customWidth="1"/>
    <col min="514" max="514" width="17.3984375" style="4" customWidth="1"/>
    <col min="515" max="515" width="10.59765625" style="4" customWidth="1"/>
    <col min="516" max="517" width="17.3984375" style="4" customWidth="1"/>
    <col min="518" max="519" width="15.09765625" style="4" customWidth="1"/>
    <col min="520" max="768" width="9.09765625" style="4"/>
    <col min="769" max="769" width="12.59765625" style="4" customWidth="1"/>
    <col min="770" max="770" width="17.3984375" style="4" customWidth="1"/>
    <col min="771" max="771" width="10.59765625" style="4" customWidth="1"/>
    <col min="772" max="773" width="17.3984375" style="4" customWidth="1"/>
    <col min="774" max="775" width="15.09765625" style="4" customWidth="1"/>
    <col min="776" max="1024" width="9.09765625" style="4"/>
    <col min="1025" max="1025" width="12.59765625" style="4" customWidth="1"/>
    <col min="1026" max="1026" width="17.3984375" style="4" customWidth="1"/>
    <col min="1027" max="1027" width="10.59765625" style="4" customWidth="1"/>
    <col min="1028" max="1029" width="17.3984375" style="4" customWidth="1"/>
    <col min="1030" max="1031" width="15.09765625" style="4" customWidth="1"/>
    <col min="1032" max="1280" width="9.09765625" style="4"/>
    <col min="1281" max="1281" width="12.59765625" style="4" customWidth="1"/>
    <col min="1282" max="1282" width="17.3984375" style="4" customWidth="1"/>
    <col min="1283" max="1283" width="10.59765625" style="4" customWidth="1"/>
    <col min="1284" max="1285" width="17.3984375" style="4" customWidth="1"/>
    <col min="1286" max="1287" width="15.09765625" style="4" customWidth="1"/>
    <col min="1288" max="1536" width="9.09765625" style="4"/>
    <col min="1537" max="1537" width="12.59765625" style="4" customWidth="1"/>
    <col min="1538" max="1538" width="17.3984375" style="4" customWidth="1"/>
    <col min="1539" max="1539" width="10.59765625" style="4" customWidth="1"/>
    <col min="1540" max="1541" width="17.3984375" style="4" customWidth="1"/>
    <col min="1542" max="1543" width="15.09765625" style="4" customWidth="1"/>
    <col min="1544" max="1792" width="9.09765625" style="4"/>
    <col min="1793" max="1793" width="12.59765625" style="4" customWidth="1"/>
    <col min="1794" max="1794" width="17.3984375" style="4" customWidth="1"/>
    <col min="1795" max="1795" width="10.59765625" style="4" customWidth="1"/>
    <col min="1796" max="1797" width="17.3984375" style="4" customWidth="1"/>
    <col min="1798" max="1799" width="15.09765625" style="4" customWidth="1"/>
    <col min="1800" max="2048" width="9.09765625" style="4"/>
    <col min="2049" max="2049" width="12.59765625" style="4" customWidth="1"/>
    <col min="2050" max="2050" width="17.3984375" style="4" customWidth="1"/>
    <col min="2051" max="2051" width="10.59765625" style="4" customWidth="1"/>
    <col min="2052" max="2053" width="17.3984375" style="4" customWidth="1"/>
    <col min="2054" max="2055" width="15.09765625" style="4" customWidth="1"/>
    <col min="2056" max="2304" width="9.09765625" style="4"/>
    <col min="2305" max="2305" width="12.59765625" style="4" customWidth="1"/>
    <col min="2306" max="2306" width="17.3984375" style="4" customWidth="1"/>
    <col min="2307" max="2307" width="10.59765625" style="4" customWidth="1"/>
    <col min="2308" max="2309" width="17.3984375" style="4" customWidth="1"/>
    <col min="2310" max="2311" width="15.09765625" style="4" customWidth="1"/>
    <col min="2312" max="2560" width="9.09765625" style="4"/>
    <col min="2561" max="2561" width="12.59765625" style="4" customWidth="1"/>
    <col min="2562" max="2562" width="17.3984375" style="4" customWidth="1"/>
    <col min="2563" max="2563" width="10.59765625" style="4" customWidth="1"/>
    <col min="2564" max="2565" width="17.3984375" style="4" customWidth="1"/>
    <col min="2566" max="2567" width="15.09765625" style="4" customWidth="1"/>
    <col min="2568" max="2816" width="9.09765625" style="4"/>
    <col min="2817" max="2817" width="12.59765625" style="4" customWidth="1"/>
    <col min="2818" max="2818" width="17.3984375" style="4" customWidth="1"/>
    <col min="2819" max="2819" width="10.59765625" style="4" customWidth="1"/>
    <col min="2820" max="2821" width="17.3984375" style="4" customWidth="1"/>
    <col min="2822" max="2823" width="15.09765625" style="4" customWidth="1"/>
    <col min="2824" max="3072" width="9.09765625" style="4"/>
    <col min="3073" max="3073" width="12.59765625" style="4" customWidth="1"/>
    <col min="3074" max="3074" width="17.3984375" style="4" customWidth="1"/>
    <col min="3075" max="3075" width="10.59765625" style="4" customWidth="1"/>
    <col min="3076" max="3077" width="17.3984375" style="4" customWidth="1"/>
    <col min="3078" max="3079" width="15.09765625" style="4" customWidth="1"/>
    <col min="3080" max="3328" width="9.09765625" style="4"/>
    <col min="3329" max="3329" width="12.59765625" style="4" customWidth="1"/>
    <col min="3330" max="3330" width="17.3984375" style="4" customWidth="1"/>
    <col min="3331" max="3331" width="10.59765625" style="4" customWidth="1"/>
    <col min="3332" max="3333" width="17.3984375" style="4" customWidth="1"/>
    <col min="3334" max="3335" width="15.09765625" style="4" customWidth="1"/>
    <col min="3336" max="3584" width="9.09765625" style="4"/>
    <col min="3585" max="3585" width="12.59765625" style="4" customWidth="1"/>
    <col min="3586" max="3586" width="17.3984375" style="4" customWidth="1"/>
    <col min="3587" max="3587" width="10.59765625" style="4" customWidth="1"/>
    <col min="3588" max="3589" width="17.3984375" style="4" customWidth="1"/>
    <col min="3590" max="3591" width="15.09765625" style="4" customWidth="1"/>
    <col min="3592" max="3840" width="9.09765625" style="4"/>
    <col min="3841" max="3841" width="12.59765625" style="4" customWidth="1"/>
    <col min="3842" max="3842" width="17.3984375" style="4" customWidth="1"/>
    <col min="3843" max="3843" width="10.59765625" style="4" customWidth="1"/>
    <col min="3844" max="3845" width="17.3984375" style="4" customWidth="1"/>
    <col min="3846" max="3847" width="15.09765625" style="4" customWidth="1"/>
    <col min="3848" max="4096" width="9.09765625" style="4"/>
    <col min="4097" max="4097" width="12.59765625" style="4" customWidth="1"/>
    <col min="4098" max="4098" width="17.3984375" style="4" customWidth="1"/>
    <col min="4099" max="4099" width="10.59765625" style="4" customWidth="1"/>
    <col min="4100" max="4101" width="17.3984375" style="4" customWidth="1"/>
    <col min="4102" max="4103" width="15.09765625" style="4" customWidth="1"/>
    <col min="4104" max="4352" width="9.09765625" style="4"/>
    <col min="4353" max="4353" width="12.59765625" style="4" customWidth="1"/>
    <col min="4354" max="4354" width="17.3984375" style="4" customWidth="1"/>
    <col min="4355" max="4355" width="10.59765625" style="4" customWidth="1"/>
    <col min="4356" max="4357" width="17.3984375" style="4" customWidth="1"/>
    <col min="4358" max="4359" width="15.09765625" style="4" customWidth="1"/>
    <col min="4360" max="4608" width="9.09765625" style="4"/>
    <col min="4609" max="4609" width="12.59765625" style="4" customWidth="1"/>
    <col min="4610" max="4610" width="17.3984375" style="4" customWidth="1"/>
    <col min="4611" max="4611" width="10.59765625" style="4" customWidth="1"/>
    <col min="4612" max="4613" width="17.3984375" style="4" customWidth="1"/>
    <col min="4614" max="4615" width="15.09765625" style="4" customWidth="1"/>
    <col min="4616" max="4864" width="9.09765625" style="4"/>
    <col min="4865" max="4865" width="12.59765625" style="4" customWidth="1"/>
    <col min="4866" max="4866" width="17.3984375" style="4" customWidth="1"/>
    <col min="4867" max="4867" width="10.59765625" style="4" customWidth="1"/>
    <col min="4868" max="4869" width="17.3984375" style="4" customWidth="1"/>
    <col min="4870" max="4871" width="15.09765625" style="4" customWidth="1"/>
    <col min="4872" max="5120" width="9.09765625" style="4"/>
    <col min="5121" max="5121" width="12.59765625" style="4" customWidth="1"/>
    <col min="5122" max="5122" width="17.3984375" style="4" customWidth="1"/>
    <col min="5123" max="5123" width="10.59765625" style="4" customWidth="1"/>
    <col min="5124" max="5125" width="17.3984375" style="4" customWidth="1"/>
    <col min="5126" max="5127" width="15.09765625" style="4" customWidth="1"/>
    <col min="5128" max="5376" width="9.09765625" style="4"/>
    <col min="5377" max="5377" width="12.59765625" style="4" customWidth="1"/>
    <col min="5378" max="5378" width="17.3984375" style="4" customWidth="1"/>
    <col min="5379" max="5379" width="10.59765625" style="4" customWidth="1"/>
    <col min="5380" max="5381" width="17.3984375" style="4" customWidth="1"/>
    <col min="5382" max="5383" width="15.09765625" style="4" customWidth="1"/>
    <col min="5384" max="5632" width="9.09765625" style="4"/>
    <col min="5633" max="5633" width="12.59765625" style="4" customWidth="1"/>
    <col min="5634" max="5634" width="17.3984375" style="4" customWidth="1"/>
    <col min="5635" max="5635" width="10.59765625" style="4" customWidth="1"/>
    <col min="5636" max="5637" width="17.3984375" style="4" customWidth="1"/>
    <col min="5638" max="5639" width="15.09765625" style="4" customWidth="1"/>
    <col min="5640" max="5888" width="9.09765625" style="4"/>
    <col min="5889" max="5889" width="12.59765625" style="4" customWidth="1"/>
    <col min="5890" max="5890" width="17.3984375" style="4" customWidth="1"/>
    <col min="5891" max="5891" width="10.59765625" style="4" customWidth="1"/>
    <col min="5892" max="5893" width="17.3984375" style="4" customWidth="1"/>
    <col min="5894" max="5895" width="15.09765625" style="4" customWidth="1"/>
    <col min="5896" max="6144" width="9.09765625" style="4"/>
    <col min="6145" max="6145" width="12.59765625" style="4" customWidth="1"/>
    <col min="6146" max="6146" width="17.3984375" style="4" customWidth="1"/>
    <col min="6147" max="6147" width="10.59765625" style="4" customWidth="1"/>
    <col min="6148" max="6149" width="17.3984375" style="4" customWidth="1"/>
    <col min="6150" max="6151" width="15.09765625" style="4" customWidth="1"/>
    <col min="6152" max="6400" width="9.09765625" style="4"/>
    <col min="6401" max="6401" width="12.59765625" style="4" customWidth="1"/>
    <col min="6402" max="6402" width="17.3984375" style="4" customWidth="1"/>
    <col min="6403" max="6403" width="10.59765625" style="4" customWidth="1"/>
    <col min="6404" max="6405" width="17.3984375" style="4" customWidth="1"/>
    <col min="6406" max="6407" width="15.09765625" style="4" customWidth="1"/>
    <col min="6408" max="6656" width="9.09765625" style="4"/>
    <col min="6657" max="6657" width="12.59765625" style="4" customWidth="1"/>
    <col min="6658" max="6658" width="17.3984375" style="4" customWidth="1"/>
    <col min="6659" max="6659" width="10.59765625" style="4" customWidth="1"/>
    <col min="6660" max="6661" width="17.3984375" style="4" customWidth="1"/>
    <col min="6662" max="6663" width="15.09765625" style="4" customWidth="1"/>
    <col min="6664" max="6912" width="9.09765625" style="4"/>
    <col min="6913" max="6913" width="12.59765625" style="4" customWidth="1"/>
    <col min="6914" max="6914" width="17.3984375" style="4" customWidth="1"/>
    <col min="6915" max="6915" width="10.59765625" style="4" customWidth="1"/>
    <col min="6916" max="6917" width="17.3984375" style="4" customWidth="1"/>
    <col min="6918" max="6919" width="15.09765625" style="4" customWidth="1"/>
    <col min="6920" max="7168" width="9.09765625" style="4"/>
    <col min="7169" max="7169" width="12.59765625" style="4" customWidth="1"/>
    <col min="7170" max="7170" width="17.3984375" style="4" customWidth="1"/>
    <col min="7171" max="7171" width="10.59765625" style="4" customWidth="1"/>
    <col min="7172" max="7173" width="17.3984375" style="4" customWidth="1"/>
    <col min="7174" max="7175" width="15.09765625" style="4" customWidth="1"/>
    <col min="7176" max="7424" width="9.09765625" style="4"/>
    <col min="7425" max="7425" width="12.59765625" style="4" customWidth="1"/>
    <col min="7426" max="7426" width="17.3984375" style="4" customWidth="1"/>
    <col min="7427" max="7427" width="10.59765625" style="4" customWidth="1"/>
    <col min="7428" max="7429" width="17.3984375" style="4" customWidth="1"/>
    <col min="7430" max="7431" width="15.09765625" style="4" customWidth="1"/>
    <col min="7432" max="7680" width="9.09765625" style="4"/>
    <col min="7681" max="7681" width="12.59765625" style="4" customWidth="1"/>
    <col min="7682" max="7682" width="17.3984375" style="4" customWidth="1"/>
    <col min="7683" max="7683" width="10.59765625" style="4" customWidth="1"/>
    <col min="7684" max="7685" width="17.3984375" style="4" customWidth="1"/>
    <col min="7686" max="7687" width="15.09765625" style="4" customWidth="1"/>
    <col min="7688" max="7936" width="9.09765625" style="4"/>
    <col min="7937" max="7937" width="12.59765625" style="4" customWidth="1"/>
    <col min="7938" max="7938" width="17.3984375" style="4" customWidth="1"/>
    <col min="7939" max="7939" width="10.59765625" style="4" customWidth="1"/>
    <col min="7940" max="7941" width="17.3984375" style="4" customWidth="1"/>
    <col min="7942" max="7943" width="15.09765625" style="4" customWidth="1"/>
    <col min="7944" max="8192" width="9.09765625" style="4"/>
    <col min="8193" max="8193" width="12.59765625" style="4" customWidth="1"/>
    <col min="8194" max="8194" width="17.3984375" style="4" customWidth="1"/>
    <col min="8195" max="8195" width="10.59765625" style="4" customWidth="1"/>
    <col min="8196" max="8197" width="17.3984375" style="4" customWidth="1"/>
    <col min="8198" max="8199" width="15.09765625" style="4" customWidth="1"/>
    <col min="8200" max="8448" width="9.09765625" style="4"/>
    <col min="8449" max="8449" width="12.59765625" style="4" customWidth="1"/>
    <col min="8450" max="8450" width="17.3984375" style="4" customWidth="1"/>
    <col min="8451" max="8451" width="10.59765625" style="4" customWidth="1"/>
    <col min="8452" max="8453" width="17.3984375" style="4" customWidth="1"/>
    <col min="8454" max="8455" width="15.09765625" style="4" customWidth="1"/>
    <col min="8456" max="8704" width="9.09765625" style="4"/>
    <col min="8705" max="8705" width="12.59765625" style="4" customWidth="1"/>
    <col min="8706" max="8706" width="17.3984375" style="4" customWidth="1"/>
    <col min="8707" max="8707" width="10.59765625" style="4" customWidth="1"/>
    <col min="8708" max="8709" width="17.3984375" style="4" customWidth="1"/>
    <col min="8710" max="8711" width="15.09765625" style="4" customWidth="1"/>
    <col min="8712" max="8960" width="9.09765625" style="4"/>
    <col min="8961" max="8961" width="12.59765625" style="4" customWidth="1"/>
    <col min="8962" max="8962" width="17.3984375" style="4" customWidth="1"/>
    <col min="8963" max="8963" width="10.59765625" style="4" customWidth="1"/>
    <col min="8964" max="8965" width="17.3984375" style="4" customWidth="1"/>
    <col min="8966" max="8967" width="15.09765625" style="4" customWidth="1"/>
    <col min="8968" max="9216" width="9.09765625" style="4"/>
    <col min="9217" max="9217" width="12.59765625" style="4" customWidth="1"/>
    <col min="9218" max="9218" width="17.3984375" style="4" customWidth="1"/>
    <col min="9219" max="9219" width="10.59765625" style="4" customWidth="1"/>
    <col min="9220" max="9221" width="17.3984375" style="4" customWidth="1"/>
    <col min="9222" max="9223" width="15.09765625" style="4" customWidth="1"/>
    <col min="9224" max="9472" width="9.09765625" style="4"/>
    <col min="9473" max="9473" width="12.59765625" style="4" customWidth="1"/>
    <col min="9474" max="9474" width="17.3984375" style="4" customWidth="1"/>
    <col min="9475" max="9475" width="10.59765625" style="4" customWidth="1"/>
    <col min="9476" max="9477" width="17.3984375" style="4" customWidth="1"/>
    <col min="9478" max="9479" width="15.09765625" style="4" customWidth="1"/>
    <col min="9480" max="9728" width="9.09765625" style="4"/>
    <col min="9729" max="9729" width="12.59765625" style="4" customWidth="1"/>
    <col min="9730" max="9730" width="17.3984375" style="4" customWidth="1"/>
    <col min="9731" max="9731" width="10.59765625" style="4" customWidth="1"/>
    <col min="9732" max="9733" width="17.3984375" style="4" customWidth="1"/>
    <col min="9734" max="9735" width="15.09765625" style="4" customWidth="1"/>
    <col min="9736" max="9984" width="9.09765625" style="4"/>
    <col min="9985" max="9985" width="12.59765625" style="4" customWidth="1"/>
    <col min="9986" max="9986" width="17.3984375" style="4" customWidth="1"/>
    <col min="9987" max="9987" width="10.59765625" style="4" customWidth="1"/>
    <col min="9988" max="9989" width="17.3984375" style="4" customWidth="1"/>
    <col min="9990" max="9991" width="15.09765625" style="4" customWidth="1"/>
    <col min="9992" max="10240" width="9.09765625" style="4"/>
    <col min="10241" max="10241" width="12.59765625" style="4" customWidth="1"/>
    <col min="10242" max="10242" width="17.3984375" style="4" customWidth="1"/>
    <col min="10243" max="10243" width="10.59765625" style="4" customWidth="1"/>
    <col min="10244" max="10245" width="17.3984375" style="4" customWidth="1"/>
    <col min="10246" max="10247" width="15.09765625" style="4" customWidth="1"/>
    <col min="10248" max="10496" width="9.09765625" style="4"/>
    <col min="10497" max="10497" width="12.59765625" style="4" customWidth="1"/>
    <col min="10498" max="10498" width="17.3984375" style="4" customWidth="1"/>
    <col min="10499" max="10499" width="10.59765625" style="4" customWidth="1"/>
    <col min="10500" max="10501" width="17.3984375" style="4" customWidth="1"/>
    <col min="10502" max="10503" width="15.09765625" style="4" customWidth="1"/>
    <col min="10504" max="10752" width="9.09765625" style="4"/>
    <col min="10753" max="10753" width="12.59765625" style="4" customWidth="1"/>
    <col min="10754" max="10754" width="17.3984375" style="4" customWidth="1"/>
    <col min="10755" max="10755" width="10.59765625" style="4" customWidth="1"/>
    <col min="10756" max="10757" width="17.3984375" style="4" customWidth="1"/>
    <col min="10758" max="10759" width="15.09765625" style="4" customWidth="1"/>
    <col min="10760" max="11008" width="9.09765625" style="4"/>
    <col min="11009" max="11009" width="12.59765625" style="4" customWidth="1"/>
    <col min="11010" max="11010" width="17.3984375" style="4" customWidth="1"/>
    <col min="11011" max="11011" width="10.59765625" style="4" customWidth="1"/>
    <col min="11012" max="11013" width="17.3984375" style="4" customWidth="1"/>
    <col min="11014" max="11015" width="15.09765625" style="4" customWidth="1"/>
    <col min="11016" max="11264" width="9.09765625" style="4"/>
    <col min="11265" max="11265" width="12.59765625" style="4" customWidth="1"/>
    <col min="11266" max="11266" width="17.3984375" style="4" customWidth="1"/>
    <col min="11267" max="11267" width="10.59765625" style="4" customWidth="1"/>
    <col min="11268" max="11269" width="17.3984375" style="4" customWidth="1"/>
    <col min="11270" max="11271" width="15.09765625" style="4" customWidth="1"/>
    <col min="11272" max="11520" width="9.09765625" style="4"/>
    <col min="11521" max="11521" width="12.59765625" style="4" customWidth="1"/>
    <col min="11522" max="11522" width="17.3984375" style="4" customWidth="1"/>
    <col min="11523" max="11523" width="10.59765625" style="4" customWidth="1"/>
    <col min="11524" max="11525" width="17.3984375" style="4" customWidth="1"/>
    <col min="11526" max="11527" width="15.09765625" style="4" customWidth="1"/>
    <col min="11528" max="11776" width="9.09765625" style="4"/>
    <col min="11777" max="11777" width="12.59765625" style="4" customWidth="1"/>
    <col min="11778" max="11778" width="17.3984375" style="4" customWidth="1"/>
    <col min="11779" max="11779" width="10.59765625" style="4" customWidth="1"/>
    <col min="11780" max="11781" width="17.3984375" style="4" customWidth="1"/>
    <col min="11782" max="11783" width="15.09765625" style="4" customWidth="1"/>
    <col min="11784" max="12032" width="9.09765625" style="4"/>
    <col min="12033" max="12033" width="12.59765625" style="4" customWidth="1"/>
    <col min="12034" max="12034" width="17.3984375" style="4" customWidth="1"/>
    <col min="12035" max="12035" width="10.59765625" style="4" customWidth="1"/>
    <col min="12036" max="12037" width="17.3984375" style="4" customWidth="1"/>
    <col min="12038" max="12039" width="15.09765625" style="4" customWidth="1"/>
    <col min="12040" max="12288" width="9.09765625" style="4"/>
    <col min="12289" max="12289" width="12.59765625" style="4" customWidth="1"/>
    <col min="12290" max="12290" width="17.3984375" style="4" customWidth="1"/>
    <col min="12291" max="12291" width="10.59765625" style="4" customWidth="1"/>
    <col min="12292" max="12293" width="17.3984375" style="4" customWidth="1"/>
    <col min="12294" max="12295" width="15.09765625" style="4" customWidth="1"/>
    <col min="12296" max="12544" width="9.09765625" style="4"/>
    <col min="12545" max="12545" width="12.59765625" style="4" customWidth="1"/>
    <col min="12546" max="12546" width="17.3984375" style="4" customWidth="1"/>
    <col min="12547" max="12547" width="10.59765625" style="4" customWidth="1"/>
    <col min="12548" max="12549" width="17.3984375" style="4" customWidth="1"/>
    <col min="12550" max="12551" width="15.09765625" style="4" customWidth="1"/>
    <col min="12552" max="12800" width="9.09765625" style="4"/>
    <col min="12801" max="12801" width="12.59765625" style="4" customWidth="1"/>
    <col min="12802" max="12802" width="17.3984375" style="4" customWidth="1"/>
    <col min="12803" max="12803" width="10.59765625" style="4" customWidth="1"/>
    <col min="12804" max="12805" width="17.3984375" style="4" customWidth="1"/>
    <col min="12806" max="12807" width="15.09765625" style="4" customWidth="1"/>
    <col min="12808" max="13056" width="9.09765625" style="4"/>
    <col min="13057" max="13057" width="12.59765625" style="4" customWidth="1"/>
    <col min="13058" max="13058" width="17.3984375" style="4" customWidth="1"/>
    <col min="13059" max="13059" width="10.59765625" style="4" customWidth="1"/>
    <col min="13060" max="13061" width="17.3984375" style="4" customWidth="1"/>
    <col min="13062" max="13063" width="15.09765625" style="4" customWidth="1"/>
    <col min="13064" max="13312" width="9.09765625" style="4"/>
    <col min="13313" max="13313" width="12.59765625" style="4" customWidth="1"/>
    <col min="13314" max="13314" width="17.3984375" style="4" customWidth="1"/>
    <col min="13315" max="13315" width="10.59765625" style="4" customWidth="1"/>
    <col min="13316" max="13317" width="17.3984375" style="4" customWidth="1"/>
    <col min="13318" max="13319" width="15.09765625" style="4" customWidth="1"/>
    <col min="13320" max="13568" width="9.09765625" style="4"/>
    <col min="13569" max="13569" width="12.59765625" style="4" customWidth="1"/>
    <col min="13570" max="13570" width="17.3984375" style="4" customWidth="1"/>
    <col min="13571" max="13571" width="10.59765625" style="4" customWidth="1"/>
    <col min="13572" max="13573" width="17.3984375" style="4" customWidth="1"/>
    <col min="13574" max="13575" width="15.09765625" style="4" customWidth="1"/>
    <col min="13576" max="13824" width="9.09765625" style="4"/>
    <col min="13825" max="13825" width="12.59765625" style="4" customWidth="1"/>
    <col min="13826" max="13826" width="17.3984375" style="4" customWidth="1"/>
    <col min="13827" max="13827" width="10.59765625" style="4" customWidth="1"/>
    <col min="13828" max="13829" width="17.3984375" style="4" customWidth="1"/>
    <col min="13830" max="13831" width="15.09765625" style="4" customWidth="1"/>
    <col min="13832" max="14080" width="9.09765625" style="4"/>
    <col min="14081" max="14081" width="12.59765625" style="4" customWidth="1"/>
    <col min="14082" max="14082" width="17.3984375" style="4" customWidth="1"/>
    <col min="14083" max="14083" width="10.59765625" style="4" customWidth="1"/>
    <col min="14084" max="14085" width="17.3984375" style="4" customWidth="1"/>
    <col min="14086" max="14087" width="15.09765625" style="4" customWidth="1"/>
    <col min="14088" max="14336" width="9.09765625" style="4"/>
    <col min="14337" max="14337" width="12.59765625" style="4" customWidth="1"/>
    <col min="14338" max="14338" width="17.3984375" style="4" customWidth="1"/>
    <col min="14339" max="14339" width="10.59765625" style="4" customWidth="1"/>
    <col min="14340" max="14341" width="17.3984375" style="4" customWidth="1"/>
    <col min="14342" max="14343" width="15.09765625" style="4" customWidth="1"/>
    <col min="14344" max="14592" width="9.09765625" style="4"/>
    <col min="14593" max="14593" width="12.59765625" style="4" customWidth="1"/>
    <col min="14594" max="14594" width="17.3984375" style="4" customWidth="1"/>
    <col min="14595" max="14595" width="10.59765625" style="4" customWidth="1"/>
    <col min="14596" max="14597" width="17.3984375" style="4" customWidth="1"/>
    <col min="14598" max="14599" width="15.09765625" style="4" customWidth="1"/>
    <col min="14600" max="14848" width="9.09765625" style="4"/>
    <col min="14849" max="14849" width="12.59765625" style="4" customWidth="1"/>
    <col min="14850" max="14850" width="17.3984375" style="4" customWidth="1"/>
    <col min="14851" max="14851" width="10.59765625" style="4" customWidth="1"/>
    <col min="14852" max="14853" width="17.3984375" style="4" customWidth="1"/>
    <col min="14854" max="14855" width="15.09765625" style="4" customWidth="1"/>
    <col min="14856" max="15104" width="9.09765625" style="4"/>
    <col min="15105" max="15105" width="12.59765625" style="4" customWidth="1"/>
    <col min="15106" max="15106" width="17.3984375" style="4" customWidth="1"/>
    <col min="15107" max="15107" width="10.59765625" style="4" customWidth="1"/>
    <col min="15108" max="15109" width="17.3984375" style="4" customWidth="1"/>
    <col min="15110" max="15111" width="15.09765625" style="4" customWidth="1"/>
    <col min="15112" max="15360" width="9.09765625" style="4"/>
    <col min="15361" max="15361" width="12.59765625" style="4" customWidth="1"/>
    <col min="15362" max="15362" width="17.3984375" style="4" customWidth="1"/>
    <col min="15363" max="15363" width="10.59765625" style="4" customWidth="1"/>
    <col min="15364" max="15365" width="17.3984375" style="4" customWidth="1"/>
    <col min="15366" max="15367" width="15.09765625" style="4" customWidth="1"/>
    <col min="15368" max="15616" width="9.09765625" style="4"/>
    <col min="15617" max="15617" width="12.59765625" style="4" customWidth="1"/>
    <col min="15618" max="15618" width="17.3984375" style="4" customWidth="1"/>
    <col min="15619" max="15619" width="10.59765625" style="4" customWidth="1"/>
    <col min="15620" max="15621" width="17.3984375" style="4" customWidth="1"/>
    <col min="15622" max="15623" width="15.09765625" style="4" customWidth="1"/>
    <col min="15624" max="15872" width="9.09765625" style="4"/>
    <col min="15873" max="15873" width="12.59765625" style="4" customWidth="1"/>
    <col min="15874" max="15874" width="17.3984375" style="4" customWidth="1"/>
    <col min="15875" max="15875" width="10.59765625" style="4" customWidth="1"/>
    <col min="15876" max="15877" width="17.3984375" style="4" customWidth="1"/>
    <col min="15878" max="15879" width="15.09765625" style="4" customWidth="1"/>
    <col min="15880" max="16128" width="9.09765625" style="4"/>
    <col min="16129" max="16129" width="12.59765625" style="4" customWidth="1"/>
    <col min="16130" max="16130" width="17.3984375" style="4" customWidth="1"/>
    <col min="16131" max="16131" width="10.59765625" style="4" customWidth="1"/>
    <col min="16132" max="16133" width="17.3984375" style="4" customWidth="1"/>
    <col min="16134" max="16135" width="15.09765625" style="4" customWidth="1"/>
    <col min="16136" max="16384" width="9.09765625" style="4"/>
  </cols>
  <sheetData>
    <row r="1" spans="1:7" x14ac:dyDescent="0.25">
      <c r="A1" s="6"/>
      <c r="B1" s="6"/>
      <c r="C1" s="6"/>
      <c r="D1" s="6"/>
      <c r="E1" s="6"/>
      <c r="F1" s="6"/>
      <c r="G1" s="7"/>
    </row>
    <row r="2" spans="1:7" ht="13" x14ac:dyDescent="0.3">
      <c r="A2" s="8" t="s">
        <v>166</v>
      </c>
      <c r="B2" s="6"/>
      <c r="C2" s="6"/>
      <c r="D2" s="6"/>
      <c r="E2" s="6"/>
      <c r="F2" s="6"/>
      <c r="G2" s="7"/>
    </row>
    <row r="3" spans="1:7" x14ac:dyDescent="0.25">
      <c r="A3" s="9"/>
      <c r="B3" s="9"/>
      <c r="C3" s="9"/>
      <c r="D3" s="9"/>
      <c r="E3" s="9"/>
      <c r="F3" s="9"/>
      <c r="G3" s="10"/>
    </row>
    <row r="4" spans="1:7" x14ac:dyDescent="0.25">
      <c r="A4" s="11" t="s">
        <v>42</v>
      </c>
      <c r="B4" s="12" t="s">
        <v>43</v>
      </c>
      <c r="C4" s="12" t="s">
        <v>44</v>
      </c>
      <c r="D4" s="12" t="s">
        <v>44</v>
      </c>
      <c r="E4" s="12" t="s">
        <v>45</v>
      </c>
      <c r="F4" s="12" t="s">
        <v>46</v>
      </c>
      <c r="G4" s="13" t="s">
        <v>47</v>
      </c>
    </row>
    <row r="5" spans="1:7" x14ac:dyDescent="0.25">
      <c r="A5" s="14" t="s">
        <v>48</v>
      </c>
      <c r="B5" s="15" t="s">
        <v>49</v>
      </c>
      <c r="C5" s="15" t="s">
        <v>50</v>
      </c>
      <c r="D5" s="15" t="s">
        <v>51</v>
      </c>
      <c r="E5" s="15" t="s">
        <v>52</v>
      </c>
      <c r="F5" s="15" t="s">
        <v>53</v>
      </c>
      <c r="G5" s="16" t="s">
        <v>54</v>
      </c>
    </row>
    <row r="6" spans="1:7" x14ac:dyDescent="0.25">
      <c r="A6" s="17"/>
      <c r="B6" s="15" t="s">
        <v>55</v>
      </c>
      <c r="C6" s="15" t="s">
        <v>56</v>
      </c>
      <c r="D6" s="15" t="s">
        <v>55</v>
      </c>
      <c r="E6" s="15" t="s">
        <v>55</v>
      </c>
      <c r="F6" s="15" t="s">
        <v>57</v>
      </c>
      <c r="G6" s="16" t="s">
        <v>56</v>
      </c>
    </row>
    <row r="7" spans="1:7" x14ac:dyDescent="0.25">
      <c r="A7" s="18"/>
      <c r="B7" s="6"/>
      <c r="C7" s="15"/>
      <c r="D7" s="6"/>
      <c r="E7" s="6"/>
      <c r="F7" s="15"/>
      <c r="G7" s="16"/>
    </row>
    <row r="8" spans="1:7" ht="13.5" x14ac:dyDescent="0.35">
      <c r="A8" s="19"/>
      <c r="B8" s="20" t="s">
        <v>58</v>
      </c>
      <c r="C8" s="12" t="s">
        <v>59</v>
      </c>
      <c r="D8" s="12" t="s">
        <v>60</v>
      </c>
      <c r="E8" s="12" t="s">
        <v>61</v>
      </c>
      <c r="F8" s="20" t="s">
        <v>62</v>
      </c>
      <c r="G8" s="21" t="s">
        <v>63</v>
      </c>
    </row>
    <row r="9" spans="1:7" x14ac:dyDescent="0.25">
      <c r="A9" s="18"/>
      <c r="B9" s="22"/>
      <c r="C9" s="22"/>
      <c r="D9" s="22"/>
      <c r="E9" s="22"/>
      <c r="F9" s="22"/>
      <c r="G9" s="23"/>
    </row>
    <row r="10" spans="1:7" x14ac:dyDescent="0.25">
      <c r="A10" s="14" t="s">
        <v>64</v>
      </c>
      <c r="B10" s="24">
        <v>2.82E-3</v>
      </c>
      <c r="C10" s="15">
        <v>100000</v>
      </c>
      <c r="D10" s="15">
        <v>282</v>
      </c>
      <c r="E10" s="15">
        <v>99769</v>
      </c>
      <c r="F10" s="15">
        <v>7663601</v>
      </c>
      <c r="G10" s="25">
        <v>76.599999999999994</v>
      </c>
    </row>
    <row r="11" spans="1:7" x14ac:dyDescent="0.25">
      <c r="A11" s="14" t="s">
        <v>65</v>
      </c>
      <c r="B11" s="24">
        <v>2.1000000000000001E-4</v>
      </c>
      <c r="C11" s="15">
        <v>99718</v>
      </c>
      <c r="D11" s="15">
        <v>21</v>
      </c>
      <c r="E11" s="15">
        <v>99708</v>
      </c>
      <c r="F11" s="15">
        <v>7563833</v>
      </c>
      <c r="G11" s="25">
        <v>75.900000000000006</v>
      </c>
    </row>
    <row r="12" spans="1:7" x14ac:dyDescent="0.25">
      <c r="A12" s="14" t="s">
        <v>66</v>
      </c>
      <c r="B12" s="24">
        <v>2.0000000000000001E-4</v>
      </c>
      <c r="C12" s="15">
        <v>99697</v>
      </c>
      <c r="D12" s="15">
        <v>20</v>
      </c>
      <c r="E12" s="15">
        <v>99687</v>
      </c>
      <c r="F12" s="15">
        <v>7464125</v>
      </c>
      <c r="G12" s="25">
        <v>74.900000000000006</v>
      </c>
    </row>
    <row r="13" spans="1:7" x14ac:dyDescent="0.25">
      <c r="A13" s="14" t="s">
        <v>67</v>
      </c>
      <c r="B13" s="24">
        <v>1.9000000000000001E-4</v>
      </c>
      <c r="C13" s="15">
        <v>99677</v>
      </c>
      <c r="D13" s="15">
        <v>19</v>
      </c>
      <c r="E13" s="15">
        <v>99668</v>
      </c>
      <c r="F13" s="15">
        <v>7364438</v>
      </c>
      <c r="G13" s="25">
        <v>73.900000000000006</v>
      </c>
    </row>
    <row r="14" spans="1:7" x14ac:dyDescent="0.25">
      <c r="A14" s="14" t="s">
        <v>68</v>
      </c>
      <c r="B14" s="24">
        <v>1.7000000000000001E-4</v>
      </c>
      <c r="C14" s="15">
        <v>99659</v>
      </c>
      <c r="D14" s="15">
        <v>17</v>
      </c>
      <c r="E14" s="15">
        <v>99650</v>
      </c>
      <c r="F14" s="15">
        <v>7264770</v>
      </c>
      <c r="G14" s="25">
        <v>72.900000000000006</v>
      </c>
    </row>
    <row r="15" spans="1:7" x14ac:dyDescent="0.25">
      <c r="A15" s="14" t="s">
        <v>69</v>
      </c>
      <c r="B15" s="24">
        <v>1.4999999999999999E-4</v>
      </c>
      <c r="C15" s="15">
        <v>99642</v>
      </c>
      <c r="D15" s="15">
        <v>15</v>
      </c>
      <c r="E15" s="15">
        <v>99634</v>
      </c>
      <c r="F15" s="15">
        <v>7165120</v>
      </c>
      <c r="G15" s="25">
        <v>71.900000000000006</v>
      </c>
    </row>
    <row r="16" spans="1:7" x14ac:dyDescent="0.25">
      <c r="A16" s="14" t="s">
        <v>70</v>
      </c>
      <c r="B16" s="24">
        <v>1.2999999999999999E-4</v>
      </c>
      <c r="C16" s="15">
        <v>99627</v>
      </c>
      <c r="D16" s="15">
        <v>13</v>
      </c>
      <c r="E16" s="15">
        <v>99620</v>
      </c>
      <c r="F16" s="15">
        <v>7065486</v>
      </c>
      <c r="G16" s="25">
        <v>70.900000000000006</v>
      </c>
    </row>
    <row r="17" spans="1:7" x14ac:dyDescent="0.25">
      <c r="A17" s="14" t="s">
        <v>71</v>
      </c>
      <c r="B17" s="24">
        <v>1.2E-4</v>
      </c>
      <c r="C17" s="15">
        <v>99613</v>
      </c>
      <c r="D17" s="15">
        <v>12</v>
      </c>
      <c r="E17" s="15">
        <v>99607</v>
      </c>
      <c r="F17" s="15">
        <v>6965866</v>
      </c>
      <c r="G17" s="25">
        <v>69.900000000000006</v>
      </c>
    </row>
    <row r="18" spans="1:7" x14ac:dyDescent="0.25">
      <c r="A18" s="14" t="s">
        <v>72</v>
      </c>
      <c r="B18" s="24">
        <v>1.2E-4</v>
      </c>
      <c r="C18" s="15">
        <v>99601</v>
      </c>
      <c r="D18" s="15">
        <v>12</v>
      </c>
      <c r="E18" s="15">
        <v>99595</v>
      </c>
      <c r="F18" s="15">
        <v>6866259</v>
      </c>
      <c r="G18" s="25">
        <v>68.900000000000006</v>
      </c>
    </row>
    <row r="19" spans="1:7" x14ac:dyDescent="0.25">
      <c r="A19" s="14" t="s">
        <v>73</v>
      </c>
      <c r="B19" s="24">
        <v>1.2E-4</v>
      </c>
      <c r="C19" s="15">
        <v>99589</v>
      </c>
      <c r="D19" s="15">
        <v>12</v>
      </c>
      <c r="E19" s="15">
        <v>99583</v>
      </c>
      <c r="F19" s="15">
        <v>6766664</v>
      </c>
      <c r="G19" s="25">
        <v>67.900000000000006</v>
      </c>
    </row>
    <row r="20" spans="1:7" x14ac:dyDescent="0.25">
      <c r="A20" s="14" t="s">
        <v>74</v>
      </c>
      <c r="B20" s="24">
        <v>1.2999999999999999E-4</v>
      </c>
      <c r="C20" s="15">
        <v>99577</v>
      </c>
      <c r="D20" s="15">
        <v>12</v>
      </c>
      <c r="E20" s="15">
        <v>99571</v>
      </c>
      <c r="F20" s="15">
        <v>6667081</v>
      </c>
      <c r="G20" s="25">
        <v>67</v>
      </c>
    </row>
    <row r="21" spans="1:7" x14ac:dyDescent="0.25">
      <c r="A21" s="14" t="s">
        <v>75</v>
      </c>
      <c r="B21" s="24">
        <v>1.2999999999999999E-4</v>
      </c>
      <c r="C21" s="15">
        <v>99564</v>
      </c>
      <c r="D21" s="15">
        <v>13</v>
      </c>
      <c r="E21" s="15">
        <v>99558</v>
      </c>
      <c r="F21" s="15">
        <v>6567510</v>
      </c>
      <c r="G21" s="25">
        <v>66</v>
      </c>
    </row>
    <row r="22" spans="1:7" x14ac:dyDescent="0.25">
      <c r="A22" s="14" t="s">
        <v>76</v>
      </c>
      <c r="B22" s="24">
        <v>1.4999999999999999E-4</v>
      </c>
      <c r="C22" s="15">
        <v>99551</v>
      </c>
      <c r="D22" s="15">
        <v>15</v>
      </c>
      <c r="E22" s="15">
        <v>99544</v>
      </c>
      <c r="F22" s="15">
        <v>6467952</v>
      </c>
      <c r="G22" s="25">
        <v>65</v>
      </c>
    </row>
    <row r="23" spans="1:7" x14ac:dyDescent="0.25">
      <c r="A23" s="14" t="s">
        <v>77</v>
      </c>
      <c r="B23" s="24">
        <v>1.8000000000000001E-4</v>
      </c>
      <c r="C23" s="15">
        <v>99537</v>
      </c>
      <c r="D23" s="15">
        <v>18</v>
      </c>
      <c r="E23" s="15">
        <v>99528</v>
      </c>
      <c r="F23" s="15">
        <v>6368408</v>
      </c>
      <c r="G23" s="25">
        <v>64</v>
      </c>
    </row>
    <row r="24" spans="1:7" x14ac:dyDescent="0.25">
      <c r="A24" s="14" t="s">
        <v>78</v>
      </c>
      <c r="B24" s="24">
        <v>2.3000000000000001E-4</v>
      </c>
      <c r="C24" s="15">
        <v>99519</v>
      </c>
      <c r="D24" s="15">
        <v>23</v>
      </c>
      <c r="E24" s="15">
        <v>99507</v>
      </c>
      <c r="F24" s="15">
        <v>6268881</v>
      </c>
      <c r="G24" s="25">
        <v>63</v>
      </c>
    </row>
    <row r="25" spans="1:7" x14ac:dyDescent="0.25">
      <c r="A25" s="14" t="s">
        <v>79</v>
      </c>
      <c r="B25" s="24">
        <v>2.7999999999999998E-4</v>
      </c>
      <c r="C25" s="15">
        <v>99496</v>
      </c>
      <c r="D25" s="15">
        <v>27</v>
      </c>
      <c r="E25" s="15">
        <v>99482</v>
      </c>
      <c r="F25" s="15">
        <v>6169373</v>
      </c>
      <c r="G25" s="25">
        <v>62</v>
      </c>
    </row>
    <row r="26" spans="1:7" x14ac:dyDescent="0.25">
      <c r="A26" s="26" t="s">
        <v>80</v>
      </c>
      <c r="B26" s="24">
        <v>3.2000000000000003E-4</v>
      </c>
      <c r="C26" s="15">
        <v>99469</v>
      </c>
      <c r="D26" s="15">
        <v>32</v>
      </c>
      <c r="E26" s="15">
        <v>99452</v>
      </c>
      <c r="F26" s="15">
        <v>6069891</v>
      </c>
      <c r="G26" s="25">
        <v>61</v>
      </c>
    </row>
    <row r="27" spans="1:7" x14ac:dyDescent="0.25">
      <c r="A27" s="26" t="s">
        <v>81</v>
      </c>
      <c r="B27" s="24">
        <v>3.6999999999999999E-4</v>
      </c>
      <c r="C27" s="15">
        <v>99436</v>
      </c>
      <c r="D27" s="15">
        <v>37</v>
      </c>
      <c r="E27" s="15">
        <v>99418</v>
      </c>
      <c r="F27" s="15">
        <v>5970439</v>
      </c>
      <c r="G27" s="25">
        <v>60</v>
      </c>
    </row>
    <row r="28" spans="1:7" x14ac:dyDescent="0.25">
      <c r="A28" s="26" t="s">
        <v>82</v>
      </c>
      <c r="B28" s="24">
        <v>4.2999999999999999E-4</v>
      </c>
      <c r="C28" s="15">
        <v>99399</v>
      </c>
      <c r="D28" s="15">
        <v>43</v>
      </c>
      <c r="E28" s="15">
        <v>99378</v>
      </c>
      <c r="F28" s="15">
        <v>5871021</v>
      </c>
      <c r="G28" s="25">
        <v>59.1</v>
      </c>
    </row>
    <row r="29" spans="1:7" x14ac:dyDescent="0.25">
      <c r="A29" s="26" t="s">
        <v>83</v>
      </c>
      <c r="B29" s="24">
        <v>5.0000000000000001E-4</v>
      </c>
      <c r="C29" s="15">
        <v>99356</v>
      </c>
      <c r="D29" s="15">
        <v>50</v>
      </c>
      <c r="E29" s="15">
        <v>99331</v>
      </c>
      <c r="F29" s="15">
        <v>5771643</v>
      </c>
      <c r="G29" s="25">
        <v>58.1</v>
      </c>
    </row>
    <row r="30" spans="1:7" x14ac:dyDescent="0.25">
      <c r="A30" s="26" t="s">
        <v>84</v>
      </c>
      <c r="B30" s="24">
        <v>5.6999999999999998E-4</v>
      </c>
      <c r="C30" s="15">
        <v>99307</v>
      </c>
      <c r="D30" s="15">
        <v>56</v>
      </c>
      <c r="E30" s="15">
        <v>99278</v>
      </c>
      <c r="F30" s="15">
        <v>5672312</v>
      </c>
      <c r="G30" s="25">
        <v>57.1</v>
      </c>
    </row>
    <row r="31" spans="1:7" x14ac:dyDescent="0.25">
      <c r="A31" s="26" t="s">
        <v>85</v>
      </c>
      <c r="B31" s="24">
        <v>6.3000000000000003E-4</v>
      </c>
      <c r="C31" s="15">
        <v>99250</v>
      </c>
      <c r="D31" s="15">
        <v>63</v>
      </c>
      <c r="E31" s="15">
        <v>99219</v>
      </c>
      <c r="F31" s="15">
        <v>5573033</v>
      </c>
      <c r="G31" s="25">
        <v>56.2</v>
      </c>
    </row>
    <row r="32" spans="1:7" x14ac:dyDescent="0.25">
      <c r="A32" s="26" t="s">
        <v>86</v>
      </c>
      <c r="B32" s="24">
        <v>6.7000000000000002E-4</v>
      </c>
      <c r="C32" s="15">
        <v>99188</v>
      </c>
      <c r="D32" s="15">
        <v>66</v>
      </c>
      <c r="E32" s="15">
        <v>99155</v>
      </c>
      <c r="F32" s="15">
        <v>5473814</v>
      </c>
      <c r="G32" s="25">
        <v>55.2</v>
      </c>
    </row>
    <row r="33" spans="1:7" x14ac:dyDescent="0.25">
      <c r="A33" s="26" t="s">
        <v>87</v>
      </c>
      <c r="B33" s="24">
        <v>6.6E-4</v>
      </c>
      <c r="C33" s="15">
        <v>99122</v>
      </c>
      <c r="D33" s="15">
        <v>66</v>
      </c>
      <c r="E33" s="15">
        <v>99089</v>
      </c>
      <c r="F33" s="15">
        <v>5374660</v>
      </c>
      <c r="G33" s="25">
        <v>54.2</v>
      </c>
    </row>
    <row r="34" spans="1:7" x14ac:dyDescent="0.25">
      <c r="A34" s="26" t="s">
        <v>88</v>
      </c>
      <c r="B34" s="24">
        <v>6.3000000000000003E-4</v>
      </c>
      <c r="C34" s="15">
        <v>99056</v>
      </c>
      <c r="D34" s="15">
        <v>63</v>
      </c>
      <c r="E34" s="15">
        <v>99024</v>
      </c>
      <c r="F34" s="15">
        <v>5275571</v>
      </c>
      <c r="G34" s="25">
        <v>53.3</v>
      </c>
    </row>
    <row r="35" spans="1:7" x14ac:dyDescent="0.25">
      <c r="A35" s="26" t="s">
        <v>89</v>
      </c>
      <c r="B35" s="24">
        <v>5.9999999999999995E-4</v>
      </c>
      <c r="C35" s="15">
        <v>98993</v>
      </c>
      <c r="D35" s="15">
        <v>59</v>
      </c>
      <c r="E35" s="15">
        <v>98963</v>
      </c>
      <c r="F35" s="15">
        <v>5176547</v>
      </c>
      <c r="G35" s="25">
        <v>52.3</v>
      </c>
    </row>
    <row r="36" spans="1:7" x14ac:dyDescent="0.25">
      <c r="A36" s="26" t="s">
        <v>90</v>
      </c>
      <c r="B36" s="24">
        <v>5.6999999999999998E-4</v>
      </c>
      <c r="C36" s="15">
        <v>98934</v>
      </c>
      <c r="D36" s="15">
        <v>56</v>
      </c>
      <c r="E36" s="15">
        <v>98906</v>
      </c>
      <c r="F36" s="15">
        <v>5077583</v>
      </c>
      <c r="G36" s="25">
        <v>51.3</v>
      </c>
    </row>
    <row r="37" spans="1:7" x14ac:dyDescent="0.25">
      <c r="A37" s="26" t="s">
        <v>91</v>
      </c>
      <c r="B37" s="24">
        <v>5.5999999999999995E-4</v>
      </c>
      <c r="C37" s="15">
        <v>98878</v>
      </c>
      <c r="D37" s="15">
        <v>55</v>
      </c>
      <c r="E37" s="15">
        <v>98850</v>
      </c>
      <c r="F37" s="15">
        <v>4978678</v>
      </c>
      <c r="G37" s="25">
        <v>50.4</v>
      </c>
    </row>
    <row r="38" spans="1:7" x14ac:dyDescent="0.25">
      <c r="A38" s="26" t="s">
        <v>92</v>
      </c>
      <c r="B38" s="24">
        <v>5.6999999999999998E-4</v>
      </c>
      <c r="C38" s="15">
        <v>98823</v>
      </c>
      <c r="D38" s="15">
        <v>56</v>
      </c>
      <c r="E38" s="15">
        <v>98795</v>
      </c>
      <c r="F38" s="15">
        <v>4879827</v>
      </c>
      <c r="G38" s="25">
        <v>49.4</v>
      </c>
    </row>
    <row r="39" spans="1:7" x14ac:dyDescent="0.25">
      <c r="A39" s="26" t="s">
        <v>93</v>
      </c>
      <c r="B39" s="24">
        <v>5.9999999999999995E-4</v>
      </c>
      <c r="C39" s="15">
        <v>98766</v>
      </c>
      <c r="D39" s="15">
        <v>59</v>
      </c>
      <c r="E39" s="15">
        <v>98737</v>
      </c>
      <c r="F39" s="15">
        <v>4781033</v>
      </c>
      <c r="G39" s="25">
        <v>48.4</v>
      </c>
    </row>
    <row r="40" spans="1:7" x14ac:dyDescent="0.25">
      <c r="A40" s="26" t="s">
        <v>94</v>
      </c>
      <c r="B40" s="24">
        <v>6.4000000000000005E-4</v>
      </c>
      <c r="C40" s="15">
        <v>98707</v>
      </c>
      <c r="D40" s="15">
        <v>63</v>
      </c>
      <c r="E40" s="15">
        <v>98676</v>
      </c>
      <c r="F40" s="15">
        <v>4682296</v>
      </c>
      <c r="G40" s="25">
        <v>47.4</v>
      </c>
    </row>
    <row r="41" spans="1:7" x14ac:dyDescent="0.25">
      <c r="A41" s="26" t="s">
        <v>95</v>
      </c>
      <c r="B41" s="24">
        <v>6.7000000000000002E-4</v>
      </c>
      <c r="C41" s="15">
        <v>98644</v>
      </c>
      <c r="D41" s="15">
        <v>66</v>
      </c>
      <c r="E41" s="15">
        <v>98611</v>
      </c>
      <c r="F41" s="15">
        <v>4583620</v>
      </c>
      <c r="G41" s="25">
        <v>46.5</v>
      </c>
    </row>
    <row r="42" spans="1:7" x14ac:dyDescent="0.25">
      <c r="A42" s="26" t="s">
        <v>96</v>
      </c>
      <c r="B42" s="24">
        <v>7.1000000000000002E-4</v>
      </c>
      <c r="C42" s="15">
        <v>98578</v>
      </c>
      <c r="D42" s="15">
        <v>70</v>
      </c>
      <c r="E42" s="15">
        <v>98543</v>
      </c>
      <c r="F42" s="15">
        <v>4485009</v>
      </c>
      <c r="G42" s="25">
        <v>45.5</v>
      </c>
    </row>
    <row r="43" spans="1:7" x14ac:dyDescent="0.25">
      <c r="A43" s="26" t="s">
        <v>97</v>
      </c>
      <c r="B43" s="24">
        <v>7.6000000000000004E-4</v>
      </c>
      <c r="C43" s="15">
        <v>98508</v>
      </c>
      <c r="D43" s="15">
        <v>75</v>
      </c>
      <c r="E43" s="15">
        <v>98470</v>
      </c>
      <c r="F43" s="15">
        <v>4386467</v>
      </c>
      <c r="G43" s="25">
        <v>44.5</v>
      </c>
    </row>
    <row r="44" spans="1:7" x14ac:dyDescent="0.25">
      <c r="A44" s="26" t="s">
        <v>98</v>
      </c>
      <c r="B44" s="24">
        <v>8.0999999999999996E-4</v>
      </c>
      <c r="C44" s="15">
        <v>98433</v>
      </c>
      <c r="D44" s="15">
        <v>80</v>
      </c>
      <c r="E44" s="15">
        <v>98393</v>
      </c>
      <c r="F44" s="15">
        <v>4287996</v>
      </c>
      <c r="G44" s="25">
        <v>43.6</v>
      </c>
    </row>
    <row r="45" spans="1:7" x14ac:dyDescent="0.25">
      <c r="A45" s="26" t="s">
        <v>99</v>
      </c>
      <c r="B45" s="24">
        <v>8.5999999999999998E-4</v>
      </c>
      <c r="C45" s="15">
        <v>98353</v>
      </c>
      <c r="D45" s="15">
        <v>84</v>
      </c>
      <c r="E45" s="15">
        <v>98311</v>
      </c>
      <c r="F45" s="15">
        <v>4189603</v>
      </c>
      <c r="G45" s="25">
        <v>42.6</v>
      </c>
    </row>
    <row r="46" spans="1:7" x14ac:dyDescent="0.25">
      <c r="A46" s="26" t="s">
        <v>100</v>
      </c>
      <c r="B46" s="24">
        <v>9.1E-4</v>
      </c>
      <c r="C46" s="15">
        <v>98269</v>
      </c>
      <c r="D46" s="15">
        <v>90</v>
      </c>
      <c r="E46" s="15">
        <v>98224</v>
      </c>
      <c r="F46" s="15">
        <v>4091292</v>
      </c>
      <c r="G46" s="25">
        <v>41.6</v>
      </c>
    </row>
    <row r="47" spans="1:7" x14ac:dyDescent="0.25">
      <c r="A47" s="26" t="s">
        <v>101</v>
      </c>
      <c r="B47" s="24">
        <v>9.8999999999999999E-4</v>
      </c>
      <c r="C47" s="15">
        <v>98179</v>
      </c>
      <c r="D47" s="15">
        <v>97</v>
      </c>
      <c r="E47" s="15">
        <v>98130</v>
      </c>
      <c r="F47" s="15">
        <v>3993068</v>
      </c>
      <c r="G47" s="25">
        <v>40.700000000000003</v>
      </c>
    </row>
    <row r="48" spans="1:7" x14ac:dyDescent="0.25">
      <c r="A48" s="26" t="s">
        <v>102</v>
      </c>
      <c r="B48" s="24">
        <v>1.1000000000000001E-3</v>
      </c>
      <c r="C48" s="15">
        <v>98082</v>
      </c>
      <c r="D48" s="15">
        <v>108</v>
      </c>
      <c r="E48" s="15">
        <v>98028</v>
      </c>
      <c r="F48" s="15">
        <v>3894938</v>
      </c>
      <c r="G48" s="25">
        <v>39.700000000000003</v>
      </c>
    </row>
    <row r="49" spans="1:7" x14ac:dyDescent="0.25">
      <c r="A49" s="26" t="s">
        <v>103</v>
      </c>
      <c r="B49" s="24">
        <v>1.2199999999999999E-3</v>
      </c>
      <c r="C49" s="15">
        <v>97974</v>
      </c>
      <c r="D49" s="15">
        <v>120</v>
      </c>
      <c r="E49" s="15">
        <v>97914</v>
      </c>
      <c r="F49" s="15">
        <v>3796910</v>
      </c>
      <c r="G49" s="25">
        <v>38.799999999999997</v>
      </c>
    </row>
    <row r="50" spans="1:7" x14ac:dyDescent="0.25">
      <c r="A50" s="26" t="s">
        <v>104</v>
      </c>
      <c r="B50" s="24">
        <v>1.3500000000000001E-3</v>
      </c>
      <c r="C50" s="15">
        <v>97855</v>
      </c>
      <c r="D50" s="15">
        <v>132</v>
      </c>
      <c r="E50" s="15">
        <v>97789</v>
      </c>
      <c r="F50" s="15">
        <v>3698996</v>
      </c>
      <c r="G50" s="25">
        <v>37.799999999999997</v>
      </c>
    </row>
    <row r="51" spans="1:7" x14ac:dyDescent="0.25">
      <c r="A51" s="26" t="s">
        <v>105</v>
      </c>
      <c r="B51" s="24">
        <v>1.48E-3</v>
      </c>
      <c r="C51" s="15">
        <v>97723</v>
      </c>
      <c r="D51" s="15">
        <v>145</v>
      </c>
      <c r="E51" s="15">
        <v>97650</v>
      </c>
      <c r="F51" s="15">
        <v>3601207</v>
      </c>
      <c r="G51" s="25">
        <v>36.9</v>
      </c>
    </row>
    <row r="52" spans="1:7" x14ac:dyDescent="0.25">
      <c r="A52" s="26" t="s">
        <v>106</v>
      </c>
      <c r="B52" s="24">
        <v>1.6299999999999999E-3</v>
      </c>
      <c r="C52" s="15">
        <v>97578</v>
      </c>
      <c r="D52" s="15">
        <v>159</v>
      </c>
      <c r="E52" s="15">
        <v>97498</v>
      </c>
      <c r="F52" s="15">
        <v>3503557</v>
      </c>
      <c r="G52" s="25">
        <v>35.9</v>
      </c>
    </row>
    <row r="53" spans="1:7" x14ac:dyDescent="0.25">
      <c r="A53" s="26" t="s">
        <v>107</v>
      </c>
      <c r="B53" s="24">
        <v>1.81E-3</v>
      </c>
      <c r="C53" s="15">
        <v>97419</v>
      </c>
      <c r="D53" s="15">
        <v>176</v>
      </c>
      <c r="E53" s="15">
        <v>97330</v>
      </c>
      <c r="F53" s="15">
        <v>3406059</v>
      </c>
      <c r="G53" s="25">
        <v>35</v>
      </c>
    </row>
    <row r="54" spans="1:7" x14ac:dyDescent="0.25">
      <c r="A54" s="26" t="s">
        <v>108</v>
      </c>
      <c r="B54" s="24">
        <v>2E-3</v>
      </c>
      <c r="C54" s="15">
        <v>97242</v>
      </c>
      <c r="D54" s="15">
        <v>195</v>
      </c>
      <c r="E54" s="15">
        <v>97145</v>
      </c>
      <c r="F54" s="15">
        <v>3308729</v>
      </c>
      <c r="G54" s="25">
        <v>34</v>
      </c>
    </row>
    <row r="55" spans="1:7" x14ac:dyDescent="0.25">
      <c r="A55" s="26" t="s">
        <v>109</v>
      </c>
      <c r="B55" s="24">
        <v>2.2000000000000001E-3</v>
      </c>
      <c r="C55" s="15">
        <v>97048</v>
      </c>
      <c r="D55" s="15">
        <v>213</v>
      </c>
      <c r="E55" s="15">
        <v>96941</v>
      </c>
      <c r="F55" s="15">
        <v>3211584</v>
      </c>
      <c r="G55" s="25">
        <v>33.1</v>
      </c>
    </row>
    <row r="56" spans="1:7" x14ac:dyDescent="0.25">
      <c r="A56" s="26" t="s">
        <v>110</v>
      </c>
      <c r="B56" s="24">
        <v>2.3999999999999998E-3</v>
      </c>
      <c r="C56" s="15">
        <v>96834</v>
      </c>
      <c r="D56" s="15">
        <v>233</v>
      </c>
      <c r="E56" s="15">
        <v>96718</v>
      </c>
      <c r="F56" s="15">
        <v>3114643</v>
      </c>
      <c r="G56" s="25">
        <v>32.200000000000003</v>
      </c>
    </row>
    <row r="57" spans="1:7" x14ac:dyDescent="0.25">
      <c r="A57" s="26" t="s">
        <v>111</v>
      </c>
      <c r="B57" s="24">
        <v>2.65E-3</v>
      </c>
      <c r="C57" s="15">
        <v>96602</v>
      </c>
      <c r="D57" s="15">
        <v>256</v>
      </c>
      <c r="E57" s="15">
        <v>96474</v>
      </c>
      <c r="F57" s="15">
        <v>3017925</v>
      </c>
      <c r="G57" s="25">
        <v>31.2</v>
      </c>
    </row>
    <row r="58" spans="1:7" x14ac:dyDescent="0.25">
      <c r="A58" s="26" t="s">
        <v>112</v>
      </c>
      <c r="B58" s="24">
        <v>2.9399999999999999E-3</v>
      </c>
      <c r="C58" s="15">
        <v>96346</v>
      </c>
      <c r="D58" s="15">
        <v>283</v>
      </c>
      <c r="E58" s="15">
        <v>96205</v>
      </c>
      <c r="F58" s="15">
        <v>2921451</v>
      </c>
      <c r="G58" s="25">
        <v>30.3</v>
      </c>
    </row>
    <row r="59" spans="1:7" x14ac:dyDescent="0.25">
      <c r="A59" s="27" t="s">
        <v>113</v>
      </c>
      <c r="B59" s="24">
        <v>3.2499999999999999E-3</v>
      </c>
      <c r="C59" s="15">
        <v>96063</v>
      </c>
      <c r="D59" s="15">
        <v>312</v>
      </c>
      <c r="E59" s="15">
        <v>95907</v>
      </c>
      <c r="F59" s="15">
        <v>2825246</v>
      </c>
      <c r="G59" s="25">
        <v>29.4</v>
      </c>
    </row>
    <row r="60" spans="1:7" x14ac:dyDescent="0.25">
      <c r="A60" s="27" t="s">
        <v>114</v>
      </c>
      <c r="B60" s="24">
        <v>3.5699999999999998E-3</v>
      </c>
      <c r="C60" s="15">
        <v>95751</v>
      </c>
      <c r="D60" s="15">
        <v>342</v>
      </c>
      <c r="E60" s="15">
        <v>95580</v>
      </c>
      <c r="F60" s="15">
        <v>2729339</v>
      </c>
      <c r="G60" s="25">
        <v>28.5</v>
      </c>
    </row>
    <row r="61" spans="1:7" x14ac:dyDescent="0.25">
      <c r="A61" s="27" t="s">
        <v>115</v>
      </c>
      <c r="B61" s="24">
        <v>3.9199999999999999E-3</v>
      </c>
      <c r="C61" s="15">
        <v>95409</v>
      </c>
      <c r="D61" s="15">
        <v>374</v>
      </c>
      <c r="E61" s="15">
        <v>95222</v>
      </c>
      <c r="F61" s="15">
        <v>2633759</v>
      </c>
      <c r="G61" s="25">
        <v>27.6</v>
      </c>
    </row>
    <row r="62" spans="1:7" x14ac:dyDescent="0.25">
      <c r="A62" s="26" t="s">
        <v>116</v>
      </c>
      <c r="B62" s="24">
        <v>4.3600000000000002E-3</v>
      </c>
      <c r="C62" s="15">
        <v>95035</v>
      </c>
      <c r="D62" s="15">
        <v>414</v>
      </c>
      <c r="E62" s="15">
        <v>94828</v>
      </c>
      <c r="F62" s="15">
        <v>2538537</v>
      </c>
      <c r="G62" s="25">
        <v>26.7</v>
      </c>
    </row>
    <row r="63" spans="1:7" x14ac:dyDescent="0.25">
      <c r="A63" s="26" t="s">
        <v>117</v>
      </c>
      <c r="B63" s="24">
        <v>4.9399999999999999E-3</v>
      </c>
      <c r="C63" s="15">
        <v>94621</v>
      </c>
      <c r="D63" s="15">
        <v>467</v>
      </c>
      <c r="E63" s="15">
        <v>94388</v>
      </c>
      <c r="F63" s="15">
        <v>2443709</v>
      </c>
      <c r="G63" s="25">
        <v>25.8</v>
      </c>
    </row>
    <row r="64" spans="1:7" x14ac:dyDescent="0.25">
      <c r="A64" s="26" t="s">
        <v>118</v>
      </c>
      <c r="B64" s="24">
        <v>5.6100000000000004E-3</v>
      </c>
      <c r="C64" s="15">
        <v>94154</v>
      </c>
      <c r="D64" s="15">
        <v>528</v>
      </c>
      <c r="E64" s="15">
        <v>93890</v>
      </c>
      <c r="F64" s="15">
        <v>2349321</v>
      </c>
      <c r="G64" s="25">
        <v>25</v>
      </c>
    </row>
    <row r="65" spans="1:7" x14ac:dyDescent="0.25">
      <c r="A65" s="26" t="s">
        <v>119</v>
      </c>
      <c r="B65" s="24">
        <v>6.3E-3</v>
      </c>
      <c r="C65" s="15">
        <v>93626</v>
      </c>
      <c r="D65" s="15">
        <v>590</v>
      </c>
      <c r="E65" s="15">
        <v>93331</v>
      </c>
      <c r="F65" s="15">
        <v>2255431</v>
      </c>
      <c r="G65" s="25">
        <v>24.1</v>
      </c>
    </row>
    <row r="66" spans="1:7" x14ac:dyDescent="0.25">
      <c r="A66" s="26" t="s">
        <v>120</v>
      </c>
      <c r="B66" s="24">
        <v>7.0200000000000002E-3</v>
      </c>
      <c r="C66" s="15">
        <v>93036</v>
      </c>
      <c r="D66" s="15">
        <v>653</v>
      </c>
      <c r="E66" s="15">
        <v>92709</v>
      </c>
      <c r="F66" s="15">
        <v>2162100</v>
      </c>
      <c r="G66" s="25">
        <v>23.2</v>
      </c>
    </row>
    <row r="67" spans="1:7" x14ac:dyDescent="0.25">
      <c r="A67" s="26" t="s">
        <v>121</v>
      </c>
      <c r="B67" s="24">
        <v>7.8200000000000006E-3</v>
      </c>
      <c r="C67" s="15">
        <v>92382</v>
      </c>
      <c r="D67" s="15">
        <v>723</v>
      </c>
      <c r="E67" s="15">
        <v>92021</v>
      </c>
      <c r="F67" s="15">
        <v>2069391</v>
      </c>
      <c r="G67" s="25">
        <v>22.4</v>
      </c>
    </row>
    <row r="68" spans="1:7" x14ac:dyDescent="0.25">
      <c r="A68" s="26" t="s">
        <v>122</v>
      </c>
      <c r="B68" s="24">
        <v>8.7500000000000008E-3</v>
      </c>
      <c r="C68" s="15">
        <v>91660</v>
      </c>
      <c r="D68" s="15">
        <v>802</v>
      </c>
      <c r="E68" s="15">
        <v>91259</v>
      </c>
      <c r="F68" s="15">
        <v>1977370</v>
      </c>
      <c r="G68" s="25">
        <v>21.6</v>
      </c>
    </row>
    <row r="69" spans="1:7" x14ac:dyDescent="0.25">
      <c r="A69" s="26" t="s">
        <v>123</v>
      </c>
      <c r="B69" s="24">
        <v>9.7599999999999996E-3</v>
      </c>
      <c r="C69" s="15">
        <v>90857</v>
      </c>
      <c r="D69" s="15">
        <v>886</v>
      </c>
      <c r="E69" s="15">
        <v>90414</v>
      </c>
      <c r="F69" s="15">
        <v>1886112</v>
      </c>
      <c r="G69" s="25">
        <v>20.8</v>
      </c>
    </row>
    <row r="70" spans="1:7" x14ac:dyDescent="0.25">
      <c r="A70" s="26" t="s">
        <v>124</v>
      </c>
      <c r="B70" s="24">
        <v>1.077E-2</v>
      </c>
      <c r="C70" s="15">
        <v>89971</v>
      </c>
      <c r="D70" s="15">
        <v>969</v>
      </c>
      <c r="E70" s="15">
        <v>89487</v>
      </c>
      <c r="F70" s="15">
        <v>1795697</v>
      </c>
      <c r="G70" s="25">
        <v>20</v>
      </c>
    </row>
    <row r="71" spans="1:7" x14ac:dyDescent="0.25">
      <c r="A71" s="26" t="s">
        <v>125</v>
      </c>
      <c r="B71" s="24">
        <v>1.1849999999999999E-2</v>
      </c>
      <c r="C71" s="15">
        <v>89002</v>
      </c>
      <c r="D71" s="15">
        <v>1054</v>
      </c>
      <c r="E71" s="15">
        <v>88475</v>
      </c>
      <c r="F71" s="15">
        <v>1706211</v>
      </c>
      <c r="G71" s="25">
        <v>19.2</v>
      </c>
    </row>
    <row r="72" spans="1:7" x14ac:dyDescent="0.25">
      <c r="A72" s="26" t="s">
        <v>126</v>
      </c>
      <c r="B72" s="24">
        <v>1.315E-2</v>
      </c>
      <c r="C72" s="15">
        <v>87948</v>
      </c>
      <c r="D72" s="15">
        <v>1156</v>
      </c>
      <c r="E72" s="15">
        <v>87370</v>
      </c>
      <c r="F72" s="15">
        <v>1617736</v>
      </c>
      <c r="G72" s="25">
        <v>18.399999999999999</v>
      </c>
    </row>
    <row r="73" spans="1:7" x14ac:dyDescent="0.25">
      <c r="A73" s="26" t="s">
        <v>127</v>
      </c>
      <c r="B73" s="24">
        <v>1.4800000000000001E-2</v>
      </c>
      <c r="C73" s="15">
        <v>86791</v>
      </c>
      <c r="D73" s="15">
        <v>1284</v>
      </c>
      <c r="E73" s="15">
        <v>86149</v>
      </c>
      <c r="F73" s="15">
        <v>1530366</v>
      </c>
      <c r="G73" s="25">
        <v>17.600000000000001</v>
      </c>
    </row>
    <row r="74" spans="1:7" x14ac:dyDescent="0.25">
      <c r="A74" s="26" t="s">
        <v>128</v>
      </c>
      <c r="B74" s="24">
        <v>1.6660000000000001E-2</v>
      </c>
      <c r="C74" s="15">
        <v>85507</v>
      </c>
      <c r="D74" s="15">
        <v>1424</v>
      </c>
      <c r="E74" s="15">
        <v>84795</v>
      </c>
      <c r="F74" s="15">
        <v>1444217</v>
      </c>
      <c r="G74" s="25">
        <v>16.899999999999999</v>
      </c>
    </row>
    <row r="75" spans="1:7" x14ac:dyDescent="0.25">
      <c r="A75" s="26" t="s">
        <v>129</v>
      </c>
      <c r="B75" s="24">
        <v>1.8579999999999999E-2</v>
      </c>
      <c r="C75" s="15">
        <v>84083</v>
      </c>
      <c r="D75" s="15">
        <v>1562</v>
      </c>
      <c r="E75" s="15">
        <v>83302</v>
      </c>
      <c r="F75" s="15">
        <v>1359422</v>
      </c>
      <c r="G75" s="25">
        <v>16.2</v>
      </c>
    </row>
    <row r="76" spans="1:7" x14ac:dyDescent="0.25">
      <c r="A76" s="26" t="s">
        <v>130</v>
      </c>
      <c r="B76" s="24">
        <v>2.0539999999999999E-2</v>
      </c>
      <c r="C76" s="15">
        <v>82521</v>
      </c>
      <c r="D76" s="15">
        <v>1695</v>
      </c>
      <c r="E76" s="15">
        <v>81673</v>
      </c>
      <c r="F76" s="15">
        <v>1276120</v>
      </c>
      <c r="G76" s="25">
        <v>15.5</v>
      </c>
    </row>
    <row r="77" spans="1:7" x14ac:dyDescent="0.25">
      <c r="A77" s="26" t="s">
        <v>131</v>
      </c>
      <c r="B77" s="24">
        <v>2.2669999999999999E-2</v>
      </c>
      <c r="C77" s="15">
        <v>80825</v>
      </c>
      <c r="D77" s="15">
        <v>1833</v>
      </c>
      <c r="E77" s="15">
        <v>79909</v>
      </c>
      <c r="F77" s="15">
        <v>1194447</v>
      </c>
      <c r="G77" s="25">
        <v>14.8</v>
      </c>
    </row>
    <row r="78" spans="1:7" x14ac:dyDescent="0.25">
      <c r="A78" s="26" t="s">
        <v>132</v>
      </c>
      <c r="B78" s="24">
        <v>2.504E-2</v>
      </c>
      <c r="C78" s="15">
        <v>78993</v>
      </c>
      <c r="D78" s="15">
        <v>1978</v>
      </c>
      <c r="E78" s="15">
        <v>78004</v>
      </c>
      <c r="F78" s="15">
        <v>1114538</v>
      </c>
      <c r="G78" s="25">
        <v>14.1</v>
      </c>
    </row>
    <row r="79" spans="1:7" x14ac:dyDescent="0.25">
      <c r="A79" s="26" t="s">
        <v>133</v>
      </c>
      <c r="B79" s="24">
        <v>2.75E-2</v>
      </c>
      <c r="C79" s="15">
        <v>77015</v>
      </c>
      <c r="D79" s="15">
        <v>2118</v>
      </c>
      <c r="E79" s="15">
        <v>75956</v>
      </c>
      <c r="F79" s="15">
        <v>1036534</v>
      </c>
      <c r="G79" s="25">
        <v>13.5</v>
      </c>
    </row>
    <row r="80" spans="1:7" x14ac:dyDescent="0.25">
      <c r="A80" s="26" t="s">
        <v>134</v>
      </c>
      <c r="B80" s="24">
        <v>2.9960000000000001E-2</v>
      </c>
      <c r="C80" s="15">
        <v>74897</v>
      </c>
      <c r="D80" s="15">
        <v>2244</v>
      </c>
      <c r="E80" s="15">
        <v>73775</v>
      </c>
      <c r="F80" s="15">
        <v>960578</v>
      </c>
      <c r="G80" s="25">
        <v>12.8</v>
      </c>
    </row>
    <row r="81" spans="1:7" x14ac:dyDescent="0.25">
      <c r="A81" s="26" t="s">
        <v>135</v>
      </c>
      <c r="B81" s="24">
        <v>3.2620000000000003E-2</v>
      </c>
      <c r="C81" s="15">
        <v>72653</v>
      </c>
      <c r="D81" s="15">
        <v>2370</v>
      </c>
      <c r="E81" s="15">
        <v>71468</v>
      </c>
      <c r="F81" s="15">
        <v>886803</v>
      </c>
      <c r="G81" s="25">
        <v>12.2</v>
      </c>
    </row>
    <row r="82" spans="1:7" x14ac:dyDescent="0.25">
      <c r="A82" s="26" t="s">
        <v>136</v>
      </c>
      <c r="B82" s="24">
        <v>3.5990000000000001E-2</v>
      </c>
      <c r="C82" s="15">
        <v>70283</v>
      </c>
      <c r="D82" s="15">
        <v>2530</v>
      </c>
      <c r="E82" s="15">
        <v>69018</v>
      </c>
      <c r="F82" s="15">
        <v>815334</v>
      </c>
      <c r="G82" s="25">
        <v>11.6</v>
      </c>
    </row>
    <row r="83" spans="1:7" x14ac:dyDescent="0.25">
      <c r="A83" s="26" t="s">
        <v>137</v>
      </c>
      <c r="B83" s="24">
        <v>4.0480000000000002E-2</v>
      </c>
      <c r="C83" s="15">
        <v>67753</v>
      </c>
      <c r="D83" s="15">
        <v>2742</v>
      </c>
      <c r="E83" s="15">
        <v>66382</v>
      </c>
      <c r="F83" s="15">
        <v>746316</v>
      </c>
      <c r="G83" s="25">
        <v>11</v>
      </c>
    </row>
    <row r="84" spans="1:7" x14ac:dyDescent="0.25">
      <c r="A84" s="26" t="s">
        <v>138</v>
      </c>
      <c r="B84" s="24">
        <v>4.5679999999999998E-2</v>
      </c>
      <c r="C84" s="15">
        <v>65011</v>
      </c>
      <c r="D84" s="15">
        <v>2969</v>
      </c>
      <c r="E84" s="15">
        <v>63526</v>
      </c>
      <c r="F84" s="15">
        <v>679934</v>
      </c>
      <c r="G84" s="25">
        <v>10.5</v>
      </c>
    </row>
    <row r="85" spans="1:7" x14ac:dyDescent="0.25">
      <c r="A85" s="26" t="s">
        <v>139</v>
      </c>
      <c r="B85" s="24">
        <v>5.1069999999999997E-2</v>
      </c>
      <c r="C85" s="15">
        <v>62041</v>
      </c>
      <c r="D85" s="15">
        <v>3168</v>
      </c>
      <c r="E85" s="15">
        <v>60457</v>
      </c>
      <c r="F85" s="15">
        <v>616408</v>
      </c>
      <c r="G85" s="25">
        <v>9.9</v>
      </c>
    </row>
    <row r="86" spans="1:7" x14ac:dyDescent="0.25">
      <c r="A86" s="26" t="s">
        <v>140</v>
      </c>
      <c r="B86" s="24">
        <v>5.6390000000000003E-2</v>
      </c>
      <c r="C86" s="15">
        <v>58873</v>
      </c>
      <c r="D86" s="15">
        <v>3320</v>
      </c>
      <c r="E86" s="15">
        <v>57213</v>
      </c>
      <c r="F86" s="15">
        <v>555951</v>
      </c>
      <c r="G86" s="25">
        <v>9.4</v>
      </c>
    </row>
    <row r="87" spans="1:7" x14ac:dyDescent="0.25">
      <c r="A87" s="26" t="s">
        <v>141</v>
      </c>
      <c r="B87" s="24">
        <v>6.1609999999999998E-2</v>
      </c>
      <c r="C87" s="15">
        <v>55553</v>
      </c>
      <c r="D87" s="15">
        <v>3422</v>
      </c>
      <c r="E87" s="15">
        <v>53842</v>
      </c>
      <c r="F87" s="15">
        <v>498738</v>
      </c>
      <c r="G87" s="25">
        <v>9</v>
      </c>
    </row>
    <row r="88" spans="1:7" x14ac:dyDescent="0.25">
      <c r="A88" s="26" t="s">
        <v>142</v>
      </c>
      <c r="B88" s="24">
        <v>6.6710000000000005E-2</v>
      </c>
      <c r="C88" s="15">
        <v>52131</v>
      </c>
      <c r="D88" s="15">
        <v>3478</v>
      </c>
      <c r="E88" s="15">
        <v>50392</v>
      </c>
      <c r="F88" s="15">
        <v>444896</v>
      </c>
      <c r="G88" s="25">
        <v>8.5</v>
      </c>
    </row>
    <row r="89" spans="1:7" x14ac:dyDescent="0.25">
      <c r="A89" s="26" t="s">
        <v>143</v>
      </c>
      <c r="B89" s="24">
        <v>7.1660000000000001E-2</v>
      </c>
      <c r="C89" s="15">
        <v>48653</v>
      </c>
      <c r="D89" s="15">
        <v>3486</v>
      </c>
      <c r="E89" s="15">
        <v>46910</v>
      </c>
      <c r="F89" s="15">
        <v>394504</v>
      </c>
      <c r="G89" s="25">
        <v>8.1</v>
      </c>
    </row>
    <row r="90" spans="1:7" x14ac:dyDescent="0.25">
      <c r="A90" s="26" t="s">
        <v>144</v>
      </c>
      <c r="B90" s="24">
        <v>7.6420000000000002E-2</v>
      </c>
      <c r="C90" s="15">
        <v>45167</v>
      </c>
      <c r="D90" s="15">
        <v>3452</v>
      </c>
      <c r="E90" s="15">
        <v>43441</v>
      </c>
      <c r="F90" s="15">
        <v>347594</v>
      </c>
      <c r="G90" s="25">
        <v>7.7</v>
      </c>
    </row>
    <row r="91" spans="1:7" x14ac:dyDescent="0.25">
      <c r="A91" s="26" t="s">
        <v>145</v>
      </c>
      <c r="B91" s="24">
        <v>8.1220000000000001E-2</v>
      </c>
      <c r="C91" s="15">
        <v>41715</v>
      </c>
      <c r="D91" s="15">
        <v>3388</v>
      </c>
      <c r="E91" s="15">
        <v>40021</v>
      </c>
      <c r="F91" s="15">
        <v>304153</v>
      </c>
      <c r="G91" s="25">
        <v>7.3</v>
      </c>
    </row>
    <row r="92" spans="1:7" x14ac:dyDescent="0.25">
      <c r="A92" s="26" t="s">
        <v>146</v>
      </c>
      <c r="B92" s="24">
        <v>8.6699999999999999E-2</v>
      </c>
      <c r="C92" s="15">
        <v>38327</v>
      </c>
      <c r="D92" s="15">
        <v>3323</v>
      </c>
      <c r="E92" s="15">
        <v>36665</v>
      </c>
      <c r="F92" s="15">
        <v>264132</v>
      </c>
      <c r="G92" s="25">
        <v>6.9</v>
      </c>
    </row>
    <row r="93" spans="1:7" x14ac:dyDescent="0.25">
      <c r="A93" s="26" t="s">
        <v>147</v>
      </c>
      <c r="B93" s="24">
        <v>9.3560000000000004E-2</v>
      </c>
      <c r="C93" s="15">
        <v>35004</v>
      </c>
      <c r="D93" s="15">
        <v>3275</v>
      </c>
      <c r="E93" s="15">
        <v>33367</v>
      </c>
      <c r="F93" s="15">
        <v>227467</v>
      </c>
      <c r="G93" s="25">
        <v>6.5</v>
      </c>
    </row>
    <row r="94" spans="1:7" x14ac:dyDescent="0.25">
      <c r="A94" s="26" t="s">
        <v>148</v>
      </c>
      <c r="B94" s="24">
        <v>0.10227</v>
      </c>
      <c r="C94" s="15">
        <v>31729</v>
      </c>
      <c r="D94" s="15">
        <v>3245</v>
      </c>
      <c r="E94" s="15">
        <v>30107</v>
      </c>
      <c r="F94" s="15">
        <v>194100</v>
      </c>
      <c r="G94" s="25">
        <v>6.1</v>
      </c>
    </row>
    <row r="95" spans="1:7" x14ac:dyDescent="0.25">
      <c r="A95" s="26" t="s">
        <v>149</v>
      </c>
      <c r="B95" s="24">
        <v>0.11090999999999999</v>
      </c>
      <c r="C95" s="15">
        <v>28484</v>
      </c>
      <c r="D95" s="15">
        <v>3159</v>
      </c>
      <c r="E95" s="15">
        <v>26905</v>
      </c>
      <c r="F95" s="15">
        <v>163994</v>
      </c>
      <c r="G95" s="25">
        <v>5.8</v>
      </c>
    </row>
    <row r="96" spans="1:7" x14ac:dyDescent="0.25">
      <c r="A96" s="26" t="s">
        <v>150</v>
      </c>
      <c r="B96" s="24">
        <v>0.12024</v>
      </c>
      <c r="C96" s="15">
        <v>25325</v>
      </c>
      <c r="D96" s="15">
        <v>3045</v>
      </c>
      <c r="E96" s="15">
        <v>23803</v>
      </c>
      <c r="F96" s="15">
        <v>137089</v>
      </c>
      <c r="G96" s="25">
        <v>5.4</v>
      </c>
    </row>
    <row r="97" spans="1:7" x14ac:dyDescent="0.25">
      <c r="A97" s="26" t="s">
        <v>151</v>
      </c>
      <c r="B97" s="24">
        <v>0.1303</v>
      </c>
      <c r="C97" s="15">
        <v>22280</v>
      </c>
      <c r="D97" s="15">
        <v>2903</v>
      </c>
      <c r="E97" s="15">
        <v>20828</v>
      </c>
      <c r="F97" s="15">
        <v>113286</v>
      </c>
      <c r="G97" s="25">
        <v>5.0999999999999996</v>
      </c>
    </row>
    <row r="98" spans="1:7" x14ac:dyDescent="0.25">
      <c r="A98" s="26" t="s">
        <v>152</v>
      </c>
      <c r="B98" s="24">
        <v>0.14113999999999999</v>
      </c>
      <c r="C98" s="15">
        <v>19377</v>
      </c>
      <c r="D98" s="15">
        <v>2735</v>
      </c>
      <c r="E98" s="15">
        <v>18010</v>
      </c>
      <c r="F98" s="15">
        <v>92458</v>
      </c>
      <c r="G98" s="25">
        <v>4.8</v>
      </c>
    </row>
    <row r="99" spans="1:7" x14ac:dyDescent="0.25">
      <c r="A99" s="26" t="s">
        <v>153</v>
      </c>
      <c r="B99" s="24">
        <v>0.15281</v>
      </c>
      <c r="C99" s="15">
        <v>16642</v>
      </c>
      <c r="D99" s="15">
        <v>2543</v>
      </c>
      <c r="E99" s="15">
        <v>15371</v>
      </c>
      <c r="F99" s="15">
        <v>74448</v>
      </c>
      <c r="G99" s="25">
        <v>4.5</v>
      </c>
    </row>
    <row r="100" spans="1:7" x14ac:dyDescent="0.25">
      <c r="A100" s="26" t="s">
        <v>154</v>
      </c>
      <c r="B100" s="24">
        <v>0.16535</v>
      </c>
      <c r="C100" s="15">
        <v>14099</v>
      </c>
      <c r="D100" s="15">
        <v>2331</v>
      </c>
      <c r="E100" s="15">
        <v>12933</v>
      </c>
      <c r="F100" s="15">
        <v>59078</v>
      </c>
      <c r="G100" s="25">
        <v>4.2</v>
      </c>
    </row>
    <row r="101" spans="1:7" x14ac:dyDescent="0.25">
      <c r="A101" s="26" t="s">
        <v>155</v>
      </c>
      <c r="B101" s="24">
        <v>0.17882999999999999</v>
      </c>
      <c r="C101" s="15">
        <v>11768</v>
      </c>
      <c r="D101" s="15">
        <v>2104</v>
      </c>
      <c r="E101" s="15">
        <v>10716</v>
      </c>
      <c r="F101" s="15">
        <v>46144</v>
      </c>
      <c r="G101" s="25">
        <v>3.9</v>
      </c>
    </row>
    <row r="102" spans="1:7" x14ac:dyDescent="0.25">
      <c r="A102" s="26" t="s">
        <v>156</v>
      </c>
      <c r="B102" s="24">
        <v>0.19328000000000001</v>
      </c>
      <c r="C102" s="15">
        <v>9663</v>
      </c>
      <c r="D102" s="15">
        <v>1868</v>
      </c>
      <c r="E102" s="15">
        <v>8730</v>
      </c>
      <c r="F102" s="15">
        <v>35429</v>
      </c>
      <c r="G102" s="25">
        <v>3.7</v>
      </c>
    </row>
    <row r="103" spans="1:7" x14ac:dyDescent="0.25">
      <c r="A103" s="26" t="s">
        <v>157</v>
      </c>
      <c r="B103" s="24">
        <v>0.20877000000000001</v>
      </c>
      <c r="C103" s="15">
        <v>7796</v>
      </c>
      <c r="D103" s="15">
        <v>1628</v>
      </c>
      <c r="E103" s="15">
        <v>6982</v>
      </c>
      <c r="F103" s="15">
        <v>26699</v>
      </c>
      <c r="G103" s="25">
        <v>3.4</v>
      </c>
    </row>
    <row r="104" spans="1:7" x14ac:dyDescent="0.25">
      <c r="A104" s="26" t="s">
        <v>158</v>
      </c>
      <c r="B104" s="24">
        <v>0.22534999999999999</v>
      </c>
      <c r="C104" s="15">
        <v>6168</v>
      </c>
      <c r="D104" s="15">
        <v>1390</v>
      </c>
      <c r="E104" s="15">
        <v>5473</v>
      </c>
      <c r="F104" s="15">
        <v>19717</v>
      </c>
      <c r="G104" s="25">
        <v>3.2</v>
      </c>
    </row>
    <row r="105" spans="1:7" x14ac:dyDescent="0.25">
      <c r="A105" s="26" t="s">
        <v>159</v>
      </c>
      <c r="B105" s="24">
        <v>0.24307000000000001</v>
      </c>
      <c r="C105" s="15">
        <v>4778</v>
      </c>
      <c r="D105" s="15">
        <v>1161</v>
      </c>
      <c r="E105" s="15">
        <v>4197</v>
      </c>
      <c r="F105" s="15">
        <v>14244</v>
      </c>
      <c r="G105" s="25">
        <v>3</v>
      </c>
    </row>
    <row r="106" spans="1:7" x14ac:dyDescent="0.25">
      <c r="A106" s="26" t="s">
        <v>160</v>
      </c>
      <c r="B106" s="24">
        <v>0.26196999999999998</v>
      </c>
      <c r="C106" s="15">
        <v>3617</v>
      </c>
      <c r="D106" s="15">
        <v>947</v>
      </c>
      <c r="E106" s="15">
        <v>3143</v>
      </c>
      <c r="F106" s="15">
        <v>10047</v>
      </c>
      <c r="G106" s="25">
        <v>2.8</v>
      </c>
    </row>
    <row r="107" spans="1:7" x14ac:dyDescent="0.25">
      <c r="A107" s="26" t="s">
        <v>161</v>
      </c>
      <c r="B107" s="24">
        <v>0.28211000000000003</v>
      </c>
      <c r="C107" s="15">
        <v>2669</v>
      </c>
      <c r="D107" s="15">
        <v>753</v>
      </c>
      <c r="E107" s="15">
        <v>2293</v>
      </c>
      <c r="F107" s="15">
        <v>6904</v>
      </c>
      <c r="G107" s="25">
        <v>2.6</v>
      </c>
    </row>
    <row r="108" spans="1:7" x14ac:dyDescent="0.25">
      <c r="A108" s="26" t="s">
        <v>162</v>
      </c>
      <c r="B108" s="24">
        <v>0.30352000000000001</v>
      </c>
      <c r="C108" s="15">
        <v>1916</v>
      </c>
      <c r="D108" s="15">
        <v>582</v>
      </c>
      <c r="E108" s="15">
        <v>1625</v>
      </c>
      <c r="F108" s="15">
        <v>4611</v>
      </c>
      <c r="G108" s="25">
        <v>2.4</v>
      </c>
    </row>
    <row r="109" spans="1:7" x14ac:dyDescent="0.25">
      <c r="A109" s="26" t="s">
        <v>163</v>
      </c>
      <c r="B109" s="24">
        <v>0.32624999999999998</v>
      </c>
      <c r="C109" s="15">
        <v>1335</v>
      </c>
      <c r="D109" s="15">
        <v>435</v>
      </c>
      <c r="E109" s="15">
        <v>1117</v>
      </c>
      <c r="F109" s="15">
        <v>2986</v>
      </c>
      <c r="G109" s="25">
        <v>2.2000000000000002</v>
      </c>
    </row>
    <row r="110" spans="1:7" x14ac:dyDescent="0.25">
      <c r="A110" s="28" t="s">
        <v>164</v>
      </c>
      <c r="B110" s="29">
        <v>1</v>
      </c>
      <c r="C110" s="30">
        <v>899</v>
      </c>
      <c r="D110" s="30">
        <v>899</v>
      </c>
      <c r="E110" s="30">
        <v>1869</v>
      </c>
      <c r="F110" s="30">
        <v>1869</v>
      </c>
      <c r="G110" s="31">
        <v>2.1</v>
      </c>
    </row>
    <row r="111" spans="1:7" x14ac:dyDescent="0.25">
      <c r="A111" s="15"/>
      <c r="B111" s="24"/>
      <c r="C111" s="15"/>
      <c r="D111" s="15"/>
      <c r="E111" s="15"/>
      <c r="F111" s="15"/>
      <c r="G111" s="67"/>
    </row>
    <row r="113" spans="1:1" x14ac:dyDescent="0.25">
      <c r="A113" s="32" t="s">
        <v>284</v>
      </c>
    </row>
    <row r="114" spans="1:1" x14ac:dyDescent="0.25">
      <c r="A114" s="33" t="s">
        <v>165</v>
      </c>
    </row>
  </sheetData>
  <pageMargins left="0.75" right="0.75" top="1" bottom="1" header="0.5" footer="0.5"/>
  <pageSetup paperSize="9" scale="73" orientation="portrait" r:id="rId1"/>
  <headerFooter alignWithMargins="0"/>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D2962E-7BA9-477A-A9D5-24169E88E512}">
  <sheetPr codeName="Sheet48"/>
  <dimension ref="A1:O114"/>
  <sheetViews>
    <sheetView zoomScaleNormal="100" workbookViewId="0"/>
  </sheetViews>
  <sheetFormatPr defaultRowHeight="12.5" x14ac:dyDescent="0.25"/>
  <cols>
    <col min="1" max="1" width="12.59765625" style="4" customWidth="1"/>
    <col min="2" max="2" width="17.3984375" style="4" customWidth="1"/>
    <col min="3" max="3" width="10.59765625" style="4" customWidth="1"/>
    <col min="4" max="5" width="17.3984375" style="4" customWidth="1"/>
    <col min="6" max="7" width="15.09765625" style="4" customWidth="1"/>
    <col min="8" max="256" width="9.09765625" style="4"/>
    <col min="257" max="257" width="12.59765625" style="4" customWidth="1"/>
    <col min="258" max="258" width="17.3984375" style="4" customWidth="1"/>
    <col min="259" max="259" width="10.59765625" style="4" customWidth="1"/>
    <col min="260" max="261" width="17.3984375" style="4" customWidth="1"/>
    <col min="262" max="263" width="15.09765625" style="4" customWidth="1"/>
    <col min="264" max="512" width="9.09765625" style="4"/>
    <col min="513" max="513" width="12.59765625" style="4" customWidth="1"/>
    <col min="514" max="514" width="17.3984375" style="4" customWidth="1"/>
    <col min="515" max="515" width="10.59765625" style="4" customWidth="1"/>
    <col min="516" max="517" width="17.3984375" style="4" customWidth="1"/>
    <col min="518" max="519" width="15.09765625" style="4" customWidth="1"/>
    <col min="520" max="768" width="9.09765625" style="4"/>
    <col min="769" max="769" width="12.59765625" style="4" customWidth="1"/>
    <col min="770" max="770" width="17.3984375" style="4" customWidth="1"/>
    <col min="771" max="771" width="10.59765625" style="4" customWidth="1"/>
    <col min="772" max="773" width="17.3984375" style="4" customWidth="1"/>
    <col min="774" max="775" width="15.09765625" style="4" customWidth="1"/>
    <col min="776" max="1024" width="9.09765625" style="4"/>
    <col min="1025" max="1025" width="12.59765625" style="4" customWidth="1"/>
    <col min="1026" max="1026" width="17.3984375" style="4" customWidth="1"/>
    <col min="1027" max="1027" width="10.59765625" style="4" customWidth="1"/>
    <col min="1028" max="1029" width="17.3984375" style="4" customWidth="1"/>
    <col min="1030" max="1031" width="15.09765625" style="4" customWidth="1"/>
    <col min="1032" max="1280" width="9.09765625" style="4"/>
    <col min="1281" max="1281" width="12.59765625" style="4" customWidth="1"/>
    <col min="1282" max="1282" width="17.3984375" style="4" customWidth="1"/>
    <col min="1283" max="1283" width="10.59765625" style="4" customWidth="1"/>
    <col min="1284" max="1285" width="17.3984375" style="4" customWidth="1"/>
    <col min="1286" max="1287" width="15.09765625" style="4" customWidth="1"/>
    <col min="1288" max="1536" width="9.09765625" style="4"/>
    <col min="1537" max="1537" width="12.59765625" style="4" customWidth="1"/>
    <col min="1538" max="1538" width="17.3984375" style="4" customWidth="1"/>
    <col min="1539" max="1539" width="10.59765625" style="4" customWidth="1"/>
    <col min="1540" max="1541" width="17.3984375" style="4" customWidth="1"/>
    <col min="1542" max="1543" width="15.09765625" style="4" customWidth="1"/>
    <col min="1544" max="1792" width="9.09765625" style="4"/>
    <col min="1793" max="1793" width="12.59765625" style="4" customWidth="1"/>
    <col min="1794" max="1794" width="17.3984375" style="4" customWidth="1"/>
    <col min="1795" max="1795" width="10.59765625" style="4" customWidth="1"/>
    <col min="1796" max="1797" width="17.3984375" style="4" customWidth="1"/>
    <col min="1798" max="1799" width="15.09765625" style="4" customWidth="1"/>
    <col min="1800" max="2048" width="9.09765625" style="4"/>
    <col min="2049" max="2049" width="12.59765625" style="4" customWidth="1"/>
    <col min="2050" max="2050" width="17.3984375" style="4" customWidth="1"/>
    <col min="2051" max="2051" width="10.59765625" style="4" customWidth="1"/>
    <col min="2052" max="2053" width="17.3984375" style="4" customWidth="1"/>
    <col min="2054" max="2055" width="15.09765625" style="4" customWidth="1"/>
    <col min="2056" max="2304" width="9.09765625" style="4"/>
    <col min="2305" max="2305" width="12.59765625" style="4" customWidth="1"/>
    <col min="2306" max="2306" width="17.3984375" style="4" customWidth="1"/>
    <col min="2307" max="2307" width="10.59765625" style="4" customWidth="1"/>
    <col min="2308" max="2309" width="17.3984375" style="4" customWidth="1"/>
    <col min="2310" max="2311" width="15.09765625" style="4" customWidth="1"/>
    <col min="2312" max="2560" width="9.09765625" style="4"/>
    <col min="2561" max="2561" width="12.59765625" style="4" customWidth="1"/>
    <col min="2562" max="2562" width="17.3984375" style="4" customWidth="1"/>
    <col min="2563" max="2563" width="10.59765625" style="4" customWidth="1"/>
    <col min="2564" max="2565" width="17.3984375" style="4" customWidth="1"/>
    <col min="2566" max="2567" width="15.09765625" style="4" customWidth="1"/>
    <col min="2568" max="2816" width="9.09765625" style="4"/>
    <col min="2817" max="2817" width="12.59765625" style="4" customWidth="1"/>
    <col min="2818" max="2818" width="17.3984375" style="4" customWidth="1"/>
    <col min="2819" max="2819" width="10.59765625" style="4" customWidth="1"/>
    <col min="2820" max="2821" width="17.3984375" style="4" customWidth="1"/>
    <col min="2822" max="2823" width="15.09765625" style="4" customWidth="1"/>
    <col min="2824" max="3072" width="9.09765625" style="4"/>
    <col min="3073" max="3073" width="12.59765625" style="4" customWidth="1"/>
    <col min="3074" max="3074" width="17.3984375" style="4" customWidth="1"/>
    <col min="3075" max="3075" width="10.59765625" style="4" customWidth="1"/>
    <col min="3076" max="3077" width="17.3984375" style="4" customWidth="1"/>
    <col min="3078" max="3079" width="15.09765625" style="4" customWidth="1"/>
    <col min="3080" max="3328" width="9.09765625" style="4"/>
    <col min="3329" max="3329" width="12.59765625" style="4" customWidth="1"/>
    <col min="3330" max="3330" width="17.3984375" style="4" customWidth="1"/>
    <col min="3331" max="3331" width="10.59765625" style="4" customWidth="1"/>
    <col min="3332" max="3333" width="17.3984375" style="4" customWidth="1"/>
    <col min="3334" max="3335" width="15.09765625" style="4" customWidth="1"/>
    <col min="3336" max="3584" width="9.09765625" style="4"/>
    <col min="3585" max="3585" width="12.59765625" style="4" customWidth="1"/>
    <col min="3586" max="3586" width="17.3984375" style="4" customWidth="1"/>
    <col min="3587" max="3587" width="10.59765625" style="4" customWidth="1"/>
    <col min="3588" max="3589" width="17.3984375" style="4" customWidth="1"/>
    <col min="3590" max="3591" width="15.09765625" style="4" customWidth="1"/>
    <col min="3592" max="3840" width="9.09765625" style="4"/>
    <col min="3841" max="3841" width="12.59765625" style="4" customWidth="1"/>
    <col min="3842" max="3842" width="17.3984375" style="4" customWidth="1"/>
    <col min="3843" max="3843" width="10.59765625" style="4" customWidth="1"/>
    <col min="3844" max="3845" width="17.3984375" style="4" customWidth="1"/>
    <col min="3846" max="3847" width="15.09765625" style="4" customWidth="1"/>
    <col min="3848" max="4096" width="9.09765625" style="4"/>
    <col min="4097" max="4097" width="12.59765625" style="4" customWidth="1"/>
    <col min="4098" max="4098" width="17.3984375" style="4" customWidth="1"/>
    <col min="4099" max="4099" width="10.59765625" style="4" customWidth="1"/>
    <col min="4100" max="4101" width="17.3984375" style="4" customWidth="1"/>
    <col min="4102" max="4103" width="15.09765625" style="4" customWidth="1"/>
    <col min="4104" max="4352" width="9.09765625" style="4"/>
    <col min="4353" max="4353" width="12.59765625" style="4" customWidth="1"/>
    <col min="4354" max="4354" width="17.3984375" style="4" customWidth="1"/>
    <col min="4355" max="4355" width="10.59765625" style="4" customWidth="1"/>
    <col min="4356" max="4357" width="17.3984375" style="4" customWidth="1"/>
    <col min="4358" max="4359" width="15.09765625" style="4" customWidth="1"/>
    <col min="4360" max="4608" width="9.09765625" style="4"/>
    <col min="4609" max="4609" width="12.59765625" style="4" customWidth="1"/>
    <col min="4610" max="4610" width="17.3984375" style="4" customWidth="1"/>
    <col min="4611" max="4611" width="10.59765625" style="4" customWidth="1"/>
    <col min="4612" max="4613" width="17.3984375" style="4" customWidth="1"/>
    <col min="4614" max="4615" width="15.09765625" style="4" customWidth="1"/>
    <col min="4616" max="4864" width="9.09765625" style="4"/>
    <col min="4865" max="4865" width="12.59765625" style="4" customWidth="1"/>
    <col min="4866" max="4866" width="17.3984375" style="4" customWidth="1"/>
    <col min="4867" max="4867" width="10.59765625" style="4" customWidth="1"/>
    <col min="4868" max="4869" width="17.3984375" style="4" customWidth="1"/>
    <col min="4870" max="4871" width="15.09765625" style="4" customWidth="1"/>
    <col min="4872" max="5120" width="9.09765625" style="4"/>
    <col min="5121" max="5121" width="12.59765625" style="4" customWidth="1"/>
    <col min="5122" max="5122" width="17.3984375" style="4" customWidth="1"/>
    <col min="5123" max="5123" width="10.59765625" style="4" customWidth="1"/>
    <col min="5124" max="5125" width="17.3984375" style="4" customWidth="1"/>
    <col min="5126" max="5127" width="15.09765625" style="4" customWidth="1"/>
    <col min="5128" max="5376" width="9.09765625" style="4"/>
    <col min="5377" max="5377" width="12.59765625" style="4" customWidth="1"/>
    <col min="5378" max="5378" width="17.3984375" style="4" customWidth="1"/>
    <col min="5379" max="5379" width="10.59765625" style="4" customWidth="1"/>
    <col min="5380" max="5381" width="17.3984375" style="4" customWidth="1"/>
    <col min="5382" max="5383" width="15.09765625" style="4" customWidth="1"/>
    <col min="5384" max="5632" width="9.09765625" style="4"/>
    <col min="5633" max="5633" width="12.59765625" style="4" customWidth="1"/>
    <col min="5634" max="5634" width="17.3984375" style="4" customWidth="1"/>
    <col min="5635" max="5635" width="10.59765625" style="4" customWidth="1"/>
    <col min="5636" max="5637" width="17.3984375" style="4" customWidth="1"/>
    <col min="5638" max="5639" width="15.09765625" style="4" customWidth="1"/>
    <col min="5640" max="5888" width="9.09765625" style="4"/>
    <col min="5889" max="5889" width="12.59765625" style="4" customWidth="1"/>
    <col min="5890" max="5890" width="17.3984375" style="4" customWidth="1"/>
    <col min="5891" max="5891" width="10.59765625" style="4" customWidth="1"/>
    <col min="5892" max="5893" width="17.3984375" style="4" customWidth="1"/>
    <col min="5894" max="5895" width="15.09765625" style="4" customWidth="1"/>
    <col min="5896" max="6144" width="9.09765625" style="4"/>
    <col min="6145" max="6145" width="12.59765625" style="4" customWidth="1"/>
    <col min="6146" max="6146" width="17.3984375" style="4" customWidth="1"/>
    <col min="6147" max="6147" width="10.59765625" style="4" customWidth="1"/>
    <col min="6148" max="6149" width="17.3984375" style="4" customWidth="1"/>
    <col min="6150" max="6151" width="15.09765625" style="4" customWidth="1"/>
    <col min="6152" max="6400" width="9.09765625" style="4"/>
    <col min="6401" max="6401" width="12.59765625" style="4" customWidth="1"/>
    <col min="6402" max="6402" width="17.3984375" style="4" customWidth="1"/>
    <col min="6403" max="6403" width="10.59765625" style="4" customWidth="1"/>
    <col min="6404" max="6405" width="17.3984375" style="4" customWidth="1"/>
    <col min="6406" max="6407" width="15.09765625" style="4" customWidth="1"/>
    <col min="6408" max="6656" width="9.09765625" style="4"/>
    <col min="6657" max="6657" width="12.59765625" style="4" customWidth="1"/>
    <col min="6658" max="6658" width="17.3984375" style="4" customWidth="1"/>
    <col min="6659" max="6659" width="10.59765625" style="4" customWidth="1"/>
    <col min="6660" max="6661" width="17.3984375" style="4" customWidth="1"/>
    <col min="6662" max="6663" width="15.09765625" style="4" customWidth="1"/>
    <col min="6664" max="6912" width="9.09765625" style="4"/>
    <col min="6913" max="6913" width="12.59765625" style="4" customWidth="1"/>
    <col min="6914" max="6914" width="17.3984375" style="4" customWidth="1"/>
    <col min="6915" max="6915" width="10.59765625" style="4" customWidth="1"/>
    <col min="6916" max="6917" width="17.3984375" style="4" customWidth="1"/>
    <col min="6918" max="6919" width="15.09765625" style="4" customWidth="1"/>
    <col min="6920" max="7168" width="9.09765625" style="4"/>
    <col min="7169" max="7169" width="12.59765625" style="4" customWidth="1"/>
    <col min="7170" max="7170" width="17.3984375" style="4" customWidth="1"/>
    <col min="7171" max="7171" width="10.59765625" style="4" customWidth="1"/>
    <col min="7172" max="7173" width="17.3984375" style="4" customWidth="1"/>
    <col min="7174" max="7175" width="15.09765625" style="4" customWidth="1"/>
    <col min="7176" max="7424" width="9.09765625" style="4"/>
    <col min="7425" max="7425" width="12.59765625" style="4" customWidth="1"/>
    <col min="7426" max="7426" width="17.3984375" style="4" customWidth="1"/>
    <col min="7427" max="7427" width="10.59765625" style="4" customWidth="1"/>
    <col min="7428" max="7429" width="17.3984375" style="4" customWidth="1"/>
    <col min="7430" max="7431" width="15.09765625" style="4" customWidth="1"/>
    <col min="7432" max="7680" width="9.09765625" style="4"/>
    <col min="7681" max="7681" width="12.59765625" style="4" customWidth="1"/>
    <col min="7682" max="7682" width="17.3984375" style="4" customWidth="1"/>
    <col min="7683" max="7683" width="10.59765625" style="4" customWidth="1"/>
    <col min="7684" max="7685" width="17.3984375" style="4" customWidth="1"/>
    <col min="7686" max="7687" width="15.09765625" style="4" customWidth="1"/>
    <col min="7688" max="7936" width="9.09765625" style="4"/>
    <col min="7937" max="7937" width="12.59765625" style="4" customWidth="1"/>
    <col min="7938" max="7938" width="17.3984375" style="4" customWidth="1"/>
    <col min="7939" max="7939" width="10.59765625" style="4" customWidth="1"/>
    <col min="7940" max="7941" width="17.3984375" style="4" customWidth="1"/>
    <col min="7942" max="7943" width="15.09765625" style="4" customWidth="1"/>
    <col min="7944" max="8192" width="9.09765625" style="4"/>
    <col min="8193" max="8193" width="12.59765625" style="4" customWidth="1"/>
    <col min="8194" max="8194" width="17.3984375" style="4" customWidth="1"/>
    <col min="8195" max="8195" width="10.59765625" style="4" customWidth="1"/>
    <col min="8196" max="8197" width="17.3984375" style="4" customWidth="1"/>
    <col min="8198" max="8199" width="15.09765625" style="4" customWidth="1"/>
    <col min="8200" max="8448" width="9.09765625" style="4"/>
    <col min="8449" max="8449" width="12.59765625" style="4" customWidth="1"/>
    <col min="8450" max="8450" width="17.3984375" style="4" customWidth="1"/>
    <col min="8451" max="8451" width="10.59765625" style="4" customWidth="1"/>
    <col min="8452" max="8453" width="17.3984375" style="4" customWidth="1"/>
    <col min="8454" max="8455" width="15.09765625" style="4" customWidth="1"/>
    <col min="8456" max="8704" width="9.09765625" style="4"/>
    <col min="8705" max="8705" width="12.59765625" style="4" customWidth="1"/>
    <col min="8706" max="8706" width="17.3984375" style="4" customWidth="1"/>
    <col min="8707" max="8707" width="10.59765625" style="4" customWidth="1"/>
    <col min="8708" max="8709" width="17.3984375" style="4" customWidth="1"/>
    <col min="8710" max="8711" width="15.09765625" style="4" customWidth="1"/>
    <col min="8712" max="8960" width="9.09765625" style="4"/>
    <col min="8961" max="8961" width="12.59765625" style="4" customWidth="1"/>
    <col min="8962" max="8962" width="17.3984375" style="4" customWidth="1"/>
    <col min="8963" max="8963" width="10.59765625" style="4" customWidth="1"/>
    <col min="8964" max="8965" width="17.3984375" style="4" customWidth="1"/>
    <col min="8966" max="8967" width="15.09765625" style="4" customWidth="1"/>
    <col min="8968" max="9216" width="9.09765625" style="4"/>
    <col min="9217" max="9217" width="12.59765625" style="4" customWidth="1"/>
    <col min="9218" max="9218" width="17.3984375" style="4" customWidth="1"/>
    <col min="9219" max="9219" width="10.59765625" style="4" customWidth="1"/>
    <col min="9220" max="9221" width="17.3984375" style="4" customWidth="1"/>
    <col min="9222" max="9223" width="15.09765625" style="4" customWidth="1"/>
    <col min="9224" max="9472" width="9.09765625" style="4"/>
    <col min="9473" max="9473" width="12.59765625" style="4" customWidth="1"/>
    <col min="9474" max="9474" width="17.3984375" style="4" customWidth="1"/>
    <col min="9475" max="9475" width="10.59765625" style="4" customWidth="1"/>
    <col min="9476" max="9477" width="17.3984375" style="4" customWidth="1"/>
    <col min="9478" max="9479" width="15.09765625" style="4" customWidth="1"/>
    <col min="9480" max="9728" width="9.09765625" style="4"/>
    <col min="9729" max="9729" width="12.59765625" style="4" customWidth="1"/>
    <col min="9730" max="9730" width="17.3984375" style="4" customWidth="1"/>
    <col min="9731" max="9731" width="10.59765625" style="4" customWidth="1"/>
    <col min="9732" max="9733" width="17.3984375" style="4" customWidth="1"/>
    <col min="9734" max="9735" width="15.09765625" style="4" customWidth="1"/>
    <col min="9736" max="9984" width="9.09765625" style="4"/>
    <col min="9985" max="9985" width="12.59765625" style="4" customWidth="1"/>
    <col min="9986" max="9986" width="17.3984375" style="4" customWidth="1"/>
    <col min="9987" max="9987" width="10.59765625" style="4" customWidth="1"/>
    <col min="9988" max="9989" width="17.3984375" style="4" customWidth="1"/>
    <col min="9990" max="9991" width="15.09765625" style="4" customWidth="1"/>
    <col min="9992" max="10240" width="9.09765625" style="4"/>
    <col min="10241" max="10241" width="12.59765625" style="4" customWidth="1"/>
    <col min="10242" max="10242" width="17.3984375" style="4" customWidth="1"/>
    <col min="10243" max="10243" width="10.59765625" style="4" customWidth="1"/>
    <col min="10244" max="10245" width="17.3984375" style="4" customWidth="1"/>
    <col min="10246" max="10247" width="15.09765625" style="4" customWidth="1"/>
    <col min="10248" max="10496" width="9.09765625" style="4"/>
    <col min="10497" max="10497" width="12.59765625" style="4" customWidth="1"/>
    <col min="10498" max="10498" width="17.3984375" style="4" customWidth="1"/>
    <col min="10499" max="10499" width="10.59765625" style="4" customWidth="1"/>
    <col min="10500" max="10501" width="17.3984375" style="4" customWidth="1"/>
    <col min="10502" max="10503" width="15.09765625" style="4" customWidth="1"/>
    <col min="10504" max="10752" width="9.09765625" style="4"/>
    <col min="10753" max="10753" width="12.59765625" style="4" customWidth="1"/>
    <col min="10754" max="10754" width="17.3984375" style="4" customWidth="1"/>
    <col min="10755" max="10755" width="10.59765625" style="4" customWidth="1"/>
    <col min="10756" max="10757" width="17.3984375" style="4" customWidth="1"/>
    <col min="10758" max="10759" width="15.09765625" style="4" customWidth="1"/>
    <col min="10760" max="11008" width="9.09765625" style="4"/>
    <col min="11009" max="11009" width="12.59765625" style="4" customWidth="1"/>
    <col min="11010" max="11010" width="17.3984375" style="4" customWidth="1"/>
    <col min="11011" max="11011" width="10.59765625" style="4" customWidth="1"/>
    <col min="11012" max="11013" width="17.3984375" style="4" customWidth="1"/>
    <col min="11014" max="11015" width="15.09765625" style="4" customWidth="1"/>
    <col min="11016" max="11264" width="9.09765625" style="4"/>
    <col min="11265" max="11265" width="12.59765625" style="4" customWidth="1"/>
    <col min="11266" max="11266" width="17.3984375" style="4" customWidth="1"/>
    <col min="11267" max="11267" width="10.59765625" style="4" customWidth="1"/>
    <col min="11268" max="11269" width="17.3984375" style="4" customWidth="1"/>
    <col min="11270" max="11271" width="15.09765625" style="4" customWidth="1"/>
    <col min="11272" max="11520" width="9.09765625" style="4"/>
    <col min="11521" max="11521" width="12.59765625" style="4" customWidth="1"/>
    <col min="11522" max="11522" width="17.3984375" style="4" customWidth="1"/>
    <col min="11523" max="11523" width="10.59765625" style="4" customWidth="1"/>
    <col min="11524" max="11525" width="17.3984375" style="4" customWidth="1"/>
    <col min="11526" max="11527" width="15.09765625" style="4" customWidth="1"/>
    <col min="11528" max="11776" width="9.09765625" style="4"/>
    <col min="11777" max="11777" width="12.59765625" style="4" customWidth="1"/>
    <col min="11778" max="11778" width="17.3984375" style="4" customWidth="1"/>
    <col min="11779" max="11779" width="10.59765625" style="4" customWidth="1"/>
    <col min="11780" max="11781" width="17.3984375" style="4" customWidth="1"/>
    <col min="11782" max="11783" width="15.09765625" style="4" customWidth="1"/>
    <col min="11784" max="12032" width="9.09765625" style="4"/>
    <col min="12033" max="12033" width="12.59765625" style="4" customWidth="1"/>
    <col min="12034" max="12034" width="17.3984375" style="4" customWidth="1"/>
    <col min="12035" max="12035" width="10.59765625" style="4" customWidth="1"/>
    <col min="12036" max="12037" width="17.3984375" style="4" customWidth="1"/>
    <col min="12038" max="12039" width="15.09765625" style="4" customWidth="1"/>
    <col min="12040" max="12288" width="9.09765625" style="4"/>
    <col min="12289" max="12289" width="12.59765625" style="4" customWidth="1"/>
    <col min="12290" max="12290" width="17.3984375" style="4" customWidth="1"/>
    <col min="12291" max="12291" width="10.59765625" style="4" customWidth="1"/>
    <col min="12292" max="12293" width="17.3984375" style="4" customWidth="1"/>
    <col min="12294" max="12295" width="15.09765625" style="4" customWidth="1"/>
    <col min="12296" max="12544" width="9.09765625" style="4"/>
    <col min="12545" max="12545" width="12.59765625" style="4" customWidth="1"/>
    <col min="12546" max="12546" width="17.3984375" style="4" customWidth="1"/>
    <col min="12547" max="12547" width="10.59765625" style="4" customWidth="1"/>
    <col min="12548" max="12549" width="17.3984375" style="4" customWidth="1"/>
    <col min="12550" max="12551" width="15.09765625" style="4" customWidth="1"/>
    <col min="12552" max="12800" width="9.09765625" style="4"/>
    <col min="12801" max="12801" width="12.59765625" style="4" customWidth="1"/>
    <col min="12802" max="12802" width="17.3984375" style="4" customWidth="1"/>
    <col min="12803" max="12803" width="10.59765625" style="4" customWidth="1"/>
    <col min="12804" max="12805" width="17.3984375" style="4" customWidth="1"/>
    <col min="12806" max="12807" width="15.09765625" style="4" customWidth="1"/>
    <col min="12808" max="13056" width="9.09765625" style="4"/>
    <col min="13057" max="13057" width="12.59765625" style="4" customWidth="1"/>
    <col min="13058" max="13058" width="17.3984375" style="4" customWidth="1"/>
    <col min="13059" max="13059" width="10.59765625" style="4" customWidth="1"/>
    <col min="13060" max="13061" width="17.3984375" style="4" customWidth="1"/>
    <col min="13062" max="13063" width="15.09765625" style="4" customWidth="1"/>
    <col min="13064" max="13312" width="9.09765625" style="4"/>
    <col min="13313" max="13313" width="12.59765625" style="4" customWidth="1"/>
    <col min="13314" max="13314" width="17.3984375" style="4" customWidth="1"/>
    <col min="13315" max="13315" width="10.59765625" style="4" customWidth="1"/>
    <col min="13316" max="13317" width="17.3984375" style="4" customWidth="1"/>
    <col min="13318" max="13319" width="15.09765625" style="4" customWidth="1"/>
    <col min="13320" max="13568" width="9.09765625" style="4"/>
    <col min="13569" max="13569" width="12.59765625" style="4" customWidth="1"/>
    <col min="13570" max="13570" width="17.3984375" style="4" customWidth="1"/>
    <col min="13571" max="13571" width="10.59765625" style="4" customWidth="1"/>
    <col min="13572" max="13573" width="17.3984375" style="4" customWidth="1"/>
    <col min="13574" max="13575" width="15.09765625" style="4" customWidth="1"/>
    <col min="13576" max="13824" width="9.09765625" style="4"/>
    <col min="13825" max="13825" width="12.59765625" style="4" customWidth="1"/>
    <col min="13826" max="13826" width="17.3984375" style="4" customWidth="1"/>
    <col min="13827" max="13827" width="10.59765625" style="4" customWidth="1"/>
    <col min="13828" max="13829" width="17.3984375" style="4" customWidth="1"/>
    <col min="13830" max="13831" width="15.09765625" style="4" customWidth="1"/>
    <col min="13832" max="14080" width="9.09765625" style="4"/>
    <col min="14081" max="14081" width="12.59765625" style="4" customWidth="1"/>
    <col min="14082" max="14082" width="17.3984375" style="4" customWidth="1"/>
    <col min="14083" max="14083" width="10.59765625" style="4" customWidth="1"/>
    <col min="14084" max="14085" width="17.3984375" style="4" customWidth="1"/>
    <col min="14086" max="14087" width="15.09765625" style="4" customWidth="1"/>
    <col min="14088" max="14336" width="9.09765625" style="4"/>
    <col min="14337" max="14337" width="12.59765625" style="4" customWidth="1"/>
    <col min="14338" max="14338" width="17.3984375" style="4" customWidth="1"/>
    <col min="14339" max="14339" width="10.59765625" style="4" customWidth="1"/>
    <col min="14340" max="14341" width="17.3984375" style="4" customWidth="1"/>
    <col min="14342" max="14343" width="15.09765625" style="4" customWidth="1"/>
    <col min="14344" max="14592" width="9.09765625" style="4"/>
    <col min="14593" max="14593" width="12.59765625" style="4" customWidth="1"/>
    <col min="14594" max="14594" width="17.3984375" style="4" customWidth="1"/>
    <col min="14595" max="14595" width="10.59765625" style="4" customWidth="1"/>
    <col min="14596" max="14597" width="17.3984375" style="4" customWidth="1"/>
    <col min="14598" max="14599" width="15.09765625" style="4" customWidth="1"/>
    <col min="14600" max="14848" width="9.09765625" style="4"/>
    <col min="14849" max="14849" width="12.59765625" style="4" customWidth="1"/>
    <col min="14850" max="14850" width="17.3984375" style="4" customWidth="1"/>
    <col min="14851" max="14851" width="10.59765625" style="4" customWidth="1"/>
    <col min="14852" max="14853" width="17.3984375" style="4" customWidth="1"/>
    <col min="14854" max="14855" width="15.09765625" style="4" customWidth="1"/>
    <col min="14856" max="15104" width="9.09765625" style="4"/>
    <col min="15105" max="15105" width="12.59765625" style="4" customWidth="1"/>
    <col min="15106" max="15106" width="17.3984375" style="4" customWidth="1"/>
    <col min="15107" max="15107" width="10.59765625" style="4" customWidth="1"/>
    <col min="15108" max="15109" width="17.3984375" style="4" customWidth="1"/>
    <col min="15110" max="15111" width="15.09765625" style="4" customWidth="1"/>
    <col min="15112" max="15360" width="9.09765625" style="4"/>
    <col min="15361" max="15361" width="12.59765625" style="4" customWidth="1"/>
    <col min="15362" max="15362" width="17.3984375" style="4" customWidth="1"/>
    <col min="15363" max="15363" width="10.59765625" style="4" customWidth="1"/>
    <col min="15364" max="15365" width="17.3984375" style="4" customWidth="1"/>
    <col min="15366" max="15367" width="15.09765625" style="4" customWidth="1"/>
    <col min="15368" max="15616" width="9.09765625" style="4"/>
    <col min="15617" max="15617" width="12.59765625" style="4" customWidth="1"/>
    <col min="15618" max="15618" width="17.3984375" style="4" customWidth="1"/>
    <col min="15619" max="15619" width="10.59765625" style="4" customWidth="1"/>
    <col min="15620" max="15621" width="17.3984375" style="4" customWidth="1"/>
    <col min="15622" max="15623" width="15.09765625" style="4" customWidth="1"/>
    <col min="15624" max="15872" width="9.09765625" style="4"/>
    <col min="15873" max="15873" width="12.59765625" style="4" customWidth="1"/>
    <col min="15874" max="15874" width="17.3984375" style="4" customWidth="1"/>
    <col min="15875" max="15875" width="10.59765625" style="4" customWidth="1"/>
    <col min="15876" max="15877" width="17.3984375" style="4" customWidth="1"/>
    <col min="15878" max="15879" width="15.09765625" style="4" customWidth="1"/>
    <col min="15880" max="16128" width="9.09765625" style="4"/>
    <col min="16129" max="16129" width="12.59765625" style="4" customWidth="1"/>
    <col min="16130" max="16130" width="17.3984375" style="4" customWidth="1"/>
    <col min="16131" max="16131" width="10.59765625" style="4" customWidth="1"/>
    <col min="16132" max="16133" width="17.3984375" style="4" customWidth="1"/>
    <col min="16134" max="16135" width="15.09765625" style="4" customWidth="1"/>
    <col min="16136" max="16384" width="9.09765625" style="4"/>
  </cols>
  <sheetData>
    <row r="1" spans="1:15" x14ac:dyDescent="0.25">
      <c r="A1" s="6"/>
      <c r="B1" s="6"/>
      <c r="C1" s="6"/>
      <c r="D1" s="6"/>
      <c r="E1" s="6"/>
      <c r="F1" s="6"/>
      <c r="G1" s="7"/>
    </row>
    <row r="2" spans="1:15" ht="13" x14ac:dyDescent="0.3">
      <c r="A2" s="8" t="s">
        <v>235</v>
      </c>
      <c r="B2" s="6"/>
      <c r="C2" s="6"/>
      <c r="D2" s="6"/>
      <c r="E2" s="6"/>
      <c r="F2" s="6"/>
      <c r="G2" s="7"/>
    </row>
    <row r="3" spans="1:15" x14ac:dyDescent="0.25">
      <c r="A3" s="9"/>
      <c r="B3" s="9"/>
      <c r="C3" s="9"/>
      <c r="D3" s="9"/>
      <c r="E3" s="9"/>
      <c r="F3" s="9"/>
      <c r="G3" s="10"/>
    </row>
    <row r="4" spans="1:15" x14ac:dyDescent="0.25">
      <c r="A4" s="11" t="s">
        <v>42</v>
      </c>
      <c r="B4" s="12" t="s">
        <v>43</v>
      </c>
      <c r="C4" s="12" t="s">
        <v>44</v>
      </c>
      <c r="D4" s="12" t="s">
        <v>44</v>
      </c>
      <c r="E4" s="12" t="s">
        <v>45</v>
      </c>
      <c r="F4" s="12" t="s">
        <v>46</v>
      </c>
      <c r="G4" s="13" t="s">
        <v>47</v>
      </c>
    </row>
    <row r="5" spans="1:15" x14ac:dyDescent="0.25">
      <c r="A5" s="14" t="s">
        <v>48</v>
      </c>
      <c r="B5" s="15" t="s">
        <v>49</v>
      </c>
      <c r="C5" s="15" t="s">
        <v>50</v>
      </c>
      <c r="D5" s="15" t="s">
        <v>51</v>
      </c>
      <c r="E5" s="15" t="s">
        <v>52</v>
      </c>
      <c r="F5" s="15" t="s">
        <v>53</v>
      </c>
      <c r="G5" s="16" t="s">
        <v>54</v>
      </c>
    </row>
    <row r="6" spans="1:15" x14ac:dyDescent="0.25">
      <c r="A6" s="17"/>
      <c r="B6" s="15" t="s">
        <v>55</v>
      </c>
      <c r="C6" s="15" t="s">
        <v>56</v>
      </c>
      <c r="D6" s="15" t="s">
        <v>55</v>
      </c>
      <c r="E6" s="15" t="s">
        <v>55</v>
      </c>
      <c r="F6" s="15" t="s">
        <v>57</v>
      </c>
      <c r="G6" s="16" t="s">
        <v>56</v>
      </c>
    </row>
    <row r="7" spans="1:15" x14ac:dyDescent="0.25">
      <c r="A7" s="18"/>
      <c r="B7" s="6"/>
      <c r="C7" s="15"/>
      <c r="D7" s="6"/>
      <c r="E7" s="6"/>
      <c r="F7" s="15"/>
      <c r="G7" s="16"/>
    </row>
    <row r="8" spans="1:15" ht="13.5" x14ac:dyDescent="0.35">
      <c r="A8" s="19"/>
      <c r="B8" s="20" t="s">
        <v>58</v>
      </c>
      <c r="C8" s="12" t="s">
        <v>59</v>
      </c>
      <c r="D8" s="12" t="s">
        <v>60</v>
      </c>
      <c r="E8" s="12" t="s">
        <v>61</v>
      </c>
      <c r="F8" s="20" t="s">
        <v>62</v>
      </c>
      <c r="G8" s="21" t="s">
        <v>63</v>
      </c>
    </row>
    <row r="9" spans="1:15" x14ac:dyDescent="0.25">
      <c r="A9" s="18"/>
      <c r="B9" s="22"/>
      <c r="C9" s="22"/>
      <c r="D9" s="22"/>
      <c r="E9" s="22"/>
      <c r="F9" s="22"/>
      <c r="G9" s="23"/>
    </row>
    <row r="10" spans="1:15" x14ac:dyDescent="0.25">
      <c r="A10" s="14" t="s">
        <v>64</v>
      </c>
      <c r="B10" s="24">
        <v>2.1800000000000001E-3</v>
      </c>
      <c r="C10" s="15">
        <v>100000</v>
      </c>
      <c r="D10" s="15">
        <v>218</v>
      </c>
      <c r="E10" s="15">
        <v>99817</v>
      </c>
      <c r="F10" s="15">
        <v>8117888</v>
      </c>
      <c r="G10" s="25">
        <v>81.2</v>
      </c>
      <c r="H10" s="40"/>
      <c r="I10" s="44"/>
      <c r="J10" s="44"/>
      <c r="K10" s="39"/>
      <c r="L10" s="39"/>
      <c r="M10" s="44"/>
      <c r="N10" s="43"/>
      <c r="O10" s="43"/>
    </row>
    <row r="11" spans="1:15" x14ac:dyDescent="0.25">
      <c r="A11" s="14" t="s">
        <v>65</v>
      </c>
      <c r="B11" s="24">
        <v>1.1E-4</v>
      </c>
      <c r="C11" s="15">
        <v>99782</v>
      </c>
      <c r="D11" s="15">
        <v>11</v>
      </c>
      <c r="E11" s="15">
        <v>99777</v>
      </c>
      <c r="F11" s="15">
        <v>8018071</v>
      </c>
      <c r="G11" s="25">
        <v>80.400000000000006</v>
      </c>
      <c r="H11" s="40"/>
      <c r="I11" s="44"/>
      <c r="J11" s="44"/>
      <c r="K11" s="39"/>
      <c r="L11" s="39"/>
      <c r="M11" s="44"/>
      <c r="N11" s="43"/>
      <c r="O11" s="43"/>
    </row>
    <row r="12" spans="1:15" x14ac:dyDescent="0.25">
      <c r="A12" s="14" t="s">
        <v>66</v>
      </c>
      <c r="B12" s="24">
        <v>1E-4</v>
      </c>
      <c r="C12" s="15">
        <v>99771</v>
      </c>
      <c r="D12" s="15">
        <v>10</v>
      </c>
      <c r="E12" s="15">
        <v>99766</v>
      </c>
      <c r="F12" s="15">
        <v>7918295</v>
      </c>
      <c r="G12" s="25">
        <v>79.400000000000006</v>
      </c>
      <c r="H12" s="40"/>
      <c r="I12" s="44"/>
      <c r="J12" s="44"/>
      <c r="K12" s="39"/>
      <c r="L12" s="39"/>
      <c r="M12" s="44"/>
      <c r="N12" s="43"/>
      <c r="O12" s="43"/>
    </row>
    <row r="13" spans="1:15" x14ac:dyDescent="0.25">
      <c r="A13" s="14" t="s">
        <v>67</v>
      </c>
      <c r="B13" s="24">
        <v>1E-4</v>
      </c>
      <c r="C13" s="15">
        <v>99761</v>
      </c>
      <c r="D13" s="15">
        <v>10</v>
      </c>
      <c r="E13" s="15">
        <v>99756</v>
      </c>
      <c r="F13" s="15">
        <v>7818529</v>
      </c>
      <c r="G13" s="25">
        <v>78.400000000000006</v>
      </c>
      <c r="H13" s="40"/>
      <c r="I13" s="44"/>
      <c r="J13" s="44"/>
      <c r="K13" s="39"/>
      <c r="L13" s="39"/>
      <c r="M13" s="44"/>
      <c r="N13" s="43"/>
      <c r="O13" s="43"/>
    </row>
    <row r="14" spans="1:15" x14ac:dyDescent="0.25">
      <c r="A14" s="14" t="s">
        <v>68</v>
      </c>
      <c r="B14" s="24">
        <v>9.0000000000000006E-5</v>
      </c>
      <c r="C14" s="15">
        <v>99751</v>
      </c>
      <c r="D14" s="15">
        <v>9</v>
      </c>
      <c r="E14" s="15">
        <v>99747</v>
      </c>
      <c r="F14" s="15">
        <v>7718773</v>
      </c>
      <c r="G14" s="25">
        <v>77.400000000000006</v>
      </c>
      <c r="H14" s="40"/>
      <c r="I14" s="44"/>
      <c r="J14" s="44"/>
      <c r="K14" s="39"/>
      <c r="L14" s="39"/>
      <c r="M14" s="44"/>
      <c r="N14" s="43"/>
      <c r="O14" s="43"/>
    </row>
    <row r="15" spans="1:15" x14ac:dyDescent="0.25">
      <c r="A15" s="14" t="s">
        <v>69</v>
      </c>
      <c r="B15" s="24">
        <v>6.9999999999999994E-5</v>
      </c>
      <c r="C15" s="15">
        <v>99742</v>
      </c>
      <c r="D15" s="15">
        <v>7</v>
      </c>
      <c r="E15" s="15">
        <v>99739</v>
      </c>
      <c r="F15" s="15">
        <v>7619026</v>
      </c>
      <c r="G15" s="25">
        <v>76.400000000000006</v>
      </c>
      <c r="H15" s="40"/>
      <c r="I15" s="44"/>
      <c r="J15" s="44"/>
      <c r="K15" s="39"/>
      <c r="L15" s="39"/>
      <c r="M15" s="44"/>
      <c r="N15" s="43"/>
      <c r="O15" s="43"/>
    </row>
    <row r="16" spans="1:15" x14ac:dyDescent="0.25">
      <c r="A16" s="14" t="s">
        <v>70</v>
      </c>
      <c r="B16" s="24">
        <v>6.0000000000000002E-5</v>
      </c>
      <c r="C16" s="15">
        <v>99735</v>
      </c>
      <c r="D16" s="15">
        <v>6</v>
      </c>
      <c r="E16" s="15">
        <v>99732</v>
      </c>
      <c r="F16" s="15">
        <v>7519288</v>
      </c>
      <c r="G16" s="25">
        <v>75.400000000000006</v>
      </c>
      <c r="H16" s="40"/>
      <c r="I16" s="44"/>
      <c r="J16" s="44"/>
      <c r="K16" s="39"/>
      <c r="L16" s="39"/>
      <c r="M16" s="44"/>
      <c r="N16" s="43"/>
      <c r="O16" s="43"/>
    </row>
    <row r="17" spans="1:15" x14ac:dyDescent="0.25">
      <c r="A17" s="14" t="s">
        <v>71</v>
      </c>
      <c r="B17" s="24">
        <v>6.0000000000000002E-5</v>
      </c>
      <c r="C17" s="15">
        <v>99729</v>
      </c>
      <c r="D17" s="15">
        <v>6</v>
      </c>
      <c r="E17" s="15">
        <v>99726</v>
      </c>
      <c r="F17" s="15">
        <v>7419556</v>
      </c>
      <c r="G17" s="25">
        <v>74.400000000000006</v>
      </c>
      <c r="H17" s="40"/>
      <c r="I17" s="44"/>
      <c r="J17" s="44"/>
      <c r="K17" s="39"/>
      <c r="L17" s="39"/>
      <c r="M17" s="44"/>
      <c r="N17" s="43"/>
      <c r="O17" s="43"/>
    </row>
    <row r="18" spans="1:15" x14ac:dyDescent="0.25">
      <c r="A18" s="14" t="s">
        <v>72</v>
      </c>
      <c r="B18" s="24">
        <v>6.0000000000000002E-5</v>
      </c>
      <c r="C18" s="15">
        <v>99723</v>
      </c>
      <c r="D18" s="15">
        <v>6</v>
      </c>
      <c r="E18" s="15">
        <v>99720</v>
      </c>
      <c r="F18" s="15">
        <v>7319830</v>
      </c>
      <c r="G18" s="25">
        <v>73.400000000000006</v>
      </c>
      <c r="H18" s="40"/>
      <c r="I18" s="44"/>
      <c r="J18" s="44"/>
      <c r="K18" s="39"/>
      <c r="L18" s="39"/>
      <c r="M18" s="44"/>
      <c r="N18" s="43"/>
      <c r="O18" s="43"/>
    </row>
    <row r="19" spans="1:15" x14ac:dyDescent="0.25">
      <c r="A19" s="14" t="s">
        <v>73</v>
      </c>
      <c r="B19" s="24">
        <v>6.0000000000000002E-5</v>
      </c>
      <c r="C19" s="15">
        <v>99717</v>
      </c>
      <c r="D19" s="15">
        <v>6</v>
      </c>
      <c r="E19" s="15">
        <v>99714</v>
      </c>
      <c r="F19" s="15">
        <v>7220110</v>
      </c>
      <c r="G19" s="25">
        <v>72.400000000000006</v>
      </c>
      <c r="H19" s="40"/>
      <c r="I19" s="44"/>
      <c r="J19" s="44"/>
      <c r="K19" s="39"/>
      <c r="L19" s="39"/>
      <c r="M19" s="44"/>
      <c r="N19" s="43"/>
      <c r="O19" s="43"/>
    </row>
    <row r="20" spans="1:15" x14ac:dyDescent="0.25">
      <c r="A20" s="14" t="s">
        <v>74</v>
      </c>
      <c r="B20" s="24">
        <v>6.0000000000000002E-5</v>
      </c>
      <c r="C20" s="15">
        <v>99711</v>
      </c>
      <c r="D20" s="15">
        <v>6</v>
      </c>
      <c r="E20" s="15">
        <v>99708</v>
      </c>
      <c r="F20" s="15">
        <v>7120396</v>
      </c>
      <c r="G20" s="25">
        <v>71.400000000000006</v>
      </c>
      <c r="H20" s="40"/>
      <c r="I20" s="44"/>
      <c r="J20" s="44"/>
      <c r="K20" s="39"/>
      <c r="L20" s="39"/>
      <c r="M20" s="44"/>
      <c r="N20" s="43"/>
      <c r="O20" s="43"/>
    </row>
    <row r="21" spans="1:15" x14ac:dyDescent="0.25">
      <c r="A21" s="14" t="s">
        <v>75</v>
      </c>
      <c r="B21" s="24">
        <v>6.0000000000000002E-5</v>
      </c>
      <c r="C21" s="15">
        <v>99705</v>
      </c>
      <c r="D21" s="15">
        <v>6</v>
      </c>
      <c r="E21" s="15">
        <v>99702</v>
      </c>
      <c r="F21" s="15">
        <v>7020688</v>
      </c>
      <c r="G21" s="25">
        <v>70.400000000000006</v>
      </c>
      <c r="H21" s="40"/>
      <c r="I21" s="44"/>
      <c r="J21" s="44"/>
      <c r="K21" s="39"/>
      <c r="L21" s="39"/>
      <c r="M21" s="44"/>
      <c r="N21" s="43"/>
      <c r="O21" s="43"/>
    </row>
    <row r="22" spans="1:15" x14ac:dyDescent="0.25">
      <c r="A22" s="14" t="s">
        <v>76</v>
      </c>
      <c r="B22" s="24">
        <v>6.9999999999999994E-5</v>
      </c>
      <c r="C22" s="15">
        <v>99699</v>
      </c>
      <c r="D22" s="15">
        <v>7</v>
      </c>
      <c r="E22" s="15">
        <v>99696</v>
      </c>
      <c r="F22" s="15">
        <v>6920986</v>
      </c>
      <c r="G22" s="25">
        <v>69.400000000000006</v>
      </c>
      <c r="H22" s="40"/>
      <c r="I22" s="44"/>
      <c r="J22" s="44"/>
      <c r="K22" s="39"/>
      <c r="L22" s="39"/>
      <c r="M22" s="44"/>
      <c r="N22" s="43"/>
      <c r="O22" s="43"/>
    </row>
    <row r="23" spans="1:15" x14ac:dyDescent="0.25">
      <c r="A23" s="14" t="s">
        <v>77</v>
      </c>
      <c r="B23" s="24">
        <v>1E-4</v>
      </c>
      <c r="C23" s="15">
        <v>99692</v>
      </c>
      <c r="D23" s="15">
        <v>10</v>
      </c>
      <c r="E23" s="15">
        <v>99687</v>
      </c>
      <c r="F23" s="15">
        <v>6821290</v>
      </c>
      <c r="G23" s="25">
        <v>68.400000000000006</v>
      </c>
      <c r="H23" s="40"/>
      <c r="I23" s="44"/>
      <c r="J23" s="44"/>
      <c r="K23" s="39"/>
      <c r="L23" s="39"/>
      <c r="M23" s="44"/>
      <c r="N23" s="43"/>
      <c r="O23" s="43"/>
    </row>
    <row r="24" spans="1:15" x14ac:dyDescent="0.25">
      <c r="A24" s="14" t="s">
        <v>78</v>
      </c>
      <c r="B24" s="24">
        <v>1.3999999999999999E-4</v>
      </c>
      <c r="C24" s="15">
        <v>99682</v>
      </c>
      <c r="D24" s="15">
        <v>14</v>
      </c>
      <c r="E24" s="15">
        <v>99675</v>
      </c>
      <c r="F24" s="15">
        <v>6721603</v>
      </c>
      <c r="G24" s="25">
        <v>67.400000000000006</v>
      </c>
      <c r="H24" s="40"/>
      <c r="I24" s="44"/>
      <c r="J24" s="44"/>
      <c r="K24" s="39"/>
      <c r="L24" s="39"/>
      <c r="M24" s="44"/>
      <c r="N24" s="43"/>
      <c r="O24" s="43"/>
    </row>
    <row r="25" spans="1:15" x14ac:dyDescent="0.25">
      <c r="A25" s="14" t="s">
        <v>79</v>
      </c>
      <c r="B25" s="24">
        <v>1.8000000000000001E-4</v>
      </c>
      <c r="C25" s="15">
        <v>99668</v>
      </c>
      <c r="D25" s="15">
        <v>18</v>
      </c>
      <c r="E25" s="15">
        <v>99659</v>
      </c>
      <c r="F25" s="15">
        <v>6621928</v>
      </c>
      <c r="G25" s="25">
        <v>66.400000000000006</v>
      </c>
      <c r="H25" s="40"/>
      <c r="I25" s="44"/>
      <c r="J25" s="44"/>
      <c r="K25" s="39"/>
      <c r="L25" s="39"/>
      <c r="M25" s="44"/>
      <c r="N25" s="43"/>
      <c r="O25" s="43"/>
    </row>
    <row r="26" spans="1:15" x14ac:dyDescent="0.25">
      <c r="A26" s="26" t="s">
        <v>80</v>
      </c>
      <c r="B26" s="24">
        <v>2.1000000000000001E-4</v>
      </c>
      <c r="C26" s="15">
        <v>99650</v>
      </c>
      <c r="D26" s="15">
        <v>21</v>
      </c>
      <c r="E26" s="15">
        <v>99640</v>
      </c>
      <c r="F26" s="15">
        <v>6522269</v>
      </c>
      <c r="G26" s="25">
        <v>65.5</v>
      </c>
      <c r="H26" s="40"/>
      <c r="I26" s="44"/>
      <c r="J26" s="44"/>
      <c r="K26" s="39"/>
      <c r="L26" s="39"/>
      <c r="M26" s="44"/>
      <c r="N26" s="43"/>
      <c r="O26" s="43"/>
    </row>
    <row r="27" spans="1:15" x14ac:dyDescent="0.25">
      <c r="A27" s="26" t="s">
        <v>81</v>
      </c>
      <c r="B27" s="24">
        <v>2.5000000000000001E-4</v>
      </c>
      <c r="C27" s="15">
        <v>99629</v>
      </c>
      <c r="D27" s="15">
        <v>25</v>
      </c>
      <c r="E27" s="15">
        <v>99617</v>
      </c>
      <c r="F27" s="15">
        <v>6422630</v>
      </c>
      <c r="G27" s="25">
        <v>64.5</v>
      </c>
      <c r="H27" s="40"/>
      <c r="I27" s="44"/>
      <c r="J27" s="44"/>
      <c r="K27" s="39"/>
      <c r="L27" s="39"/>
      <c r="M27" s="44"/>
      <c r="N27" s="43"/>
      <c r="O27" s="43"/>
    </row>
    <row r="28" spans="1:15" x14ac:dyDescent="0.25">
      <c r="A28" s="26" t="s">
        <v>82</v>
      </c>
      <c r="B28" s="24">
        <v>2.7E-4</v>
      </c>
      <c r="C28" s="15">
        <v>99604</v>
      </c>
      <c r="D28" s="15">
        <v>27</v>
      </c>
      <c r="E28" s="15">
        <v>99591</v>
      </c>
      <c r="F28" s="15">
        <v>6323013</v>
      </c>
      <c r="G28" s="25">
        <v>63.5</v>
      </c>
      <c r="H28" s="40"/>
      <c r="I28" s="44"/>
      <c r="J28" s="44"/>
      <c r="K28" s="39"/>
      <c r="L28" s="39"/>
      <c r="M28" s="44"/>
      <c r="N28" s="43"/>
      <c r="O28" s="43"/>
    </row>
    <row r="29" spans="1:15" x14ac:dyDescent="0.25">
      <c r="A29" s="26" t="s">
        <v>83</v>
      </c>
      <c r="B29" s="24">
        <v>2.9999999999999997E-4</v>
      </c>
      <c r="C29" s="15">
        <v>99577</v>
      </c>
      <c r="D29" s="15">
        <v>30</v>
      </c>
      <c r="E29" s="15">
        <v>99562</v>
      </c>
      <c r="F29" s="15">
        <v>6223423</v>
      </c>
      <c r="G29" s="25">
        <v>62.5</v>
      </c>
      <c r="H29" s="40"/>
      <c r="I29" s="44"/>
      <c r="J29" s="44"/>
      <c r="K29" s="39"/>
      <c r="L29" s="39"/>
      <c r="M29" s="44"/>
      <c r="N29" s="43"/>
      <c r="O29" s="43"/>
    </row>
    <row r="30" spans="1:15" x14ac:dyDescent="0.25">
      <c r="A30" s="26" t="s">
        <v>84</v>
      </c>
      <c r="B30" s="24">
        <v>3.2000000000000003E-4</v>
      </c>
      <c r="C30" s="15">
        <v>99547</v>
      </c>
      <c r="D30" s="15">
        <v>32</v>
      </c>
      <c r="E30" s="15">
        <v>99531</v>
      </c>
      <c r="F30" s="15">
        <v>6123861</v>
      </c>
      <c r="G30" s="25">
        <v>61.5</v>
      </c>
      <c r="H30" s="40"/>
      <c r="I30" s="44"/>
      <c r="J30" s="44"/>
      <c r="K30" s="39"/>
      <c r="L30" s="39"/>
      <c r="M30" s="44"/>
      <c r="N30" s="43"/>
      <c r="O30" s="43"/>
    </row>
    <row r="31" spans="1:15" x14ac:dyDescent="0.25">
      <c r="A31" s="26" t="s">
        <v>85</v>
      </c>
      <c r="B31" s="24">
        <v>3.4000000000000002E-4</v>
      </c>
      <c r="C31" s="15">
        <v>99515</v>
      </c>
      <c r="D31" s="15">
        <v>34</v>
      </c>
      <c r="E31" s="15">
        <v>99498</v>
      </c>
      <c r="F31" s="15">
        <v>6024330</v>
      </c>
      <c r="G31" s="25">
        <v>60.5</v>
      </c>
      <c r="H31" s="40"/>
      <c r="I31" s="44"/>
      <c r="J31" s="44"/>
      <c r="K31" s="39"/>
      <c r="L31" s="39"/>
      <c r="M31" s="44"/>
      <c r="N31" s="43"/>
      <c r="O31" s="43"/>
    </row>
    <row r="32" spans="1:15" x14ac:dyDescent="0.25">
      <c r="A32" s="26" t="s">
        <v>86</v>
      </c>
      <c r="B32" s="24">
        <v>3.6000000000000002E-4</v>
      </c>
      <c r="C32" s="15">
        <v>99481</v>
      </c>
      <c r="D32" s="15">
        <v>36</v>
      </c>
      <c r="E32" s="15">
        <v>99463</v>
      </c>
      <c r="F32" s="15">
        <v>5924832</v>
      </c>
      <c r="G32" s="25">
        <v>59.6</v>
      </c>
      <c r="H32" s="40"/>
      <c r="I32" s="44"/>
      <c r="J32" s="44"/>
      <c r="K32" s="39"/>
      <c r="L32" s="39"/>
      <c r="M32" s="44"/>
      <c r="N32" s="43"/>
      <c r="O32" s="43"/>
    </row>
    <row r="33" spans="1:15" x14ac:dyDescent="0.25">
      <c r="A33" s="26" t="s">
        <v>87</v>
      </c>
      <c r="B33" s="24">
        <v>3.6000000000000002E-4</v>
      </c>
      <c r="C33" s="15">
        <v>99445</v>
      </c>
      <c r="D33" s="15">
        <v>36</v>
      </c>
      <c r="E33" s="15">
        <v>99427</v>
      </c>
      <c r="F33" s="15">
        <v>5825369</v>
      </c>
      <c r="G33" s="25">
        <v>58.6</v>
      </c>
      <c r="H33" s="40"/>
      <c r="I33" s="44"/>
      <c r="J33" s="44"/>
      <c r="K33" s="39"/>
      <c r="L33" s="39"/>
      <c r="M33" s="44"/>
      <c r="N33" s="43"/>
      <c r="O33" s="43"/>
    </row>
    <row r="34" spans="1:15" x14ac:dyDescent="0.25">
      <c r="A34" s="26" t="s">
        <v>88</v>
      </c>
      <c r="B34" s="24">
        <v>3.5E-4</v>
      </c>
      <c r="C34" s="15">
        <v>99409</v>
      </c>
      <c r="D34" s="15">
        <v>35</v>
      </c>
      <c r="E34" s="15">
        <v>99392</v>
      </c>
      <c r="F34" s="15">
        <v>5725942</v>
      </c>
      <c r="G34" s="25">
        <v>57.6</v>
      </c>
      <c r="H34" s="40"/>
      <c r="I34" s="44"/>
      <c r="J34" s="44"/>
      <c r="K34" s="39"/>
      <c r="L34" s="39"/>
      <c r="M34" s="44"/>
      <c r="N34" s="43"/>
      <c r="O34" s="43"/>
    </row>
    <row r="35" spans="1:15" x14ac:dyDescent="0.25">
      <c r="A35" s="26" t="s">
        <v>89</v>
      </c>
      <c r="B35" s="24">
        <v>3.4000000000000002E-4</v>
      </c>
      <c r="C35" s="15">
        <v>99374</v>
      </c>
      <c r="D35" s="15">
        <v>34</v>
      </c>
      <c r="E35" s="15">
        <v>99357</v>
      </c>
      <c r="F35" s="15">
        <v>5626550</v>
      </c>
      <c r="G35" s="25">
        <v>56.6</v>
      </c>
      <c r="H35" s="40"/>
      <c r="I35" s="44"/>
      <c r="J35" s="44"/>
      <c r="K35" s="39"/>
      <c r="L35" s="39"/>
      <c r="M35" s="44"/>
      <c r="N35" s="43"/>
      <c r="O35" s="43"/>
    </row>
    <row r="36" spans="1:15" x14ac:dyDescent="0.25">
      <c r="A36" s="26" t="s">
        <v>90</v>
      </c>
      <c r="B36" s="24">
        <v>3.3E-4</v>
      </c>
      <c r="C36" s="15">
        <v>99340</v>
      </c>
      <c r="D36" s="15">
        <v>33</v>
      </c>
      <c r="E36" s="15">
        <v>99324</v>
      </c>
      <c r="F36" s="15">
        <v>5527193</v>
      </c>
      <c r="G36" s="25">
        <v>55.6</v>
      </c>
      <c r="H36" s="40"/>
      <c r="I36" s="44"/>
      <c r="J36" s="44"/>
      <c r="K36" s="39"/>
      <c r="L36" s="39"/>
      <c r="M36" s="44"/>
      <c r="N36" s="43"/>
      <c r="O36" s="43"/>
    </row>
    <row r="37" spans="1:15" x14ac:dyDescent="0.25">
      <c r="A37" s="26" t="s">
        <v>91</v>
      </c>
      <c r="B37" s="24">
        <v>3.3E-4</v>
      </c>
      <c r="C37" s="15">
        <v>99307</v>
      </c>
      <c r="D37" s="15">
        <v>33</v>
      </c>
      <c r="E37" s="15">
        <v>99291</v>
      </c>
      <c r="F37" s="15">
        <v>5427870</v>
      </c>
      <c r="G37" s="25">
        <v>54.7</v>
      </c>
      <c r="H37" s="40"/>
      <c r="I37" s="44"/>
      <c r="J37" s="44"/>
      <c r="K37" s="39"/>
      <c r="L37" s="39"/>
      <c r="M37" s="44"/>
      <c r="N37" s="43"/>
      <c r="O37" s="43"/>
    </row>
    <row r="38" spans="1:15" x14ac:dyDescent="0.25">
      <c r="A38" s="26" t="s">
        <v>92</v>
      </c>
      <c r="B38" s="24">
        <v>3.5E-4</v>
      </c>
      <c r="C38" s="15">
        <v>99274</v>
      </c>
      <c r="D38" s="15">
        <v>35</v>
      </c>
      <c r="E38" s="15">
        <v>99257</v>
      </c>
      <c r="F38" s="15">
        <v>5328579</v>
      </c>
      <c r="G38" s="25">
        <v>53.7</v>
      </c>
      <c r="H38" s="40"/>
      <c r="I38" s="44"/>
      <c r="J38" s="44"/>
      <c r="K38" s="39"/>
      <c r="L38" s="39"/>
      <c r="M38" s="44"/>
      <c r="N38" s="43"/>
      <c r="O38" s="43"/>
    </row>
    <row r="39" spans="1:15" x14ac:dyDescent="0.25">
      <c r="A39" s="26" t="s">
        <v>93</v>
      </c>
      <c r="B39" s="24">
        <v>3.8000000000000002E-4</v>
      </c>
      <c r="C39" s="15">
        <v>99239</v>
      </c>
      <c r="D39" s="15">
        <v>37</v>
      </c>
      <c r="E39" s="15">
        <v>99221</v>
      </c>
      <c r="F39" s="15">
        <v>5229323</v>
      </c>
      <c r="G39" s="25">
        <v>52.7</v>
      </c>
      <c r="H39" s="40"/>
      <c r="I39" s="44"/>
      <c r="J39" s="44"/>
      <c r="K39" s="39"/>
      <c r="L39" s="39"/>
      <c r="M39" s="44"/>
      <c r="N39" s="43"/>
      <c r="O39" s="43"/>
    </row>
    <row r="40" spans="1:15" x14ac:dyDescent="0.25">
      <c r="A40" s="26" t="s">
        <v>94</v>
      </c>
      <c r="B40" s="24">
        <v>4.0000000000000002E-4</v>
      </c>
      <c r="C40" s="15">
        <v>99202</v>
      </c>
      <c r="D40" s="15">
        <v>40</v>
      </c>
      <c r="E40" s="15">
        <v>99182</v>
      </c>
      <c r="F40" s="15">
        <v>5130102</v>
      </c>
      <c r="G40" s="25">
        <v>51.7</v>
      </c>
      <c r="H40" s="40"/>
      <c r="I40" s="44"/>
      <c r="J40" s="44"/>
      <c r="K40" s="39"/>
      <c r="L40" s="39"/>
      <c r="M40" s="44"/>
      <c r="N40" s="43"/>
      <c r="O40" s="43"/>
    </row>
    <row r="41" spans="1:15" x14ac:dyDescent="0.25">
      <c r="A41" s="26" t="s">
        <v>95</v>
      </c>
      <c r="B41" s="24">
        <v>4.2999999999999999E-4</v>
      </c>
      <c r="C41" s="15">
        <v>99162</v>
      </c>
      <c r="D41" s="15">
        <v>43</v>
      </c>
      <c r="E41" s="15">
        <v>99141</v>
      </c>
      <c r="F41" s="15">
        <v>5030920</v>
      </c>
      <c r="G41" s="25">
        <v>50.7</v>
      </c>
      <c r="H41" s="40"/>
      <c r="I41" s="44"/>
      <c r="J41" s="44"/>
      <c r="K41" s="39"/>
      <c r="L41" s="39"/>
      <c r="M41" s="44"/>
      <c r="N41" s="43"/>
      <c r="O41" s="43"/>
    </row>
    <row r="42" spans="1:15" x14ac:dyDescent="0.25">
      <c r="A42" s="26" t="s">
        <v>96</v>
      </c>
      <c r="B42" s="24">
        <v>4.6000000000000001E-4</v>
      </c>
      <c r="C42" s="15">
        <v>99119</v>
      </c>
      <c r="D42" s="15">
        <v>46</v>
      </c>
      <c r="E42" s="15">
        <v>99096</v>
      </c>
      <c r="F42" s="15">
        <v>4931780</v>
      </c>
      <c r="G42" s="25">
        <v>49.8</v>
      </c>
      <c r="H42" s="40"/>
      <c r="I42" s="44"/>
      <c r="J42" s="44"/>
      <c r="K42" s="39"/>
      <c r="L42" s="39"/>
      <c r="M42" s="44"/>
      <c r="N42" s="43"/>
      <c r="O42" s="43"/>
    </row>
    <row r="43" spans="1:15" x14ac:dyDescent="0.25">
      <c r="A43" s="26" t="s">
        <v>97</v>
      </c>
      <c r="B43" s="24">
        <v>4.8999999999999998E-4</v>
      </c>
      <c r="C43" s="15">
        <v>99073</v>
      </c>
      <c r="D43" s="15">
        <v>48</v>
      </c>
      <c r="E43" s="15">
        <v>99049</v>
      </c>
      <c r="F43" s="15">
        <v>4832684</v>
      </c>
      <c r="G43" s="25">
        <v>48.8</v>
      </c>
      <c r="H43" s="40"/>
      <c r="I43" s="44"/>
      <c r="J43" s="44"/>
      <c r="K43" s="39"/>
      <c r="L43" s="39"/>
      <c r="M43" s="44"/>
      <c r="N43" s="43"/>
      <c r="O43" s="43"/>
    </row>
    <row r="44" spans="1:15" x14ac:dyDescent="0.25">
      <c r="A44" s="26" t="s">
        <v>98</v>
      </c>
      <c r="B44" s="24">
        <v>5.1000000000000004E-4</v>
      </c>
      <c r="C44" s="15">
        <v>99025</v>
      </c>
      <c r="D44" s="15">
        <v>51</v>
      </c>
      <c r="E44" s="15">
        <v>99000</v>
      </c>
      <c r="F44" s="15">
        <v>4733635</v>
      </c>
      <c r="G44" s="25">
        <v>47.8</v>
      </c>
      <c r="H44" s="40"/>
      <c r="I44" s="44"/>
      <c r="J44" s="44"/>
      <c r="K44" s="39"/>
      <c r="L44" s="39"/>
      <c r="M44" s="44"/>
      <c r="N44" s="43"/>
      <c r="O44" s="43"/>
    </row>
    <row r="45" spans="1:15" x14ac:dyDescent="0.25">
      <c r="A45" s="26" t="s">
        <v>99</v>
      </c>
      <c r="B45" s="24">
        <v>5.4000000000000001E-4</v>
      </c>
      <c r="C45" s="15">
        <v>98974</v>
      </c>
      <c r="D45" s="15">
        <v>53</v>
      </c>
      <c r="E45" s="15">
        <v>98948</v>
      </c>
      <c r="F45" s="15">
        <v>4634635</v>
      </c>
      <c r="G45" s="25">
        <v>46.8</v>
      </c>
      <c r="H45" s="40"/>
      <c r="I45" s="44"/>
      <c r="J45" s="44"/>
      <c r="K45" s="39"/>
      <c r="L45" s="39"/>
      <c r="M45" s="44"/>
      <c r="N45" s="43"/>
      <c r="O45" s="43"/>
    </row>
    <row r="46" spans="1:15" x14ac:dyDescent="0.25">
      <c r="A46" s="26" t="s">
        <v>100</v>
      </c>
      <c r="B46" s="24">
        <v>5.6999999999999998E-4</v>
      </c>
      <c r="C46" s="15">
        <v>98921</v>
      </c>
      <c r="D46" s="15">
        <v>56</v>
      </c>
      <c r="E46" s="15">
        <v>98893</v>
      </c>
      <c r="F46" s="15">
        <v>4535688</v>
      </c>
      <c r="G46" s="25">
        <v>45.9</v>
      </c>
      <c r="H46" s="40"/>
      <c r="I46" s="44"/>
      <c r="J46" s="44"/>
      <c r="K46" s="39"/>
      <c r="L46" s="39"/>
      <c r="M46" s="44"/>
      <c r="N46" s="43"/>
      <c r="O46" s="43"/>
    </row>
    <row r="47" spans="1:15" x14ac:dyDescent="0.25">
      <c r="A47" s="26" t="s">
        <v>101</v>
      </c>
      <c r="B47" s="24">
        <v>6.0999999999999997E-4</v>
      </c>
      <c r="C47" s="15">
        <v>98865</v>
      </c>
      <c r="D47" s="15">
        <v>60</v>
      </c>
      <c r="E47" s="15">
        <v>98835</v>
      </c>
      <c r="F47" s="15">
        <v>4436795</v>
      </c>
      <c r="G47" s="25">
        <v>44.9</v>
      </c>
      <c r="H47" s="40"/>
      <c r="I47" s="44"/>
      <c r="J47" s="44"/>
      <c r="K47" s="39"/>
      <c r="L47" s="39"/>
      <c r="M47" s="44"/>
      <c r="N47" s="43"/>
      <c r="O47" s="43"/>
    </row>
    <row r="48" spans="1:15" x14ac:dyDescent="0.25">
      <c r="A48" s="26" t="s">
        <v>102</v>
      </c>
      <c r="B48" s="24">
        <v>6.8000000000000005E-4</v>
      </c>
      <c r="C48" s="15">
        <v>98805</v>
      </c>
      <c r="D48" s="15">
        <v>67</v>
      </c>
      <c r="E48" s="15">
        <v>98772</v>
      </c>
      <c r="F48" s="15">
        <v>4337960</v>
      </c>
      <c r="G48" s="25">
        <v>43.9</v>
      </c>
      <c r="H48" s="40"/>
      <c r="I48" s="44"/>
      <c r="J48" s="44"/>
      <c r="K48" s="39"/>
      <c r="L48" s="39"/>
      <c r="M48" s="44"/>
      <c r="N48" s="43"/>
      <c r="O48" s="43"/>
    </row>
    <row r="49" spans="1:15" x14ac:dyDescent="0.25">
      <c r="A49" s="26" t="s">
        <v>103</v>
      </c>
      <c r="B49" s="24">
        <v>7.6000000000000004E-4</v>
      </c>
      <c r="C49" s="15">
        <v>98738</v>
      </c>
      <c r="D49" s="15">
        <v>75</v>
      </c>
      <c r="E49" s="15">
        <v>98701</v>
      </c>
      <c r="F49" s="15">
        <v>4239188</v>
      </c>
      <c r="G49" s="25">
        <v>42.9</v>
      </c>
      <c r="H49" s="40"/>
      <c r="I49" s="44"/>
      <c r="J49" s="44"/>
      <c r="K49" s="39"/>
      <c r="L49" s="39"/>
      <c r="M49" s="44"/>
      <c r="N49" s="43"/>
      <c r="O49" s="43"/>
    </row>
    <row r="50" spans="1:15" x14ac:dyDescent="0.25">
      <c r="A50" s="26" t="s">
        <v>104</v>
      </c>
      <c r="B50" s="24">
        <v>8.4000000000000003E-4</v>
      </c>
      <c r="C50" s="15">
        <v>98663</v>
      </c>
      <c r="D50" s="15">
        <v>83</v>
      </c>
      <c r="E50" s="15">
        <v>98622</v>
      </c>
      <c r="F50" s="15">
        <v>4140488</v>
      </c>
      <c r="G50" s="25">
        <v>42</v>
      </c>
      <c r="H50" s="40"/>
      <c r="I50" s="44"/>
      <c r="J50" s="44"/>
      <c r="K50" s="39"/>
      <c r="L50" s="39"/>
      <c r="M50" s="44"/>
      <c r="N50" s="43"/>
      <c r="O50" s="43"/>
    </row>
    <row r="51" spans="1:15" x14ac:dyDescent="0.25">
      <c r="A51" s="26" t="s">
        <v>105</v>
      </c>
      <c r="B51" s="24">
        <v>9.3000000000000005E-4</v>
      </c>
      <c r="C51" s="15">
        <v>98580</v>
      </c>
      <c r="D51" s="15">
        <v>92</v>
      </c>
      <c r="E51" s="15">
        <v>98534</v>
      </c>
      <c r="F51" s="15">
        <v>4041866</v>
      </c>
      <c r="G51" s="25">
        <v>41</v>
      </c>
      <c r="H51" s="40"/>
      <c r="I51" s="44"/>
      <c r="J51" s="44"/>
      <c r="K51" s="39"/>
      <c r="L51" s="39"/>
      <c r="M51" s="44"/>
      <c r="N51" s="43"/>
      <c r="O51" s="43"/>
    </row>
    <row r="52" spans="1:15" x14ac:dyDescent="0.25">
      <c r="A52" s="26" t="s">
        <v>106</v>
      </c>
      <c r="B52" s="24">
        <v>1.0300000000000001E-3</v>
      </c>
      <c r="C52" s="15">
        <v>98488</v>
      </c>
      <c r="D52" s="15">
        <v>102</v>
      </c>
      <c r="E52" s="15">
        <v>98437</v>
      </c>
      <c r="F52" s="15">
        <v>3943332</v>
      </c>
      <c r="G52" s="25">
        <v>40</v>
      </c>
      <c r="H52" s="40"/>
      <c r="I52" s="44"/>
      <c r="J52" s="44"/>
      <c r="K52" s="39"/>
      <c r="L52" s="39"/>
      <c r="M52" s="44"/>
      <c r="N52" s="43"/>
      <c r="O52" s="43"/>
    </row>
    <row r="53" spans="1:15" x14ac:dyDescent="0.25">
      <c r="A53" s="26" t="s">
        <v>107</v>
      </c>
      <c r="B53" s="24">
        <v>1.16E-3</v>
      </c>
      <c r="C53" s="15">
        <v>98386</v>
      </c>
      <c r="D53" s="15">
        <v>114</v>
      </c>
      <c r="E53" s="15">
        <v>98329</v>
      </c>
      <c r="F53" s="15">
        <v>3844895</v>
      </c>
      <c r="G53" s="25">
        <v>39.1</v>
      </c>
      <c r="H53" s="40"/>
      <c r="I53" s="44"/>
      <c r="J53" s="44"/>
      <c r="K53" s="39"/>
      <c r="L53" s="39"/>
      <c r="M53" s="44"/>
      <c r="N53" s="43"/>
      <c r="O53" s="43"/>
    </row>
    <row r="54" spans="1:15" x14ac:dyDescent="0.25">
      <c r="A54" s="26" t="s">
        <v>108</v>
      </c>
      <c r="B54" s="24">
        <v>1.2999999999999999E-3</v>
      </c>
      <c r="C54" s="15">
        <v>98272</v>
      </c>
      <c r="D54" s="15">
        <v>128</v>
      </c>
      <c r="E54" s="15">
        <v>98208</v>
      </c>
      <c r="F54" s="15">
        <v>3746566</v>
      </c>
      <c r="G54" s="25">
        <v>38.1</v>
      </c>
      <c r="H54" s="40"/>
      <c r="I54" s="44"/>
      <c r="J54" s="44"/>
      <c r="K54" s="39"/>
      <c r="L54" s="39"/>
      <c r="M54" s="44"/>
      <c r="N54" s="43"/>
      <c r="O54" s="43"/>
    </row>
    <row r="55" spans="1:15" x14ac:dyDescent="0.25">
      <c r="A55" s="26" t="s">
        <v>109</v>
      </c>
      <c r="B55" s="24">
        <v>1.4400000000000001E-3</v>
      </c>
      <c r="C55" s="15">
        <v>98144</v>
      </c>
      <c r="D55" s="15">
        <v>142</v>
      </c>
      <c r="E55" s="15">
        <v>98073</v>
      </c>
      <c r="F55" s="15">
        <v>3648358</v>
      </c>
      <c r="G55" s="25">
        <v>37.200000000000003</v>
      </c>
      <c r="H55" s="40"/>
      <c r="I55" s="44"/>
      <c r="J55" s="44"/>
      <c r="K55" s="39"/>
      <c r="L55" s="39"/>
      <c r="M55" s="44"/>
      <c r="N55" s="43"/>
      <c r="O55" s="43"/>
    </row>
    <row r="56" spans="1:15" x14ac:dyDescent="0.25">
      <c r="A56" s="26" t="s">
        <v>110</v>
      </c>
      <c r="B56" s="24">
        <v>1.5900000000000001E-3</v>
      </c>
      <c r="C56" s="15">
        <v>98002</v>
      </c>
      <c r="D56" s="15">
        <v>156</v>
      </c>
      <c r="E56" s="15">
        <v>97924</v>
      </c>
      <c r="F56" s="15">
        <v>3550285</v>
      </c>
      <c r="G56" s="25">
        <v>36.200000000000003</v>
      </c>
      <c r="H56" s="40"/>
      <c r="I56" s="44"/>
      <c r="J56" s="44"/>
      <c r="K56" s="39"/>
      <c r="L56" s="39"/>
      <c r="M56" s="44"/>
      <c r="N56" s="43"/>
      <c r="O56" s="43"/>
    </row>
    <row r="57" spans="1:15" x14ac:dyDescent="0.25">
      <c r="A57" s="26" t="s">
        <v>111</v>
      </c>
      <c r="B57" s="24">
        <v>1.7600000000000001E-3</v>
      </c>
      <c r="C57" s="15">
        <v>97846</v>
      </c>
      <c r="D57" s="15">
        <v>172</v>
      </c>
      <c r="E57" s="15">
        <v>97760</v>
      </c>
      <c r="F57" s="15">
        <v>3452361</v>
      </c>
      <c r="G57" s="25">
        <v>35.299999999999997</v>
      </c>
      <c r="H57" s="40"/>
      <c r="I57" s="44"/>
      <c r="J57" s="44"/>
      <c r="K57" s="39"/>
      <c r="L57" s="39"/>
      <c r="M57" s="44"/>
      <c r="N57" s="43"/>
      <c r="O57" s="43"/>
    </row>
    <row r="58" spans="1:15" x14ac:dyDescent="0.25">
      <c r="A58" s="26" t="s">
        <v>112</v>
      </c>
      <c r="B58" s="24">
        <v>1.9599999999999999E-3</v>
      </c>
      <c r="C58" s="15">
        <v>97674</v>
      </c>
      <c r="D58" s="15">
        <v>191</v>
      </c>
      <c r="E58" s="15">
        <v>97579</v>
      </c>
      <c r="F58" s="15">
        <v>3354601</v>
      </c>
      <c r="G58" s="25">
        <v>34.299999999999997</v>
      </c>
      <c r="H58" s="40"/>
      <c r="I58" s="44"/>
      <c r="J58" s="44"/>
      <c r="K58" s="39"/>
      <c r="L58" s="39"/>
      <c r="M58" s="44"/>
      <c r="N58" s="43"/>
      <c r="O58" s="43"/>
    </row>
    <row r="59" spans="1:15" x14ac:dyDescent="0.25">
      <c r="A59" s="26" t="s">
        <v>113</v>
      </c>
      <c r="B59" s="24">
        <v>2.1700000000000001E-3</v>
      </c>
      <c r="C59" s="15">
        <v>97483</v>
      </c>
      <c r="D59" s="15">
        <v>211</v>
      </c>
      <c r="E59" s="15">
        <v>97378</v>
      </c>
      <c r="F59" s="15">
        <v>3257023</v>
      </c>
      <c r="G59" s="25">
        <v>33.4</v>
      </c>
      <c r="H59" s="40"/>
      <c r="I59" s="44"/>
      <c r="J59" s="44"/>
      <c r="K59" s="39"/>
      <c r="L59" s="39"/>
      <c r="M59" s="44"/>
      <c r="N59" s="43"/>
      <c r="O59" s="43"/>
    </row>
    <row r="60" spans="1:15" x14ac:dyDescent="0.25">
      <c r="A60" s="27" t="s">
        <v>114</v>
      </c>
      <c r="B60" s="24">
        <v>2.3800000000000002E-3</v>
      </c>
      <c r="C60" s="15">
        <v>97272</v>
      </c>
      <c r="D60" s="15">
        <v>231</v>
      </c>
      <c r="E60" s="15">
        <v>97157</v>
      </c>
      <c r="F60" s="15">
        <v>3159645</v>
      </c>
      <c r="G60" s="25">
        <v>32.5</v>
      </c>
      <c r="H60" s="40"/>
      <c r="I60" s="44"/>
      <c r="J60" s="44"/>
      <c r="K60" s="39"/>
      <c r="L60" s="39"/>
      <c r="M60" s="44"/>
      <c r="N60" s="43"/>
      <c r="O60" s="43"/>
    </row>
    <row r="61" spans="1:15" x14ac:dyDescent="0.25">
      <c r="A61" s="27" t="s">
        <v>115</v>
      </c>
      <c r="B61" s="24">
        <v>2.6099999999999999E-3</v>
      </c>
      <c r="C61" s="15">
        <v>97041</v>
      </c>
      <c r="D61" s="15">
        <v>253</v>
      </c>
      <c r="E61" s="15">
        <v>96915</v>
      </c>
      <c r="F61" s="15">
        <v>3062489</v>
      </c>
      <c r="G61" s="25">
        <v>31.6</v>
      </c>
      <c r="H61" s="40"/>
      <c r="I61" s="44"/>
      <c r="J61" s="44"/>
      <c r="K61" s="39"/>
      <c r="L61" s="39"/>
      <c r="M61" s="44"/>
      <c r="N61" s="43"/>
      <c r="O61" s="43"/>
    </row>
    <row r="62" spans="1:15" x14ac:dyDescent="0.25">
      <c r="A62" s="27" t="s">
        <v>116</v>
      </c>
      <c r="B62" s="24">
        <v>2.8800000000000002E-3</v>
      </c>
      <c r="C62" s="15">
        <v>96788</v>
      </c>
      <c r="D62" s="15">
        <v>278</v>
      </c>
      <c r="E62" s="15">
        <v>96649</v>
      </c>
      <c r="F62" s="15">
        <v>2965574</v>
      </c>
      <c r="G62" s="25">
        <v>30.6</v>
      </c>
      <c r="H62" s="40"/>
      <c r="I62" s="44"/>
      <c r="J62" s="44"/>
      <c r="K62" s="39"/>
      <c r="L62" s="39"/>
      <c r="M62" s="44"/>
      <c r="N62" s="43"/>
      <c r="O62" s="43"/>
    </row>
    <row r="63" spans="1:15" x14ac:dyDescent="0.25">
      <c r="A63" s="26" t="s">
        <v>117</v>
      </c>
      <c r="B63" s="24">
        <v>3.2100000000000002E-3</v>
      </c>
      <c r="C63" s="15">
        <v>96510</v>
      </c>
      <c r="D63" s="15">
        <v>310</v>
      </c>
      <c r="E63" s="15">
        <v>96355</v>
      </c>
      <c r="F63" s="15">
        <v>2868925</v>
      </c>
      <c r="G63" s="25">
        <v>29.7</v>
      </c>
      <c r="H63" s="40"/>
      <c r="I63" s="44"/>
      <c r="J63" s="44"/>
      <c r="K63" s="39"/>
      <c r="L63" s="39"/>
      <c r="M63" s="44"/>
      <c r="N63" s="43"/>
      <c r="O63" s="43"/>
    </row>
    <row r="64" spans="1:15" x14ac:dyDescent="0.25">
      <c r="A64" s="26" t="s">
        <v>118</v>
      </c>
      <c r="B64" s="24">
        <v>3.5899999999999999E-3</v>
      </c>
      <c r="C64" s="15">
        <v>96200</v>
      </c>
      <c r="D64" s="15">
        <v>345</v>
      </c>
      <c r="E64" s="15">
        <v>96028</v>
      </c>
      <c r="F64" s="15">
        <v>2772570</v>
      </c>
      <c r="G64" s="25">
        <v>28.8</v>
      </c>
      <c r="H64" s="40"/>
      <c r="I64" s="44"/>
      <c r="J64" s="44"/>
      <c r="K64" s="39"/>
      <c r="L64" s="39"/>
      <c r="M64" s="44"/>
      <c r="N64" s="43"/>
      <c r="O64" s="43"/>
    </row>
    <row r="65" spans="1:15" x14ac:dyDescent="0.25">
      <c r="A65" s="26" t="s">
        <v>119</v>
      </c>
      <c r="B65" s="24">
        <v>3.9699999999999996E-3</v>
      </c>
      <c r="C65" s="15">
        <v>95855</v>
      </c>
      <c r="D65" s="15">
        <v>381</v>
      </c>
      <c r="E65" s="15">
        <v>95665</v>
      </c>
      <c r="F65" s="15">
        <v>2676543</v>
      </c>
      <c r="G65" s="25">
        <v>27.9</v>
      </c>
      <c r="H65" s="40"/>
      <c r="I65" s="44"/>
      <c r="J65" s="44"/>
      <c r="K65" s="39"/>
      <c r="L65" s="39"/>
      <c r="M65" s="44"/>
      <c r="N65" s="43"/>
      <c r="O65" s="43"/>
    </row>
    <row r="66" spans="1:15" x14ac:dyDescent="0.25">
      <c r="A66" s="26" t="s">
        <v>120</v>
      </c>
      <c r="B66" s="24">
        <v>4.3699999999999998E-3</v>
      </c>
      <c r="C66" s="15">
        <v>95474</v>
      </c>
      <c r="D66" s="15">
        <v>418</v>
      </c>
      <c r="E66" s="15">
        <v>95265</v>
      </c>
      <c r="F66" s="15">
        <v>2580878</v>
      </c>
      <c r="G66" s="25">
        <v>27</v>
      </c>
      <c r="H66" s="40"/>
      <c r="I66" s="44"/>
      <c r="J66" s="44"/>
      <c r="K66" s="39"/>
      <c r="L66" s="39"/>
      <c r="M66" s="44"/>
      <c r="N66" s="43"/>
      <c r="O66" s="43"/>
    </row>
    <row r="67" spans="1:15" x14ac:dyDescent="0.25">
      <c r="A67" s="26" t="s">
        <v>121</v>
      </c>
      <c r="B67" s="24">
        <v>4.8399999999999997E-3</v>
      </c>
      <c r="C67" s="15">
        <v>95056</v>
      </c>
      <c r="D67" s="15">
        <v>460</v>
      </c>
      <c r="E67" s="15">
        <v>94826</v>
      </c>
      <c r="F67" s="15">
        <v>2485613</v>
      </c>
      <c r="G67" s="25">
        <v>26.1</v>
      </c>
      <c r="H67" s="40"/>
      <c r="I67" s="44"/>
      <c r="J67" s="44"/>
      <c r="K67" s="39"/>
      <c r="L67" s="39"/>
      <c r="M67" s="44"/>
      <c r="N67" s="43"/>
      <c r="O67" s="43"/>
    </row>
    <row r="68" spans="1:15" x14ac:dyDescent="0.25">
      <c r="A68" s="26" t="s">
        <v>122</v>
      </c>
      <c r="B68" s="24">
        <v>5.4000000000000003E-3</v>
      </c>
      <c r="C68" s="15">
        <v>94596</v>
      </c>
      <c r="D68" s="15">
        <v>511</v>
      </c>
      <c r="E68" s="15">
        <v>94341</v>
      </c>
      <c r="F68" s="15">
        <v>2390787</v>
      </c>
      <c r="G68" s="25">
        <v>25.3</v>
      </c>
      <c r="H68" s="40"/>
      <c r="I68" s="44"/>
      <c r="J68" s="44"/>
      <c r="K68" s="39"/>
      <c r="L68" s="39"/>
      <c r="M68" s="44"/>
      <c r="N68" s="43"/>
      <c r="O68" s="43"/>
    </row>
    <row r="69" spans="1:15" x14ac:dyDescent="0.25">
      <c r="A69" s="26" t="s">
        <v>123</v>
      </c>
      <c r="B69" s="24">
        <v>6.0299999999999998E-3</v>
      </c>
      <c r="C69" s="15">
        <v>94085</v>
      </c>
      <c r="D69" s="15">
        <v>567</v>
      </c>
      <c r="E69" s="15">
        <v>93802</v>
      </c>
      <c r="F69" s="15">
        <v>2296447</v>
      </c>
      <c r="G69" s="25">
        <v>24.4</v>
      </c>
      <c r="H69" s="40"/>
      <c r="I69" s="44"/>
      <c r="J69" s="44"/>
      <c r="K69" s="39"/>
      <c r="L69" s="39"/>
      <c r="M69" s="44"/>
      <c r="N69" s="43"/>
      <c r="O69" s="43"/>
    </row>
    <row r="70" spans="1:15" x14ac:dyDescent="0.25">
      <c r="A70" s="26" t="s">
        <v>124</v>
      </c>
      <c r="B70" s="24">
        <v>6.6699999999999997E-3</v>
      </c>
      <c r="C70" s="15">
        <v>93518</v>
      </c>
      <c r="D70" s="15">
        <v>624</v>
      </c>
      <c r="E70" s="15">
        <v>93206</v>
      </c>
      <c r="F70" s="15">
        <v>2202645</v>
      </c>
      <c r="G70" s="25">
        <v>23.6</v>
      </c>
      <c r="H70" s="40"/>
      <c r="I70" s="44"/>
      <c r="J70" s="44"/>
      <c r="K70" s="39"/>
      <c r="L70" s="39"/>
      <c r="M70" s="44"/>
      <c r="N70" s="43"/>
      <c r="O70" s="43"/>
    </row>
    <row r="71" spans="1:15" x14ac:dyDescent="0.25">
      <c r="A71" s="26" t="s">
        <v>125</v>
      </c>
      <c r="B71" s="24">
        <v>7.3299999999999997E-3</v>
      </c>
      <c r="C71" s="15">
        <v>92894</v>
      </c>
      <c r="D71" s="15">
        <v>681</v>
      </c>
      <c r="E71" s="15">
        <v>92554</v>
      </c>
      <c r="F71" s="15">
        <v>2109439</v>
      </c>
      <c r="G71" s="25">
        <v>22.7</v>
      </c>
      <c r="H71" s="40"/>
      <c r="I71" s="44"/>
      <c r="J71" s="44"/>
      <c r="K71" s="39"/>
      <c r="L71" s="39"/>
      <c r="M71" s="44"/>
      <c r="N71" s="43"/>
      <c r="O71" s="43"/>
    </row>
    <row r="72" spans="1:15" x14ac:dyDescent="0.25">
      <c r="A72" s="26" t="s">
        <v>126</v>
      </c>
      <c r="B72" s="24">
        <v>8.0499999999999999E-3</v>
      </c>
      <c r="C72" s="15">
        <v>92213</v>
      </c>
      <c r="D72" s="15">
        <v>743</v>
      </c>
      <c r="E72" s="15">
        <v>91842</v>
      </c>
      <c r="F72" s="15">
        <v>2016886</v>
      </c>
      <c r="G72" s="25">
        <v>21.9</v>
      </c>
      <c r="H72" s="40"/>
      <c r="I72" s="44"/>
      <c r="J72" s="44"/>
      <c r="K72" s="39"/>
      <c r="L72" s="39"/>
      <c r="M72" s="44"/>
      <c r="N72" s="43"/>
      <c r="O72" s="43"/>
    </row>
    <row r="73" spans="1:15" x14ac:dyDescent="0.25">
      <c r="A73" s="26" t="s">
        <v>127</v>
      </c>
      <c r="B73" s="24">
        <v>8.8599999999999998E-3</v>
      </c>
      <c r="C73" s="15">
        <v>91470</v>
      </c>
      <c r="D73" s="15">
        <v>810</v>
      </c>
      <c r="E73" s="15">
        <v>91065</v>
      </c>
      <c r="F73" s="15">
        <v>1925044</v>
      </c>
      <c r="G73" s="25">
        <v>21</v>
      </c>
      <c r="H73" s="40"/>
      <c r="I73" s="44"/>
      <c r="J73" s="44"/>
      <c r="K73" s="39"/>
      <c r="L73" s="39"/>
      <c r="M73" s="44"/>
      <c r="N73" s="43"/>
      <c r="O73" s="43"/>
    </row>
    <row r="74" spans="1:15" x14ac:dyDescent="0.25">
      <c r="A74" s="26" t="s">
        <v>128</v>
      </c>
      <c r="B74" s="24">
        <v>9.6900000000000007E-3</v>
      </c>
      <c r="C74" s="15">
        <v>90660</v>
      </c>
      <c r="D74" s="15">
        <v>879</v>
      </c>
      <c r="E74" s="15">
        <v>90221</v>
      </c>
      <c r="F74" s="15">
        <v>1833979</v>
      </c>
      <c r="G74" s="25">
        <v>20.2</v>
      </c>
      <c r="H74" s="40"/>
      <c r="I74" s="44"/>
      <c r="J74" s="44"/>
      <c r="K74" s="39"/>
      <c r="L74" s="39"/>
      <c r="M74" s="44"/>
      <c r="N74" s="43"/>
      <c r="O74" s="43"/>
    </row>
    <row r="75" spans="1:15" x14ac:dyDescent="0.25">
      <c r="A75" s="26" t="s">
        <v>129</v>
      </c>
      <c r="B75" s="24">
        <v>1.0529999999999999E-2</v>
      </c>
      <c r="C75" s="15">
        <v>89781</v>
      </c>
      <c r="D75" s="15">
        <v>946</v>
      </c>
      <c r="E75" s="15">
        <v>89308</v>
      </c>
      <c r="F75" s="15">
        <v>1743759</v>
      </c>
      <c r="G75" s="25">
        <v>19.399999999999999</v>
      </c>
      <c r="H75" s="40"/>
      <c r="I75" s="44"/>
      <c r="J75" s="44"/>
      <c r="K75" s="39"/>
      <c r="L75" s="39"/>
      <c r="M75" s="44"/>
      <c r="N75" s="43"/>
      <c r="O75" s="43"/>
    </row>
    <row r="76" spans="1:15" x14ac:dyDescent="0.25">
      <c r="A76" s="26" t="s">
        <v>130</v>
      </c>
      <c r="B76" s="24">
        <v>1.145E-2</v>
      </c>
      <c r="C76" s="15">
        <v>88835</v>
      </c>
      <c r="D76" s="15">
        <v>1017</v>
      </c>
      <c r="E76" s="15">
        <v>88327</v>
      </c>
      <c r="F76" s="15">
        <v>1654451</v>
      </c>
      <c r="G76" s="25">
        <v>18.600000000000001</v>
      </c>
      <c r="H76" s="40"/>
      <c r="I76" s="44"/>
      <c r="J76" s="44"/>
      <c r="K76" s="39"/>
      <c r="L76" s="39"/>
      <c r="M76" s="44"/>
      <c r="N76" s="43"/>
      <c r="O76" s="43"/>
    </row>
    <row r="77" spans="1:15" x14ac:dyDescent="0.25">
      <c r="A77" s="26" t="s">
        <v>131</v>
      </c>
      <c r="B77" s="24">
        <v>1.261E-2</v>
      </c>
      <c r="C77" s="15">
        <v>87818</v>
      </c>
      <c r="D77" s="15">
        <v>1108</v>
      </c>
      <c r="E77" s="15">
        <v>87264</v>
      </c>
      <c r="F77" s="15">
        <v>1566124</v>
      </c>
      <c r="G77" s="25">
        <v>17.8</v>
      </c>
      <c r="H77" s="40"/>
      <c r="I77" s="44"/>
      <c r="J77" s="44"/>
      <c r="K77" s="39"/>
      <c r="L77" s="39"/>
      <c r="M77" s="44"/>
      <c r="N77" s="43"/>
      <c r="O77" s="43"/>
    </row>
    <row r="78" spans="1:15" x14ac:dyDescent="0.25">
      <c r="A78" s="26" t="s">
        <v>132</v>
      </c>
      <c r="B78" s="24">
        <v>1.4149999999999999E-2</v>
      </c>
      <c r="C78" s="15">
        <v>86710</v>
      </c>
      <c r="D78" s="15">
        <v>1227</v>
      </c>
      <c r="E78" s="15">
        <v>86097</v>
      </c>
      <c r="F78" s="15">
        <v>1478860</v>
      </c>
      <c r="G78" s="25">
        <v>17.100000000000001</v>
      </c>
      <c r="H78" s="40"/>
      <c r="I78" s="44"/>
      <c r="J78" s="44"/>
      <c r="K78" s="39"/>
      <c r="L78" s="39"/>
      <c r="M78" s="44"/>
      <c r="N78" s="43"/>
      <c r="O78" s="43"/>
    </row>
    <row r="79" spans="1:15" x14ac:dyDescent="0.25">
      <c r="A79" s="26" t="s">
        <v>133</v>
      </c>
      <c r="B79" s="24">
        <v>1.5910000000000001E-2</v>
      </c>
      <c r="C79" s="15">
        <v>85483</v>
      </c>
      <c r="D79" s="15">
        <v>1360</v>
      </c>
      <c r="E79" s="15">
        <v>84803</v>
      </c>
      <c r="F79" s="15">
        <v>1392764</v>
      </c>
      <c r="G79" s="25">
        <v>16.3</v>
      </c>
      <c r="H79" s="40"/>
      <c r="I79" s="44"/>
      <c r="J79" s="44"/>
      <c r="K79" s="39"/>
      <c r="L79" s="39"/>
      <c r="M79" s="44"/>
      <c r="N79" s="43"/>
      <c r="O79" s="43"/>
    </row>
    <row r="80" spans="1:15" x14ac:dyDescent="0.25">
      <c r="A80" s="26" t="s">
        <v>134</v>
      </c>
      <c r="B80" s="24">
        <v>1.7729999999999999E-2</v>
      </c>
      <c r="C80" s="15">
        <v>84123</v>
      </c>
      <c r="D80" s="15">
        <v>1492</v>
      </c>
      <c r="E80" s="15">
        <v>83377</v>
      </c>
      <c r="F80" s="15">
        <v>1307961</v>
      </c>
      <c r="G80" s="25">
        <v>15.5</v>
      </c>
      <c r="H80" s="40"/>
      <c r="I80" s="44"/>
      <c r="J80" s="44"/>
      <c r="K80" s="39"/>
      <c r="L80" s="39"/>
      <c r="M80" s="44"/>
      <c r="N80" s="43"/>
      <c r="O80" s="43"/>
    </row>
    <row r="81" spans="1:15" x14ac:dyDescent="0.25">
      <c r="A81" s="26" t="s">
        <v>135</v>
      </c>
      <c r="B81" s="24">
        <v>1.9630000000000002E-2</v>
      </c>
      <c r="C81" s="15">
        <v>82631</v>
      </c>
      <c r="D81" s="15">
        <v>1622</v>
      </c>
      <c r="E81" s="15">
        <v>81820</v>
      </c>
      <c r="F81" s="15">
        <v>1224584</v>
      </c>
      <c r="G81" s="25">
        <v>14.8</v>
      </c>
      <c r="H81" s="40"/>
      <c r="I81" s="44"/>
      <c r="J81" s="44"/>
      <c r="K81" s="39"/>
      <c r="L81" s="39"/>
      <c r="M81" s="44"/>
      <c r="N81" s="43"/>
      <c r="O81" s="43"/>
    </row>
    <row r="82" spans="1:15" x14ac:dyDescent="0.25">
      <c r="A82" s="26" t="s">
        <v>136</v>
      </c>
      <c r="B82" s="24">
        <v>2.1770000000000001E-2</v>
      </c>
      <c r="C82" s="15">
        <v>81009</v>
      </c>
      <c r="D82" s="15">
        <v>1764</v>
      </c>
      <c r="E82" s="15">
        <v>80127</v>
      </c>
      <c r="F82" s="15">
        <v>1142764</v>
      </c>
      <c r="G82" s="25">
        <v>14.1</v>
      </c>
      <c r="H82" s="40"/>
      <c r="I82" s="44"/>
      <c r="J82" s="44"/>
      <c r="K82" s="39"/>
      <c r="L82" s="39"/>
      <c r="M82" s="44"/>
      <c r="N82" s="43"/>
      <c r="O82" s="43"/>
    </row>
    <row r="83" spans="1:15" x14ac:dyDescent="0.25">
      <c r="A83" s="26" t="s">
        <v>137</v>
      </c>
      <c r="B83" s="24">
        <v>2.4289999999999999E-2</v>
      </c>
      <c r="C83" s="15">
        <v>79245</v>
      </c>
      <c r="D83" s="15">
        <v>1925</v>
      </c>
      <c r="E83" s="15">
        <v>78283</v>
      </c>
      <c r="F83" s="15">
        <v>1062637</v>
      </c>
      <c r="G83" s="25">
        <v>13.4</v>
      </c>
      <c r="H83" s="40"/>
      <c r="I83" s="44"/>
      <c r="J83" s="44"/>
      <c r="K83" s="39"/>
      <c r="L83" s="39"/>
      <c r="M83" s="44"/>
      <c r="N83" s="43"/>
      <c r="O83" s="43"/>
    </row>
    <row r="84" spans="1:15" x14ac:dyDescent="0.25">
      <c r="A84" s="26" t="s">
        <v>138</v>
      </c>
      <c r="B84" s="24">
        <v>2.699E-2</v>
      </c>
      <c r="C84" s="15">
        <v>77320</v>
      </c>
      <c r="D84" s="15">
        <v>2087</v>
      </c>
      <c r="E84" s="15">
        <v>76277</v>
      </c>
      <c r="F84" s="15">
        <v>984354</v>
      </c>
      <c r="G84" s="25">
        <v>12.7</v>
      </c>
      <c r="H84" s="40"/>
      <c r="I84" s="44"/>
      <c r="J84" s="44"/>
      <c r="K84" s="39"/>
      <c r="L84" s="39"/>
      <c r="M84" s="44"/>
      <c r="N84" s="43"/>
      <c r="O84" s="43"/>
    </row>
    <row r="85" spans="1:15" x14ac:dyDescent="0.25">
      <c r="A85" s="26" t="s">
        <v>139</v>
      </c>
      <c r="B85" s="24">
        <v>2.9729999999999999E-2</v>
      </c>
      <c r="C85" s="15">
        <v>75233</v>
      </c>
      <c r="D85" s="15">
        <v>2236</v>
      </c>
      <c r="E85" s="15">
        <v>74115</v>
      </c>
      <c r="F85" s="15">
        <v>908078</v>
      </c>
      <c r="G85" s="25">
        <v>12.1</v>
      </c>
      <c r="H85" s="40"/>
      <c r="I85" s="44"/>
      <c r="J85" s="44"/>
      <c r="K85" s="39"/>
      <c r="L85" s="39"/>
      <c r="M85" s="44"/>
      <c r="N85" s="43"/>
      <c r="O85" s="43"/>
    </row>
    <row r="86" spans="1:15" x14ac:dyDescent="0.25">
      <c r="A86" s="26" t="s">
        <v>140</v>
      </c>
      <c r="B86" s="24">
        <v>3.2660000000000002E-2</v>
      </c>
      <c r="C86" s="15">
        <v>72997</v>
      </c>
      <c r="D86" s="15">
        <v>2384</v>
      </c>
      <c r="E86" s="15">
        <v>71805</v>
      </c>
      <c r="F86" s="15">
        <v>833963</v>
      </c>
      <c r="G86" s="25">
        <v>11.4</v>
      </c>
      <c r="H86" s="40"/>
      <c r="I86" s="44"/>
      <c r="J86" s="44"/>
      <c r="K86" s="39"/>
      <c r="L86" s="39"/>
      <c r="M86" s="44"/>
      <c r="N86" s="43"/>
      <c r="O86" s="43"/>
    </row>
    <row r="87" spans="1:15" x14ac:dyDescent="0.25">
      <c r="A87" s="26" t="s">
        <v>141</v>
      </c>
      <c r="B87" s="24">
        <v>3.628E-2</v>
      </c>
      <c r="C87" s="15">
        <v>70613</v>
      </c>
      <c r="D87" s="15">
        <v>2562</v>
      </c>
      <c r="E87" s="15">
        <v>69332</v>
      </c>
      <c r="F87" s="15">
        <v>762158</v>
      </c>
      <c r="G87" s="25">
        <v>10.8</v>
      </c>
      <c r="H87" s="40"/>
      <c r="I87" s="44"/>
      <c r="J87" s="44"/>
      <c r="K87" s="39"/>
      <c r="L87" s="39"/>
      <c r="M87" s="44"/>
      <c r="N87" s="43"/>
      <c r="O87" s="43"/>
    </row>
    <row r="88" spans="1:15" x14ac:dyDescent="0.25">
      <c r="A88" s="26" t="s">
        <v>142</v>
      </c>
      <c r="B88" s="24">
        <v>4.0969999999999999E-2</v>
      </c>
      <c r="C88" s="15">
        <v>68051</v>
      </c>
      <c r="D88" s="15">
        <v>2788</v>
      </c>
      <c r="E88" s="15">
        <v>66657</v>
      </c>
      <c r="F88" s="15">
        <v>692826</v>
      </c>
      <c r="G88" s="25">
        <v>10.199999999999999</v>
      </c>
      <c r="H88" s="40"/>
      <c r="I88" s="44"/>
      <c r="J88" s="44"/>
      <c r="K88" s="39"/>
      <c r="L88" s="39"/>
      <c r="M88" s="44"/>
      <c r="N88" s="43"/>
      <c r="O88" s="43"/>
    </row>
    <row r="89" spans="1:15" x14ac:dyDescent="0.25">
      <c r="A89" s="26" t="s">
        <v>143</v>
      </c>
      <c r="B89" s="24">
        <v>4.6280000000000002E-2</v>
      </c>
      <c r="C89" s="15">
        <v>65263</v>
      </c>
      <c r="D89" s="15">
        <v>3021</v>
      </c>
      <c r="E89" s="15">
        <v>63753</v>
      </c>
      <c r="F89" s="15">
        <v>626169</v>
      </c>
      <c r="G89" s="25">
        <v>9.6</v>
      </c>
      <c r="H89" s="40"/>
      <c r="I89" s="44"/>
      <c r="J89" s="44"/>
      <c r="K89" s="39"/>
      <c r="L89" s="39"/>
      <c r="M89" s="44"/>
      <c r="N89" s="43"/>
      <c r="O89" s="43"/>
    </row>
    <row r="90" spans="1:15" x14ac:dyDescent="0.25">
      <c r="A90" s="26" t="s">
        <v>144</v>
      </c>
      <c r="B90" s="24">
        <v>5.1729999999999998E-2</v>
      </c>
      <c r="C90" s="15">
        <v>62242</v>
      </c>
      <c r="D90" s="15">
        <v>3220</v>
      </c>
      <c r="E90" s="15">
        <v>60632</v>
      </c>
      <c r="F90" s="15">
        <v>562416</v>
      </c>
      <c r="G90" s="25">
        <v>9</v>
      </c>
      <c r="H90" s="40"/>
      <c r="I90" s="44"/>
      <c r="J90" s="44"/>
      <c r="K90" s="39"/>
      <c r="L90" s="39"/>
      <c r="M90" s="44"/>
      <c r="N90" s="43"/>
      <c r="O90" s="43"/>
    </row>
    <row r="91" spans="1:15" x14ac:dyDescent="0.25">
      <c r="A91" s="26" t="s">
        <v>145</v>
      </c>
      <c r="B91" s="24">
        <v>5.7239999999999999E-2</v>
      </c>
      <c r="C91" s="15">
        <v>59022</v>
      </c>
      <c r="D91" s="15">
        <v>3378</v>
      </c>
      <c r="E91" s="15">
        <v>57333</v>
      </c>
      <c r="F91" s="15">
        <v>501784</v>
      </c>
      <c r="G91" s="25">
        <v>8.5</v>
      </c>
      <c r="H91" s="40"/>
      <c r="I91" s="44"/>
      <c r="J91" s="44"/>
      <c r="K91" s="39"/>
      <c r="L91" s="39"/>
      <c r="M91" s="44"/>
      <c r="N91" s="43"/>
      <c r="O91" s="43"/>
    </row>
    <row r="92" spans="1:15" x14ac:dyDescent="0.25">
      <c r="A92" s="26" t="s">
        <v>146</v>
      </c>
      <c r="B92" s="24">
        <v>6.318E-2</v>
      </c>
      <c r="C92" s="15">
        <v>55644</v>
      </c>
      <c r="D92" s="15">
        <v>3516</v>
      </c>
      <c r="E92" s="15">
        <v>53886</v>
      </c>
      <c r="F92" s="15">
        <v>444451</v>
      </c>
      <c r="G92" s="25">
        <v>8</v>
      </c>
      <c r="H92" s="40"/>
      <c r="I92" s="44"/>
      <c r="J92" s="44"/>
      <c r="K92" s="39"/>
      <c r="L92" s="39"/>
      <c r="M92" s="44"/>
      <c r="N92" s="43"/>
      <c r="O92" s="43"/>
    </row>
    <row r="93" spans="1:15" x14ac:dyDescent="0.25">
      <c r="A93" s="26" t="s">
        <v>147</v>
      </c>
      <c r="B93" s="24">
        <v>7.0019999999999999E-2</v>
      </c>
      <c r="C93" s="15">
        <v>52128</v>
      </c>
      <c r="D93" s="15">
        <v>3650</v>
      </c>
      <c r="E93" s="15">
        <v>50303</v>
      </c>
      <c r="F93" s="15">
        <v>390565</v>
      </c>
      <c r="G93" s="25">
        <v>7.5</v>
      </c>
      <c r="H93" s="40"/>
      <c r="I93" s="44"/>
      <c r="J93" s="44"/>
      <c r="K93" s="39"/>
      <c r="L93" s="39"/>
      <c r="M93" s="44"/>
      <c r="N93" s="43"/>
      <c r="O93" s="43"/>
    </row>
    <row r="94" spans="1:15" x14ac:dyDescent="0.25">
      <c r="A94" s="26" t="s">
        <v>148</v>
      </c>
      <c r="B94" s="24">
        <v>7.7740000000000004E-2</v>
      </c>
      <c r="C94" s="15">
        <v>48478</v>
      </c>
      <c r="D94" s="15">
        <v>3769</v>
      </c>
      <c r="E94" s="15">
        <v>46594</v>
      </c>
      <c r="F94" s="15">
        <v>340262</v>
      </c>
      <c r="G94" s="25">
        <v>7</v>
      </c>
      <c r="H94" s="40"/>
      <c r="I94" s="44"/>
      <c r="J94" s="44"/>
      <c r="K94" s="39"/>
      <c r="L94" s="39"/>
      <c r="M94" s="44"/>
      <c r="N94" s="43"/>
      <c r="O94" s="43"/>
    </row>
    <row r="95" spans="1:15" x14ac:dyDescent="0.25">
      <c r="A95" s="26" t="s">
        <v>149</v>
      </c>
      <c r="B95" s="24">
        <v>8.6019999999999999E-2</v>
      </c>
      <c r="C95" s="15">
        <v>44709</v>
      </c>
      <c r="D95" s="15">
        <v>3846</v>
      </c>
      <c r="E95" s="15">
        <v>42786</v>
      </c>
      <c r="F95" s="15">
        <v>293669</v>
      </c>
      <c r="G95" s="25">
        <v>6.6</v>
      </c>
      <c r="H95" s="40"/>
      <c r="I95" s="44"/>
      <c r="J95" s="44"/>
      <c r="K95" s="39"/>
      <c r="L95" s="39"/>
      <c r="M95" s="44"/>
      <c r="N95" s="43"/>
      <c r="O95" s="43"/>
    </row>
    <row r="96" spans="1:15" x14ac:dyDescent="0.25">
      <c r="A96" s="26" t="s">
        <v>150</v>
      </c>
      <c r="B96" s="24">
        <v>9.5079999999999998E-2</v>
      </c>
      <c r="C96" s="15">
        <v>40863</v>
      </c>
      <c r="D96" s="15">
        <v>3885</v>
      </c>
      <c r="E96" s="15">
        <v>38921</v>
      </c>
      <c r="F96" s="15">
        <v>250883</v>
      </c>
      <c r="G96" s="25">
        <v>6.1</v>
      </c>
      <c r="H96" s="40"/>
      <c r="I96" s="44"/>
      <c r="J96" s="44"/>
      <c r="K96" s="39"/>
      <c r="L96" s="39"/>
      <c r="M96" s="44"/>
      <c r="N96" s="43"/>
      <c r="O96" s="43"/>
    </row>
    <row r="97" spans="1:15" x14ac:dyDescent="0.25">
      <c r="A97" s="26" t="s">
        <v>151</v>
      </c>
      <c r="B97" s="24">
        <v>0.10498</v>
      </c>
      <c r="C97" s="15">
        <v>36978</v>
      </c>
      <c r="D97" s="15">
        <v>3882</v>
      </c>
      <c r="E97" s="15">
        <v>35037</v>
      </c>
      <c r="F97" s="15">
        <v>211962</v>
      </c>
      <c r="G97" s="25">
        <v>5.7</v>
      </c>
      <c r="H97" s="40"/>
      <c r="I97" s="44"/>
      <c r="J97" s="44"/>
      <c r="K97" s="39"/>
      <c r="L97" s="39"/>
      <c r="M97" s="44"/>
      <c r="N97" s="43"/>
      <c r="O97" s="43"/>
    </row>
    <row r="98" spans="1:15" x14ac:dyDescent="0.25">
      <c r="A98" s="26" t="s">
        <v>152</v>
      </c>
      <c r="B98" s="24">
        <v>0.11576</v>
      </c>
      <c r="C98" s="15">
        <v>33096</v>
      </c>
      <c r="D98" s="15">
        <v>3831</v>
      </c>
      <c r="E98" s="15">
        <v>31181</v>
      </c>
      <c r="F98" s="15">
        <v>176925</v>
      </c>
      <c r="G98" s="25">
        <v>5.3</v>
      </c>
      <c r="H98" s="40"/>
      <c r="I98" s="44"/>
      <c r="J98" s="44"/>
      <c r="K98" s="39"/>
      <c r="L98" s="39"/>
      <c r="M98" s="44"/>
      <c r="N98" s="43"/>
      <c r="O98" s="43"/>
    </row>
    <row r="99" spans="1:15" x14ac:dyDescent="0.25">
      <c r="A99" s="26" t="s">
        <v>153</v>
      </c>
      <c r="B99" s="24">
        <v>0.12748000000000001</v>
      </c>
      <c r="C99" s="15">
        <v>29265</v>
      </c>
      <c r="D99" s="15">
        <v>3731</v>
      </c>
      <c r="E99" s="15">
        <v>27400</v>
      </c>
      <c r="F99" s="15">
        <v>145745</v>
      </c>
      <c r="G99" s="25">
        <v>5</v>
      </c>
      <c r="H99" s="40"/>
      <c r="I99" s="44"/>
      <c r="J99" s="44"/>
      <c r="K99" s="39"/>
      <c r="L99" s="39"/>
      <c r="M99" s="44"/>
      <c r="N99" s="43"/>
      <c r="O99" s="43"/>
    </row>
    <row r="100" spans="1:15" x14ac:dyDescent="0.25">
      <c r="A100" s="26" t="s">
        <v>154</v>
      </c>
      <c r="B100" s="24">
        <v>0.14022000000000001</v>
      </c>
      <c r="C100" s="15">
        <v>25534</v>
      </c>
      <c r="D100" s="15">
        <v>3580</v>
      </c>
      <c r="E100" s="15">
        <v>23744</v>
      </c>
      <c r="F100" s="15">
        <v>118345</v>
      </c>
      <c r="G100" s="25">
        <v>4.5999999999999996</v>
      </c>
      <c r="H100" s="40"/>
      <c r="I100" s="44"/>
      <c r="J100" s="44"/>
      <c r="K100" s="39"/>
      <c r="L100" s="39"/>
      <c r="M100" s="44"/>
      <c r="N100" s="43"/>
      <c r="O100" s="43"/>
    </row>
    <row r="101" spans="1:15" x14ac:dyDescent="0.25">
      <c r="A101" s="26" t="s">
        <v>155</v>
      </c>
      <c r="B101" s="24">
        <v>0.15401000000000001</v>
      </c>
      <c r="C101" s="15">
        <v>21954</v>
      </c>
      <c r="D101" s="15">
        <v>3381</v>
      </c>
      <c r="E101" s="15">
        <v>20264</v>
      </c>
      <c r="F101" s="15">
        <v>94601</v>
      </c>
      <c r="G101" s="25">
        <v>4.3</v>
      </c>
      <c r="H101" s="40"/>
      <c r="I101" s="44"/>
      <c r="J101" s="44"/>
      <c r="K101" s="39"/>
      <c r="L101" s="39"/>
      <c r="M101" s="44"/>
      <c r="N101" s="43"/>
      <c r="O101" s="43"/>
    </row>
    <row r="102" spans="1:15" x14ac:dyDescent="0.25">
      <c r="A102" s="26" t="s">
        <v>156</v>
      </c>
      <c r="B102" s="24">
        <v>0.16893</v>
      </c>
      <c r="C102" s="15">
        <v>18573</v>
      </c>
      <c r="D102" s="15">
        <v>3138</v>
      </c>
      <c r="E102" s="15">
        <v>17004</v>
      </c>
      <c r="F102" s="15">
        <v>74338</v>
      </c>
      <c r="G102" s="25">
        <v>4</v>
      </c>
      <c r="H102" s="40"/>
      <c r="I102" s="44"/>
      <c r="J102" s="44"/>
      <c r="K102" s="39"/>
      <c r="L102" s="39"/>
      <c r="M102" s="44"/>
      <c r="N102" s="43"/>
      <c r="O102" s="43"/>
    </row>
    <row r="103" spans="1:15" x14ac:dyDescent="0.25">
      <c r="A103" s="26" t="s">
        <v>157</v>
      </c>
      <c r="B103" s="24">
        <v>0.18503</v>
      </c>
      <c r="C103" s="15">
        <v>15435</v>
      </c>
      <c r="D103" s="15">
        <v>2856</v>
      </c>
      <c r="E103" s="15">
        <v>14007</v>
      </c>
      <c r="F103" s="15">
        <v>57334</v>
      </c>
      <c r="G103" s="25">
        <v>3.7</v>
      </c>
      <c r="H103" s="40"/>
      <c r="I103" s="44"/>
      <c r="J103" s="44"/>
      <c r="K103" s="39"/>
      <c r="L103" s="39"/>
      <c r="M103" s="44"/>
      <c r="N103" s="43"/>
      <c r="O103" s="43"/>
    </row>
    <row r="104" spans="1:15" x14ac:dyDescent="0.25">
      <c r="A104" s="26" t="s">
        <v>158</v>
      </c>
      <c r="B104" s="24">
        <v>0.20236999999999999</v>
      </c>
      <c r="C104" s="15">
        <v>12579</v>
      </c>
      <c r="D104" s="15">
        <v>2546</v>
      </c>
      <c r="E104" s="15">
        <v>11306</v>
      </c>
      <c r="F104" s="15">
        <v>43327</v>
      </c>
      <c r="G104" s="25">
        <v>3.4</v>
      </c>
      <c r="H104" s="40"/>
      <c r="I104" s="44"/>
      <c r="J104" s="44"/>
      <c r="K104" s="39"/>
      <c r="L104" s="39"/>
      <c r="M104" s="44"/>
      <c r="N104" s="43"/>
      <c r="O104" s="43"/>
    </row>
    <row r="105" spans="1:15" x14ac:dyDescent="0.25">
      <c r="A105" s="26" t="s">
        <v>159</v>
      </c>
      <c r="B105" s="24">
        <v>0.22098999999999999</v>
      </c>
      <c r="C105" s="15">
        <v>10033</v>
      </c>
      <c r="D105" s="15">
        <v>2217</v>
      </c>
      <c r="E105" s="15">
        <v>8925</v>
      </c>
      <c r="F105" s="15">
        <v>32021</v>
      </c>
      <c r="G105" s="25">
        <v>3.2</v>
      </c>
      <c r="H105" s="40"/>
      <c r="I105" s="44"/>
      <c r="J105" s="44"/>
      <c r="K105" s="39"/>
      <c r="L105" s="39"/>
      <c r="M105" s="44"/>
      <c r="N105" s="43"/>
      <c r="O105" s="43"/>
    </row>
    <row r="106" spans="1:15" x14ac:dyDescent="0.25">
      <c r="A106" s="26" t="s">
        <v>160</v>
      </c>
      <c r="B106" s="24">
        <v>0.24093999999999999</v>
      </c>
      <c r="C106" s="15">
        <v>7816</v>
      </c>
      <c r="D106" s="15">
        <v>1883</v>
      </c>
      <c r="E106" s="15">
        <v>6875</v>
      </c>
      <c r="F106" s="15">
        <v>23096</v>
      </c>
      <c r="G106" s="25">
        <v>3</v>
      </c>
      <c r="H106" s="40"/>
      <c r="I106" s="44"/>
      <c r="J106" s="44"/>
      <c r="K106" s="39"/>
      <c r="L106" s="39"/>
      <c r="M106" s="44"/>
      <c r="N106" s="43"/>
      <c r="O106" s="43"/>
    </row>
    <row r="107" spans="1:15" x14ac:dyDescent="0.25">
      <c r="A107" s="26" t="s">
        <v>161</v>
      </c>
      <c r="B107" s="24">
        <v>0.26225999999999999</v>
      </c>
      <c r="C107" s="15">
        <v>5933</v>
      </c>
      <c r="D107" s="15">
        <v>1556</v>
      </c>
      <c r="E107" s="15">
        <v>5155</v>
      </c>
      <c r="F107" s="15">
        <v>16222</v>
      </c>
      <c r="G107" s="25">
        <v>2.7</v>
      </c>
      <c r="H107" s="40"/>
      <c r="I107" s="44"/>
      <c r="J107" s="44"/>
      <c r="K107" s="39"/>
      <c r="L107" s="39"/>
      <c r="M107" s="44"/>
      <c r="N107" s="43"/>
      <c r="O107" s="43"/>
    </row>
    <row r="108" spans="1:15" x14ac:dyDescent="0.25">
      <c r="A108" s="26" t="s">
        <v>162</v>
      </c>
      <c r="B108" s="24">
        <v>0.28499000000000002</v>
      </c>
      <c r="C108" s="15">
        <v>4377</v>
      </c>
      <c r="D108" s="15">
        <v>1247</v>
      </c>
      <c r="E108" s="15">
        <v>3754</v>
      </c>
      <c r="F108" s="15">
        <v>11067</v>
      </c>
      <c r="G108" s="25">
        <v>2.5</v>
      </c>
      <c r="H108" s="40"/>
      <c r="I108" s="44"/>
      <c r="J108" s="44"/>
      <c r="K108" s="39"/>
      <c r="L108" s="39"/>
      <c r="M108" s="44"/>
      <c r="N108" s="43"/>
      <c r="O108" s="43"/>
    </row>
    <row r="109" spans="1:15" x14ac:dyDescent="0.25">
      <c r="A109" s="26" t="s">
        <v>163</v>
      </c>
      <c r="B109" s="24">
        <v>0.30914000000000003</v>
      </c>
      <c r="C109" s="15">
        <v>3130</v>
      </c>
      <c r="D109" s="15">
        <v>968</v>
      </c>
      <c r="E109" s="15">
        <v>2646</v>
      </c>
      <c r="F109" s="15">
        <v>7313</v>
      </c>
      <c r="G109" s="25">
        <v>2.2999999999999998</v>
      </c>
      <c r="H109" s="40"/>
      <c r="I109" s="44"/>
      <c r="J109" s="44"/>
      <c r="K109" s="39"/>
      <c r="L109" s="39"/>
      <c r="M109" s="44"/>
      <c r="N109" s="43"/>
      <c r="O109" s="43"/>
    </row>
    <row r="110" spans="1:15" x14ac:dyDescent="0.25">
      <c r="A110" s="28" t="s">
        <v>164</v>
      </c>
      <c r="B110" s="29">
        <v>1</v>
      </c>
      <c r="C110" s="30">
        <v>2162</v>
      </c>
      <c r="D110" s="30">
        <v>2162</v>
      </c>
      <c r="E110" s="30">
        <v>4667</v>
      </c>
      <c r="F110" s="30">
        <v>4667</v>
      </c>
      <c r="G110" s="31">
        <v>2.2000000000000002</v>
      </c>
      <c r="H110" s="40"/>
      <c r="I110" s="44"/>
      <c r="J110" s="44"/>
      <c r="K110" s="39"/>
      <c r="L110" s="39"/>
      <c r="M110" s="44"/>
      <c r="N110" s="43"/>
      <c r="O110" s="43"/>
    </row>
    <row r="111" spans="1:15" x14ac:dyDescent="0.25">
      <c r="A111" s="15"/>
      <c r="B111" s="24"/>
      <c r="C111" s="15"/>
      <c r="D111" s="15"/>
      <c r="E111" s="15"/>
      <c r="F111" s="15"/>
      <c r="G111" s="67"/>
      <c r="H111" s="40"/>
      <c r="I111" s="44"/>
      <c r="J111" s="44"/>
      <c r="K111" s="39"/>
      <c r="L111" s="39"/>
      <c r="M111" s="44"/>
      <c r="N111" s="43"/>
      <c r="O111" s="43"/>
    </row>
    <row r="113" spans="1:1" x14ac:dyDescent="0.25">
      <c r="A113" s="32" t="s">
        <v>284</v>
      </c>
    </row>
    <row r="114" spans="1:1" x14ac:dyDescent="0.25">
      <c r="A114" s="33" t="s">
        <v>165</v>
      </c>
    </row>
  </sheetData>
  <conditionalFormatting sqref="H10:H111">
    <cfRule type="cellIs" dxfId="39" priority="2" operator="lessThan">
      <formula>0</formula>
    </cfRule>
  </conditionalFormatting>
  <conditionalFormatting sqref="J10:J111">
    <cfRule type="cellIs" dxfId="38" priority="1" operator="lessThan">
      <formula>0</formula>
    </cfRule>
  </conditionalFormatting>
  <pageMargins left="0.75" right="0.75" top="1" bottom="1" header="0.5" footer="0.5"/>
  <pageSetup paperSize="9" orientation="portrait" r:id="rId1"/>
  <headerFooter alignWithMargins="0"/>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2F7FBE-E06C-470A-9E38-6BA8FC95418B}">
  <sheetPr codeName="Sheet49"/>
  <dimension ref="A1:O114"/>
  <sheetViews>
    <sheetView zoomScaleNormal="100" workbookViewId="0"/>
  </sheetViews>
  <sheetFormatPr defaultRowHeight="12.5" x14ac:dyDescent="0.25"/>
  <cols>
    <col min="1" max="1" width="12.59765625" style="4" customWidth="1"/>
    <col min="2" max="2" width="17.3984375" style="4" customWidth="1"/>
    <col min="3" max="3" width="10.59765625" style="4" customWidth="1"/>
    <col min="4" max="5" width="17.3984375" style="4" customWidth="1"/>
    <col min="6" max="7" width="15.09765625" style="4" customWidth="1"/>
    <col min="8" max="8" width="11" style="4" customWidth="1"/>
    <col min="9" max="256" width="9.09765625" style="4"/>
    <col min="257" max="257" width="12.59765625" style="4" customWidth="1"/>
    <col min="258" max="258" width="17.3984375" style="4" customWidth="1"/>
    <col min="259" max="259" width="10.59765625" style="4" customWidth="1"/>
    <col min="260" max="261" width="17.3984375" style="4" customWidth="1"/>
    <col min="262" max="263" width="15.09765625" style="4" customWidth="1"/>
    <col min="264" max="264" width="11" style="4" customWidth="1"/>
    <col min="265" max="512" width="9.09765625" style="4"/>
    <col min="513" max="513" width="12.59765625" style="4" customWidth="1"/>
    <col min="514" max="514" width="17.3984375" style="4" customWidth="1"/>
    <col min="515" max="515" width="10.59765625" style="4" customWidth="1"/>
    <col min="516" max="517" width="17.3984375" style="4" customWidth="1"/>
    <col min="518" max="519" width="15.09765625" style="4" customWidth="1"/>
    <col min="520" max="520" width="11" style="4" customWidth="1"/>
    <col min="521" max="768" width="9.09765625" style="4"/>
    <col min="769" max="769" width="12.59765625" style="4" customWidth="1"/>
    <col min="770" max="770" width="17.3984375" style="4" customWidth="1"/>
    <col min="771" max="771" width="10.59765625" style="4" customWidth="1"/>
    <col min="772" max="773" width="17.3984375" style="4" customWidth="1"/>
    <col min="774" max="775" width="15.09765625" style="4" customWidth="1"/>
    <col min="776" max="776" width="11" style="4" customWidth="1"/>
    <col min="777" max="1024" width="9.09765625" style="4"/>
    <col min="1025" max="1025" width="12.59765625" style="4" customWidth="1"/>
    <col min="1026" max="1026" width="17.3984375" style="4" customWidth="1"/>
    <col min="1027" max="1027" width="10.59765625" style="4" customWidth="1"/>
    <col min="1028" max="1029" width="17.3984375" style="4" customWidth="1"/>
    <col min="1030" max="1031" width="15.09765625" style="4" customWidth="1"/>
    <col min="1032" max="1032" width="11" style="4" customWidth="1"/>
    <col min="1033" max="1280" width="9.09765625" style="4"/>
    <col min="1281" max="1281" width="12.59765625" style="4" customWidth="1"/>
    <col min="1282" max="1282" width="17.3984375" style="4" customWidth="1"/>
    <col min="1283" max="1283" width="10.59765625" style="4" customWidth="1"/>
    <col min="1284" max="1285" width="17.3984375" style="4" customWidth="1"/>
    <col min="1286" max="1287" width="15.09765625" style="4" customWidth="1"/>
    <col min="1288" max="1288" width="11" style="4" customWidth="1"/>
    <col min="1289" max="1536" width="9.09765625" style="4"/>
    <col min="1537" max="1537" width="12.59765625" style="4" customWidth="1"/>
    <col min="1538" max="1538" width="17.3984375" style="4" customWidth="1"/>
    <col min="1539" max="1539" width="10.59765625" style="4" customWidth="1"/>
    <col min="1540" max="1541" width="17.3984375" style="4" customWidth="1"/>
    <col min="1542" max="1543" width="15.09765625" style="4" customWidth="1"/>
    <col min="1544" max="1544" width="11" style="4" customWidth="1"/>
    <col min="1545" max="1792" width="9.09765625" style="4"/>
    <col min="1793" max="1793" width="12.59765625" style="4" customWidth="1"/>
    <col min="1794" max="1794" width="17.3984375" style="4" customWidth="1"/>
    <col min="1795" max="1795" width="10.59765625" style="4" customWidth="1"/>
    <col min="1796" max="1797" width="17.3984375" style="4" customWidth="1"/>
    <col min="1798" max="1799" width="15.09765625" style="4" customWidth="1"/>
    <col min="1800" max="1800" width="11" style="4" customWidth="1"/>
    <col min="1801" max="2048" width="9.09765625" style="4"/>
    <col min="2049" max="2049" width="12.59765625" style="4" customWidth="1"/>
    <col min="2050" max="2050" width="17.3984375" style="4" customWidth="1"/>
    <col min="2051" max="2051" width="10.59765625" style="4" customWidth="1"/>
    <col min="2052" max="2053" width="17.3984375" style="4" customWidth="1"/>
    <col min="2054" max="2055" width="15.09765625" style="4" customWidth="1"/>
    <col min="2056" max="2056" width="11" style="4" customWidth="1"/>
    <col min="2057" max="2304" width="9.09765625" style="4"/>
    <col min="2305" max="2305" width="12.59765625" style="4" customWidth="1"/>
    <col min="2306" max="2306" width="17.3984375" style="4" customWidth="1"/>
    <col min="2307" max="2307" width="10.59765625" style="4" customWidth="1"/>
    <col min="2308" max="2309" width="17.3984375" style="4" customWidth="1"/>
    <col min="2310" max="2311" width="15.09765625" style="4" customWidth="1"/>
    <col min="2312" max="2312" width="11" style="4" customWidth="1"/>
    <col min="2313" max="2560" width="9.09765625" style="4"/>
    <col min="2561" max="2561" width="12.59765625" style="4" customWidth="1"/>
    <col min="2562" max="2562" width="17.3984375" style="4" customWidth="1"/>
    <col min="2563" max="2563" width="10.59765625" style="4" customWidth="1"/>
    <col min="2564" max="2565" width="17.3984375" style="4" customWidth="1"/>
    <col min="2566" max="2567" width="15.09765625" style="4" customWidth="1"/>
    <col min="2568" max="2568" width="11" style="4" customWidth="1"/>
    <col min="2569" max="2816" width="9.09765625" style="4"/>
    <col min="2817" max="2817" width="12.59765625" style="4" customWidth="1"/>
    <col min="2818" max="2818" width="17.3984375" style="4" customWidth="1"/>
    <col min="2819" max="2819" width="10.59765625" style="4" customWidth="1"/>
    <col min="2820" max="2821" width="17.3984375" style="4" customWidth="1"/>
    <col min="2822" max="2823" width="15.09765625" style="4" customWidth="1"/>
    <col min="2824" max="2824" width="11" style="4" customWidth="1"/>
    <col min="2825" max="3072" width="9.09765625" style="4"/>
    <col min="3073" max="3073" width="12.59765625" style="4" customWidth="1"/>
    <col min="3074" max="3074" width="17.3984375" style="4" customWidth="1"/>
    <col min="3075" max="3075" width="10.59765625" style="4" customWidth="1"/>
    <col min="3076" max="3077" width="17.3984375" style="4" customWidth="1"/>
    <col min="3078" max="3079" width="15.09765625" style="4" customWidth="1"/>
    <col min="3080" max="3080" width="11" style="4" customWidth="1"/>
    <col min="3081" max="3328" width="9.09765625" style="4"/>
    <col min="3329" max="3329" width="12.59765625" style="4" customWidth="1"/>
    <col min="3330" max="3330" width="17.3984375" style="4" customWidth="1"/>
    <col min="3331" max="3331" width="10.59765625" style="4" customWidth="1"/>
    <col min="3332" max="3333" width="17.3984375" style="4" customWidth="1"/>
    <col min="3334" max="3335" width="15.09765625" style="4" customWidth="1"/>
    <col min="3336" max="3336" width="11" style="4" customWidth="1"/>
    <col min="3337" max="3584" width="9.09765625" style="4"/>
    <col min="3585" max="3585" width="12.59765625" style="4" customWidth="1"/>
    <col min="3586" max="3586" width="17.3984375" style="4" customWidth="1"/>
    <col min="3587" max="3587" width="10.59765625" style="4" customWidth="1"/>
    <col min="3588" max="3589" width="17.3984375" style="4" customWidth="1"/>
    <col min="3590" max="3591" width="15.09765625" style="4" customWidth="1"/>
    <col min="3592" max="3592" width="11" style="4" customWidth="1"/>
    <col min="3593" max="3840" width="9.09765625" style="4"/>
    <col min="3841" max="3841" width="12.59765625" style="4" customWidth="1"/>
    <col min="3842" max="3842" width="17.3984375" style="4" customWidth="1"/>
    <col min="3843" max="3843" width="10.59765625" style="4" customWidth="1"/>
    <col min="3844" max="3845" width="17.3984375" style="4" customWidth="1"/>
    <col min="3846" max="3847" width="15.09765625" style="4" customWidth="1"/>
    <col min="3848" max="3848" width="11" style="4" customWidth="1"/>
    <col min="3849" max="4096" width="9.09765625" style="4"/>
    <col min="4097" max="4097" width="12.59765625" style="4" customWidth="1"/>
    <col min="4098" max="4098" width="17.3984375" style="4" customWidth="1"/>
    <col min="4099" max="4099" width="10.59765625" style="4" customWidth="1"/>
    <col min="4100" max="4101" width="17.3984375" style="4" customWidth="1"/>
    <col min="4102" max="4103" width="15.09765625" style="4" customWidth="1"/>
    <col min="4104" max="4104" width="11" style="4" customWidth="1"/>
    <col min="4105" max="4352" width="9.09765625" style="4"/>
    <col min="4353" max="4353" width="12.59765625" style="4" customWidth="1"/>
    <col min="4354" max="4354" width="17.3984375" style="4" customWidth="1"/>
    <col min="4355" max="4355" width="10.59765625" style="4" customWidth="1"/>
    <col min="4356" max="4357" width="17.3984375" style="4" customWidth="1"/>
    <col min="4358" max="4359" width="15.09765625" style="4" customWidth="1"/>
    <col min="4360" max="4360" width="11" style="4" customWidth="1"/>
    <col min="4361" max="4608" width="9.09765625" style="4"/>
    <col min="4609" max="4609" width="12.59765625" style="4" customWidth="1"/>
    <col min="4610" max="4610" width="17.3984375" style="4" customWidth="1"/>
    <col min="4611" max="4611" width="10.59765625" style="4" customWidth="1"/>
    <col min="4612" max="4613" width="17.3984375" style="4" customWidth="1"/>
    <col min="4614" max="4615" width="15.09765625" style="4" customWidth="1"/>
    <col min="4616" max="4616" width="11" style="4" customWidth="1"/>
    <col min="4617" max="4864" width="9.09765625" style="4"/>
    <col min="4865" max="4865" width="12.59765625" style="4" customWidth="1"/>
    <col min="4866" max="4866" width="17.3984375" style="4" customWidth="1"/>
    <col min="4867" max="4867" width="10.59765625" style="4" customWidth="1"/>
    <col min="4868" max="4869" width="17.3984375" style="4" customWidth="1"/>
    <col min="4870" max="4871" width="15.09765625" style="4" customWidth="1"/>
    <col min="4872" max="4872" width="11" style="4" customWidth="1"/>
    <col min="4873" max="5120" width="9.09765625" style="4"/>
    <col min="5121" max="5121" width="12.59765625" style="4" customWidth="1"/>
    <col min="5122" max="5122" width="17.3984375" style="4" customWidth="1"/>
    <col min="5123" max="5123" width="10.59765625" style="4" customWidth="1"/>
    <col min="5124" max="5125" width="17.3984375" style="4" customWidth="1"/>
    <col min="5126" max="5127" width="15.09765625" style="4" customWidth="1"/>
    <col min="5128" max="5128" width="11" style="4" customWidth="1"/>
    <col min="5129" max="5376" width="9.09765625" style="4"/>
    <col min="5377" max="5377" width="12.59765625" style="4" customWidth="1"/>
    <col min="5378" max="5378" width="17.3984375" style="4" customWidth="1"/>
    <col min="5379" max="5379" width="10.59765625" style="4" customWidth="1"/>
    <col min="5380" max="5381" width="17.3984375" style="4" customWidth="1"/>
    <col min="5382" max="5383" width="15.09765625" style="4" customWidth="1"/>
    <col min="5384" max="5384" width="11" style="4" customWidth="1"/>
    <col min="5385" max="5632" width="9.09765625" style="4"/>
    <col min="5633" max="5633" width="12.59765625" style="4" customWidth="1"/>
    <col min="5634" max="5634" width="17.3984375" style="4" customWidth="1"/>
    <col min="5635" max="5635" width="10.59765625" style="4" customWidth="1"/>
    <col min="5636" max="5637" width="17.3984375" style="4" customWidth="1"/>
    <col min="5638" max="5639" width="15.09765625" style="4" customWidth="1"/>
    <col min="5640" max="5640" width="11" style="4" customWidth="1"/>
    <col min="5641" max="5888" width="9.09765625" style="4"/>
    <col min="5889" max="5889" width="12.59765625" style="4" customWidth="1"/>
    <col min="5890" max="5890" width="17.3984375" style="4" customWidth="1"/>
    <col min="5891" max="5891" width="10.59765625" style="4" customWidth="1"/>
    <col min="5892" max="5893" width="17.3984375" style="4" customWidth="1"/>
    <col min="5894" max="5895" width="15.09765625" style="4" customWidth="1"/>
    <col min="5896" max="5896" width="11" style="4" customWidth="1"/>
    <col min="5897" max="6144" width="9.09765625" style="4"/>
    <col min="6145" max="6145" width="12.59765625" style="4" customWidth="1"/>
    <col min="6146" max="6146" width="17.3984375" style="4" customWidth="1"/>
    <col min="6147" max="6147" width="10.59765625" style="4" customWidth="1"/>
    <col min="6148" max="6149" width="17.3984375" style="4" customWidth="1"/>
    <col min="6150" max="6151" width="15.09765625" style="4" customWidth="1"/>
    <col min="6152" max="6152" width="11" style="4" customWidth="1"/>
    <col min="6153" max="6400" width="9.09765625" style="4"/>
    <col min="6401" max="6401" width="12.59765625" style="4" customWidth="1"/>
    <col min="6402" max="6402" width="17.3984375" style="4" customWidth="1"/>
    <col min="6403" max="6403" width="10.59765625" style="4" customWidth="1"/>
    <col min="6404" max="6405" width="17.3984375" style="4" customWidth="1"/>
    <col min="6406" max="6407" width="15.09765625" style="4" customWidth="1"/>
    <col min="6408" max="6408" width="11" style="4" customWidth="1"/>
    <col min="6409" max="6656" width="9.09765625" style="4"/>
    <col min="6657" max="6657" width="12.59765625" style="4" customWidth="1"/>
    <col min="6658" max="6658" width="17.3984375" style="4" customWidth="1"/>
    <col min="6659" max="6659" width="10.59765625" style="4" customWidth="1"/>
    <col min="6660" max="6661" width="17.3984375" style="4" customWidth="1"/>
    <col min="6662" max="6663" width="15.09765625" style="4" customWidth="1"/>
    <col min="6664" max="6664" width="11" style="4" customWidth="1"/>
    <col min="6665" max="6912" width="9.09765625" style="4"/>
    <col min="6913" max="6913" width="12.59765625" style="4" customWidth="1"/>
    <col min="6914" max="6914" width="17.3984375" style="4" customWidth="1"/>
    <col min="6915" max="6915" width="10.59765625" style="4" customWidth="1"/>
    <col min="6916" max="6917" width="17.3984375" style="4" customWidth="1"/>
    <col min="6918" max="6919" width="15.09765625" style="4" customWidth="1"/>
    <col min="6920" max="6920" width="11" style="4" customWidth="1"/>
    <col min="6921" max="7168" width="9.09765625" style="4"/>
    <col min="7169" max="7169" width="12.59765625" style="4" customWidth="1"/>
    <col min="7170" max="7170" width="17.3984375" style="4" customWidth="1"/>
    <col min="7171" max="7171" width="10.59765625" style="4" customWidth="1"/>
    <col min="7172" max="7173" width="17.3984375" style="4" customWidth="1"/>
    <col min="7174" max="7175" width="15.09765625" style="4" customWidth="1"/>
    <col min="7176" max="7176" width="11" style="4" customWidth="1"/>
    <col min="7177" max="7424" width="9.09765625" style="4"/>
    <col min="7425" max="7425" width="12.59765625" style="4" customWidth="1"/>
    <col min="7426" max="7426" width="17.3984375" style="4" customWidth="1"/>
    <col min="7427" max="7427" width="10.59765625" style="4" customWidth="1"/>
    <col min="7428" max="7429" width="17.3984375" style="4" customWidth="1"/>
    <col min="7430" max="7431" width="15.09765625" style="4" customWidth="1"/>
    <col min="7432" max="7432" width="11" style="4" customWidth="1"/>
    <col min="7433" max="7680" width="9.09765625" style="4"/>
    <col min="7681" max="7681" width="12.59765625" style="4" customWidth="1"/>
    <col min="7682" max="7682" width="17.3984375" style="4" customWidth="1"/>
    <col min="7683" max="7683" width="10.59765625" style="4" customWidth="1"/>
    <col min="7684" max="7685" width="17.3984375" style="4" customWidth="1"/>
    <col min="7686" max="7687" width="15.09765625" style="4" customWidth="1"/>
    <col min="7688" max="7688" width="11" style="4" customWidth="1"/>
    <col min="7689" max="7936" width="9.09765625" style="4"/>
    <col min="7937" max="7937" width="12.59765625" style="4" customWidth="1"/>
    <col min="7938" max="7938" width="17.3984375" style="4" customWidth="1"/>
    <col min="7939" max="7939" width="10.59765625" style="4" customWidth="1"/>
    <col min="7940" max="7941" width="17.3984375" style="4" customWidth="1"/>
    <col min="7942" max="7943" width="15.09765625" style="4" customWidth="1"/>
    <col min="7944" max="7944" width="11" style="4" customWidth="1"/>
    <col min="7945" max="8192" width="9.09765625" style="4"/>
    <col min="8193" max="8193" width="12.59765625" style="4" customWidth="1"/>
    <col min="8194" max="8194" width="17.3984375" style="4" customWidth="1"/>
    <col min="8195" max="8195" width="10.59765625" style="4" customWidth="1"/>
    <col min="8196" max="8197" width="17.3984375" style="4" customWidth="1"/>
    <col min="8198" max="8199" width="15.09765625" style="4" customWidth="1"/>
    <col min="8200" max="8200" width="11" style="4" customWidth="1"/>
    <col min="8201" max="8448" width="9.09765625" style="4"/>
    <col min="8449" max="8449" width="12.59765625" style="4" customWidth="1"/>
    <col min="8450" max="8450" width="17.3984375" style="4" customWidth="1"/>
    <col min="8451" max="8451" width="10.59765625" style="4" customWidth="1"/>
    <col min="8452" max="8453" width="17.3984375" style="4" customWidth="1"/>
    <col min="8454" max="8455" width="15.09765625" style="4" customWidth="1"/>
    <col min="8456" max="8456" width="11" style="4" customWidth="1"/>
    <col min="8457" max="8704" width="9.09765625" style="4"/>
    <col min="8705" max="8705" width="12.59765625" style="4" customWidth="1"/>
    <col min="8706" max="8706" width="17.3984375" style="4" customWidth="1"/>
    <col min="8707" max="8707" width="10.59765625" style="4" customWidth="1"/>
    <col min="8708" max="8709" width="17.3984375" style="4" customWidth="1"/>
    <col min="8710" max="8711" width="15.09765625" style="4" customWidth="1"/>
    <col min="8712" max="8712" width="11" style="4" customWidth="1"/>
    <col min="8713" max="8960" width="9.09765625" style="4"/>
    <col min="8961" max="8961" width="12.59765625" style="4" customWidth="1"/>
    <col min="8962" max="8962" width="17.3984375" style="4" customWidth="1"/>
    <col min="8963" max="8963" width="10.59765625" style="4" customWidth="1"/>
    <col min="8964" max="8965" width="17.3984375" style="4" customWidth="1"/>
    <col min="8966" max="8967" width="15.09765625" style="4" customWidth="1"/>
    <col min="8968" max="8968" width="11" style="4" customWidth="1"/>
    <col min="8969" max="9216" width="9.09765625" style="4"/>
    <col min="9217" max="9217" width="12.59765625" style="4" customWidth="1"/>
    <col min="9218" max="9218" width="17.3984375" style="4" customWidth="1"/>
    <col min="9219" max="9219" width="10.59765625" style="4" customWidth="1"/>
    <col min="9220" max="9221" width="17.3984375" style="4" customWidth="1"/>
    <col min="9222" max="9223" width="15.09765625" style="4" customWidth="1"/>
    <col min="9224" max="9224" width="11" style="4" customWidth="1"/>
    <col min="9225" max="9472" width="9.09765625" style="4"/>
    <col min="9473" max="9473" width="12.59765625" style="4" customWidth="1"/>
    <col min="9474" max="9474" width="17.3984375" style="4" customWidth="1"/>
    <col min="9475" max="9475" width="10.59765625" style="4" customWidth="1"/>
    <col min="9476" max="9477" width="17.3984375" style="4" customWidth="1"/>
    <col min="9478" max="9479" width="15.09765625" style="4" customWidth="1"/>
    <col min="9480" max="9480" width="11" style="4" customWidth="1"/>
    <col min="9481" max="9728" width="9.09765625" style="4"/>
    <col min="9729" max="9729" width="12.59765625" style="4" customWidth="1"/>
    <col min="9730" max="9730" width="17.3984375" style="4" customWidth="1"/>
    <col min="9731" max="9731" width="10.59765625" style="4" customWidth="1"/>
    <col min="9732" max="9733" width="17.3984375" style="4" customWidth="1"/>
    <col min="9734" max="9735" width="15.09765625" style="4" customWidth="1"/>
    <col min="9736" max="9736" width="11" style="4" customWidth="1"/>
    <col min="9737" max="9984" width="9.09765625" style="4"/>
    <col min="9985" max="9985" width="12.59765625" style="4" customWidth="1"/>
    <col min="9986" max="9986" width="17.3984375" style="4" customWidth="1"/>
    <col min="9987" max="9987" width="10.59765625" style="4" customWidth="1"/>
    <col min="9988" max="9989" width="17.3984375" style="4" customWidth="1"/>
    <col min="9990" max="9991" width="15.09765625" style="4" customWidth="1"/>
    <col min="9992" max="9992" width="11" style="4" customWidth="1"/>
    <col min="9993" max="10240" width="9.09765625" style="4"/>
    <col min="10241" max="10241" width="12.59765625" style="4" customWidth="1"/>
    <col min="10242" max="10242" width="17.3984375" style="4" customWidth="1"/>
    <col min="10243" max="10243" width="10.59765625" style="4" customWidth="1"/>
    <col min="10244" max="10245" width="17.3984375" style="4" customWidth="1"/>
    <col min="10246" max="10247" width="15.09765625" style="4" customWidth="1"/>
    <col min="10248" max="10248" width="11" style="4" customWidth="1"/>
    <col min="10249" max="10496" width="9.09765625" style="4"/>
    <col min="10497" max="10497" width="12.59765625" style="4" customWidth="1"/>
    <col min="10498" max="10498" width="17.3984375" style="4" customWidth="1"/>
    <col min="10499" max="10499" width="10.59765625" style="4" customWidth="1"/>
    <col min="10500" max="10501" width="17.3984375" style="4" customWidth="1"/>
    <col min="10502" max="10503" width="15.09765625" style="4" customWidth="1"/>
    <col min="10504" max="10504" width="11" style="4" customWidth="1"/>
    <col min="10505" max="10752" width="9.09765625" style="4"/>
    <col min="10753" max="10753" width="12.59765625" style="4" customWidth="1"/>
    <col min="10754" max="10754" width="17.3984375" style="4" customWidth="1"/>
    <col min="10755" max="10755" width="10.59765625" style="4" customWidth="1"/>
    <col min="10756" max="10757" width="17.3984375" style="4" customWidth="1"/>
    <col min="10758" max="10759" width="15.09765625" style="4" customWidth="1"/>
    <col min="10760" max="10760" width="11" style="4" customWidth="1"/>
    <col min="10761" max="11008" width="9.09765625" style="4"/>
    <col min="11009" max="11009" width="12.59765625" style="4" customWidth="1"/>
    <col min="11010" max="11010" width="17.3984375" style="4" customWidth="1"/>
    <col min="11011" max="11011" width="10.59765625" style="4" customWidth="1"/>
    <col min="11012" max="11013" width="17.3984375" style="4" customWidth="1"/>
    <col min="11014" max="11015" width="15.09765625" style="4" customWidth="1"/>
    <col min="11016" max="11016" width="11" style="4" customWidth="1"/>
    <col min="11017" max="11264" width="9.09765625" style="4"/>
    <col min="11265" max="11265" width="12.59765625" style="4" customWidth="1"/>
    <col min="11266" max="11266" width="17.3984375" style="4" customWidth="1"/>
    <col min="11267" max="11267" width="10.59765625" style="4" customWidth="1"/>
    <col min="11268" max="11269" width="17.3984375" style="4" customWidth="1"/>
    <col min="11270" max="11271" width="15.09765625" style="4" customWidth="1"/>
    <col min="11272" max="11272" width="11" style="4" customWidth="1"/>
    <col min="11273" max="11520" width="9.09765625" style="4"/>
    <col min="11521" max="11521" width="12.59765625" style="4" customWidth="1"/>
    <col min="11522" max="11522" width="17.3984375" style="4" customWidth="1"/>
    <col min="11523" max="11523" width="10.59765625" style="4" customWidth="1"/>
    <col min="11524" max="11525" width="17.3984375" style="4" customWidth="1"/>
    <col min="11526" max="11527" width="15.09765625" style="4" customWidth="1"/>
    <col min="11528" max="11528" width="11" style="4" customWidth="1"/>
    <col min="11529" max="11776" width="9.09765625" style="4"/>
    <col min="11777" max="11777" width="12.59765625" style="4" customWidth="1"/>
    <col min="11778" max="11778" width="17.3984375" style="4" customWidth="1"/>
    <col min="11779" max="11779" width="10.59765625" style="4" customWidth="1"/>
    <col min="11780" max="11781" width="17.3984375" style="4" customWidth="1"/>
    <col min="11782" max="11783" width="15.09765625" style="4" customWidth="1"/>
    <col min="11784" max="11784" width="11" style="4" customWidth="1"/>
    <col min="11785" max="12032" width="9.09765625" style="4"/>
    <col min="12033" max="12033" width="12.59765625" style="4" customWidth="1"/>
    <col min="12034" max="12034" width="17.3984375" style="4" customWidth="1"/>
    <col min="12035" max="12035" width="10.59765625" style="4" customWidth="1"/>
    <col min="12036" max="12037" width="17.3984375" style="4" customWidth="1"/>
    <col min="12038" max="12039" width="15.09765625" style="4" customWidth="1"/>
    <col min="12040" max="12040" width="11" style="4" customWidth="1"/>
    <col min="12041" max="12288" width="9.09765625" style="4"/>
    <col min="12289" max="12289" width="12.59765625" style="4" customWidth="1"/>
    <col min="12290" max="12290" width="17.3984375" style="4" customWidth="1"/>
    <col min="12291" max="12291" width="10.59765625" style="4" customWidth="1"/>
    <col min="12292" max="12293" width="17.3984375" style="4" customWidth="1"/>
    <col min="12294" max="12295" width="15.09765625" style="4" customWidth="1"/>
    <col min="12296" max="12296" width="11" style="4" customWidth="1"/>
    <col min="12297" max="12544" width="9.09765625" style="4"/>
    <col min="12545" max="12545" width="12.59765625" style="4" customWidth="1"/>
    <col min="12546" max="12546" width="17.3984375" style="4" customWidth="1"/>
    <col min="12547" max="12547" width="10.59765625" style="4" customWidth="1"/>
    <col min="12548" max="12549" width="17.3984375" style="4" customWidth="1"/>
    <col min="12550" max="12551" width="15.09765625" style="4" customWidth="1"/>
    <col min="12552" max="12552" width="11" style="4" customWidth="1"/>
    <col min="12553" max="12800" width="9.09765625" style="4"/>
    <col min="12801" max="12801" width="12.59765625" style="4" customWidth="1"/>
    <col min="12802" max="12802" width="17.3984375" style="4" customWidth="1"/>
    <col min="12803" max="12803" width="10.59765625" style="4" customWidth="1"/>
    <col min="12804" max="12805" width="17.3984375" style="4" customWidth="1"/>
    <col min="12806" max="12807" width="15.09765625" style="4" customWidth="1"/>
    <col min="12808" max="12808" width="11" style="4" customWidth="1"/>
    <col min="12809" max="13056" width="9.09765625" style="4"/>
    <col min="13057" max="13057" width="12.59765625" style="4" customWidth="1"/>
    <col min="13058" max="13058" width="17.3984375" style="4" customWidth="1"/>
    <col min="13059" max="13059" width="10.59765625" style="4" customWidth="1"/>
    <col min="13060" max="13061" width="17.3984375" style="4" customWidth="1"/>
    <col min="13062" max="13063" width="15.09765625" style="4" customWidth="1"/>
    <col min="13064" max="13064" width="11" style="4" customWidth="1"/>
    <col min="13065" max="13312" width="9.09765625" style="4"/>
    <col min="13313" max="13313" width="12.59765625" style="4" customWidth="1"/>
    <col min="13314" max="13314" width="17.3984375" style="4" customWidth="1"/>
    <col min="13315" max="13315" width="10.59765625" style="4" customWidth="1"/>
    <col min="13316" max="13317" width="17.3984375" style="4" customWidth="1"/>
    <col min="13318" max="13319" width="15.09765625" style="4" customWidth="1"/>
    <col min="13320" max="13320" width="11" style="4" customWidth="1"/>
    <col min="13321" max="13568" width="9.09765625" style="4"/>
    <col min="13569" max="13569" width="12.59765625" style="4" customWidth="1"/>
    <col min="13570" max="13570" width="17.3984375" style="4" customWidth="1"/>
    <col min="13571" max="13571" width="10.59765625" style="4" customWidth="1"/>
    <col min="13572" max="13573" width="17.3984375" style="4" customWidth="1"/>
    <col min="13574" max="13575" width="15.09765625" style="4" customWidth="1"/>
    <col min="13576" max="13576" width="11" style="4" customWidth="1"/>
    <col min="13577" max="13824" width="9.09765625" style="4"/>
    <col min="13825" max="13825" width="12.59765625" style="4" customWidth="1"/>
    <col min="13826" max="13826" width="17.3984375" style="4" customWidth="1"/>
    <col min="13827" max="13827" width="10.59765625" style="4" customWidth="1"/>
    <col min="13828" max="13829" width="17.3984375" style="4" customWidth="1"/>
    <col min="13830" max="13831" width="15.09765625" style="4" customWidth="1"/>
    <col min="13832" max="13832" width="11" style="4" customWidth="1"/>
    <col min="13833" max="14080" width="9.09765625" style="4"/>
    <col min="14081" max="14081" width="12.59765625" style="4" customWidth="1"/>
    <col min="14082" max="14082" width="17.3984375" style="4" customWidth="1"/>
    <col min="14083" max="14083" width="10.59765625" style="4" customWidth="1"/>
    <col min="14084" max="14085" width="17.3984375" style="4" customWidth="1"/>
    <col min="14086" max="14087" width="15.09765625" style="4" customWidth="1"/>
    <col min="14088" max="14088" width="11" style="4" customWidth="1"/>
    <col min="14089" max="14336" width="9.09765625" style="4"/>
    <col min="14337" max="14337" width="12.59765625" style="4" customWidth="1"/>
    <col min="14338" max="14338" width="17.3984375" style="4" customWidth="1"/>
    <col min="14339" max="14339" width="10.59765625" style="4" customWidth="1"/>
    <col min="14340" max="14341" width="17.3984375" style="4" customWidth="1"/>
    <col min="14342" max="14343" width="15.09765625" style="4" customWidth="1"/>
    <col min="14344" max="14344" width="11" style="4" customWidth="1"/>
    <col min="14345" max="14592" width="9.09765625" style="4"/>
    <col min="14593" max="14593" width="12.59765625" style="4" customWidth="1"/>
    <col min="14594" max="14594" width="17.3984375" style="4" customWidth="1"/>
    <col min="14595" max="14595" width="10.59765625" style="4" customWidth="1"/>
    <col min="14596" max="14597" width="17.3984375" style="4" customWidth="1"/>
    <col min="14598" max="14599" width="15.09765625" style="4" customWidth="1"/>
    <col min="14600" max="14600" width="11" style="4" customWidth="1"/>
    <col min="14601" max="14848" width="9.09765625" style="4"/>
    <col min="14849" max="14849" width="12.59765625" style="4" customWidth="1"/>
    <col min="14850" max="14850" width="17.3984375" style="4" customWidth="1"/>
    <col min="14851" max="14851" width="10.59765625" style="4" customWidth="1"/>
    <col min="14852" max="14853" width="17.3984375" style="4" customWidth="1"/>
    <col min="14854" max="14855" width="15.09765625" style="4" customWidth="1"/>
    <col min="14856" max="14856" width="11" style="4" customWidth="1"/>
    <col min="14857" max="15104" width="9.09765625" style="4"/>
    <col min="15105" max="15105" width="12.59765625" style="4" customWidth="1"/>
    <col min="15106" max="15106" width="17.3984375" style="4" customWidth="1"/>
    <col min="15107" max="15107" width="10.59765625" style="4" customWidth="1"/>
    <col min="15108" max="15109" width="17.3984375" style="4" customWidth="1"/>
    <col min="15110" max="15111" width="15.09765625" style="4" customWidth="1"/>
    <col min="15112" max="15112" width="11" style="4" customWidth="1"/>
    <col min="15113" max="15360" width="9.09765625" style="4"/>
    <col min="15361" max="15361" width="12.59765625" style="4" customWidth="1"/>
    <col min="15362" max="15362" width="17.3984375" style="4" customWidth="1"/>
    <col min="15363" max="15363" width="10.59765625" style="4" customWidth="1"/>
    <col min="15364" max="15365" width="17.3984375" style="4" customWidth="1"/>
    <col min="15366" max="15367" width="15.09765625" style="4" customWidth="1"/>
    <col min="15368" max="15368" width="11" style="4" customWidth="1"/>
    <col min="15369" max="15616" width="9.09765625" style="4"/>
    <col min="15617" max="15617" width="12.59765625" style="4" customWidth="1"/>
    <col min="15618" max="15618" width="17.3984375" style="4" customWidth="1"/>
    <col min="15619" max="15619" width="10.59765625" style="4" customWidth="1"/>
    <col min="15620" max="15621" width="17.3984375" style="4" customWidth="1"/>
    <col min="15622" max="15623" width="15.09765625" style="4" customWidth="1"/>
    <col min="15624" max="15624" width="11" style="4" customWidth="1"/>
    <col min="15625" max="15872" width="9.09765625" style="4"/>
    <col min="15873" max="15873" width="12.59765625" style="4" customWidth="1"/>
    <col min="15874" max="15874" width="17.3984375" style="4" customWidth="1"/>
    <col min="15875" max="15875" width="10.59765625" style="4" customWidth="1"/>
    <col min="15876" max="15877" width="17.3984375" style="4" customWidth="1"/>
    <col min="15878" max="15879" width="15.09765625" style="4" customWidth="1"/>
    <col min="15880" max="15880" width="11" style="4" customWidth="1"/>
    <col min="15881" max="16128" width="9.09765625" style="4"/>
    <col min="16129" max="16129" width="12.59765625" style="4" customWidth="1"/>
    <col min="16130" max="16130" width="17.3984375" style="4" customWidth="1"/>
    <col min="16131" max="16131" width="10.59765625" style="4" customWidth="1"/>
    <col min="16132" max="16133" width="17.3984375" style="4" customWidth="1"/>
    <col min="16134" max="16135" width="15.09765625" style="4" customWidth="1"/>
    <col min="16136" max="16136" width="11" style="4" customWidth="1"/>
    <col min="16137" max="16384" width="9.09765625" style="4"/>
  </cols>
  <sheetData>
    <row r="1" spans="1:15" x14ac:dyDescent="0.25">
      <c r="A1" s="6"/>
      <c r="B1" s="6"/>
      <c r="C1" s="6"/>
      <c r="D1" s="6"/>
      <c r="E1" s="6"/>
      <c r="F1" s="6"/>
      <c r="G1" s="7"/>
    </row>
    <row r="2" spans="1:15" ht="13" x14ac:dyDescent="0.3">
      <c r="A2" s="8" t="s">
        <v>236</v>
      </c>
      <c r="B2" s="6"/>
      <c r="C2" s="6"/>
      <c r="D2" s="6"/>
      <c r="E2" s="6"/>
      <c r="F2" s="6"/>
      <c r="G2" s="7"/>
    </row>
    <row r="3" spans="1:15" x14ac:dyDescent="0.25">
      <c r="A3" s="9"/>
      <c r="B3" s="9"/>
      <c r="C3" s="9"/>
      <c r="D3" s="9"/>
      <c r="E3" s="9"/>
      <c r="F3" s="9"/>
      <c r="G3" s="10"/>
    </row>
    <row r="4" spans="1:15" x14ac:dyDescent="0.25">
      <c r="A4" s="11" t="s">
        <v>42</v>
      </c>
      <c r="B4" s="12" t="s">
        <v>43</v>
      </c>
      <c r="C4" s="12" t="s">
        <v>44</v>
      </c>
      <c r="D4" s="12" t="s">
        <v>44</v>
      </c>
      <c r="E4" s="12" t="s">
        <v>45</v>
      </c>
      <c r="F4" s="12" t="s">
        <v>46</v>
      </c>
      <c r="G4" s="13" t="s">
        <v>47</v>
      </c>
    </row>
    <row r="5" spans="1:15" x14ac:dyDescent="0.25">
      <c r="A5" s="14" t="s">
        <v>48</v>
      </c>
      <c r="B5" s="15" t="s">
        <v>49</v>
      </c>
      <c r="C5" s="15" t="s">
        <v>50</v>
      </c>
      <c r="D5" s="15" t="s">
        <v>51</v>
      </c>
      <c r="E5" s="15" t="s">
        <v>52</v>
      </c>
      <c r="F5" s="15" t="s">
        <v>53</v>
      </c>
      <c r="G5" s="16" t="s">
        <v>54</v>
      </c>
    </row>
    <row r="6" spans="1:15" x14ac:dyDescent="0.25">
      <c r="A6" s="17"/>
      <c r="B6" s="15" t="s">
        <v>55</v>
      </c>
      <c r="C6" s="15" t="s">
        <v>56</v>
      </c>
      <c r="D6" s="15" t="s">
        <v>55</v>
      </c>
      <c r="E6" s="15" t="s">
        <v>55</v>
      </c>
      <c r="F6" s="15" t="s">
        <v>57</v>
      </c>
      <c r="G6" s="16" t="s">
        <v>56</v>
      </c>
    </row>
    <row r="7" spans="1:15" x14ac:dyDescent="0.25">
      <c r="A7" s="18"/>
      <c r="B7" s="6"/>
      <c r="C7" s="15"/>
      <c r="D7" s="6"/>
      <c r="E7" s="6"/>
      <c r="F7" s="15"/>
      <c r="G7" s="16"/>
    </row>
    <row r="8" spans="1:15" ht="13.5" x14ac:dyDescent="0.35">
      <c r="A8" s="19"/>
      <c r="B8" s="20" t="s">
        <v>58</v>
      </c>
      <c r="C8" s="12" t="s">
        <v>59</v>
      </c>
      <c r="D8" s="12" t="s">
        <v>60</v>
      </c>
      <c r="E8" s="12" t="s">
        <v>61</v>
      </c>
      <c r="F8" s="20" t="s">
        <v>62</v>
      </c>
      <c r="G8" s="21" t="s">
        <v>63</v>
      </c>
    </row>
    <row r="9" spans="1:15" x14ac:dyDescent="0.25">
      <c r="A9" s="18"/>
      <c r="B9" s="22"/>
      <c r="C9" s="22"/>
      <c r="D9" s="22"/>
      <c r="E9" s="22"/>
      <c r="F9" s="22"/>
      <c r="G9" s="23"/>
    </row>
    <row r="10" spans="1:15" x14ac:dyDescent="0.25">
      <c r="A10" s="14" t="s">
        <v>64</v>
      </c>
      <c r="B10" s="24">
        <v>2.1099999999999999E-3</v>
      </c>
      <c r="C10" s="15">
        <v>100000</v>
      </c>
      <c r="D10" s="15">
        <v>211</v>
      </c>
      <c r="E10" s="15">
        <v>99823</v>
      </c>
      <c r="F10" s="15">
        <v>8551771</v>
      </c>
      <c r="G10" s="25">
        <v>85.5</v>
      </c>
      <c r="H10" s="44"/>
      <c r="I10" s="44"/>
      <c r="J10" s="44"/>
      <c r="K10" s="39"/>
      <c r="L10" s="39"/>
      <c r="M10" s="44"/>
      <c r="N10" s="43"/>
      <c r="O10" s="43"/>
    </row>
    <row r="11" spans="1:15" x14ac:dyDescent="0.25">
      <c r="A11" s="14" t="s">
        <v>65</v>
      </c>
      <c r="B11" s="24">
        <v>1.2E-4</v>
      </c>
      <c r="C11" s="15">
        <v>99789</v>
      </c>
      <c r="D11" s="15">
        <v>12</v>
      </c>
      <c r="E11" s="15">
        <v>99783</v>
      </c>
      <c r="F11" s="15">
        <v>8451949</v>
      </c>
      <c r="G11" s="25">
        <v>84.7</v>
      </c>
      <c r="H11" s="44"/>
      <c r="I11" s="44"/>
      <c r="J11" s="44"/>
      <c r="K11" s="39"/>
      <c r="L11" s="39"/>
      <c r="M11" s="44"/>
      <c r="N11" s="43"/>
      <c r="O11" s="43"/>
    </row>
    <row r="12" spans="1:15" x14ac:dyDescent="0.25">
      <c r="A12" s="14" t="s">
        <v>66</v>
      </c>
      <c r="B12" s="24">
        <v>1.2E-4</v>
      </c>
      <c r="C12" s="15">
        <v>99777</v>
      </c>
      <c r="D12" s="15">
        <v>12</v>
      </c>
      <c r="E12" s="15">
        <v>99771</v>
      </c>
      <c r="F12" s="15">
        <v>8352166</v>
      </c>
      <c r="G12" s="25">
        <v>83.7</v>
      </c>
      <c r="H12" s="44"/>
      <c r="I12" s="44"/>
      <c r="J12" s="44"/>
      <c r="K12" s="39"/>
      <c r="L12" s="39"/>
      <c r="M12" s="44"/>
      <c r="N12" s="43"/>
      <c r="O12" s="43"/>
    </row>
    <row r="13" spans="1:15" x14ac:dyDescent="0.25">
      <c r="A13" s="14" t="s">
        <v>67</v>
      </c>
      <c r="B13" s="24">
        <v>1.1E-4</v>
      </c>
      <c r="C13" s="15">
        <v>99765</v>
      </c>
      <c r="D13" s="15">
        <v>11</v>
      </c>
      <c r="E13" s="15">
        <v>99760</v>
      </c>
      <c r="F13" s="15">
        <v>8252395</v>
      </c>
      <c r="G13" s="25">
        <v>82.7</v>
      </c>
      <c r="H13" s="44"/>
      <c r="I13" s="44"/>
      <c r="J13" s="44"/>
      <c r="K13" s="39"/>
      <c r="L13" s="39"/>
      <c r="M13" s="44"/>
      <c r="N13" s="43"/>
      <c r="O13" s="43"/>
    </row>
    <row r="14" spans="1:15" x14ac:dyDescent="0.25">
      <c r="A14" s="14" t="s">
        <v>68</v>
      </c>
      <c r="B14" s="24">
        <v>1.1E-4</v>
      </c>
      <c r="C14" s="15">
        <v>99754</v>
      </c>
      <c r="D14" s="15">
        <v>11</v>
      </c>
      <c r="E14" s="15">
        <v>99749</v>
      </c>
      <c r="F14" s="15">
        <v>8152635</v>
      </c>
      <c r="G14" s="25">
        <v>81.7</v>
      </c>
      <c r="H14" s="44"/>
      <c r="I14" s="44"/>
      <c r="J14" s="44"/>
      <c r="K14" s="39"/>
      <c r="L14" s="39"/>
      <c r="M14" s="44"/>
      <c r="N14" s="43"/>
      <c r="O14" s="43"/>
    </row>
    <row r="15" spans="1:15" x14ac:dyDescent="0.25">
      <c r="A15" s="14" t="s">
        <v>69</v>
      </c>
      <c r="B15" s="24">
        <v>1E-4</v>
      </c>
      <c r="C15" s="15">
        <v>99743</v>
      </c>
      <c r="D15" s="15">
        <v>10</v>
      </c>
      <c r="E15" s="15">
        <v>99738</v>
      </c>
      <c r="F15" s="15">
        <v>8052887</v>
      </c>
      <c r="G15" s="25">
        <v>80.7</v>
      </c>
      <c r="H15" s="44"/>
      <c r="I15" s="44"/>
      <c r="J15" s="44"/>
      <c r="K15" s="39"/>
      <c r="L15" s="39"/>
      <c r="M15" s="44"/>
      <c r="N15" s="43"/>
      <c r="O15" s="43"/>
    </row>
    <row r="16" spans="1:15" x14ac:dyDescent="0.25">
      <c r="A16" s="14" t="s">
        <v>70</v>
      </c>
      <c r="B16" s="24">
        <v>9.0000000000000006E-5</v>
      </c>
      <c r="C16" s="15">
        <v>99733</v>
      </c>
      <c r="D16" s="15">
        <v>9</v>
      </c>
      <c r="E16" s="15">
        <v>99729</v>
      </c>
      <c r="F16" s="15">
        <v>7953149</v>
      </c>
      <c r="G16" s="25">
        <v>79.7</v>
      </c>
      <c r="H16" s="44"/>
      <c r="I16" s="44"/>
      <c r="J16" s="44"/>
      <c r="K16" s="39"/>
      <c r="L16" s="39"/>
      <c r="M16" s="44"/>
      <c r="N16" s="43"/>
      <c r="O16" s="43"/>
    </row>
    <row r="17" spans="1:15" x14ac:dyDescent="0.25">
      <c r="A17" s="14" t="s">
        <v>71</v>
      </c>
      <c r="B17" s="24">
        <v>8.0000000000000007E-5</v>
      </c>
      <c r="C17" s="15">
        <v>99724</v>
      </c>
      <c r="D17" s="15">
        <v>8</v>
      </c>
      <c r="E17" s="15">
        <v>99720</v>
      </c>
      <c r="F17" s="15">
        <v>7853420</v>
      </c>
      <c r="G17" s="25">
        <v>78.8</v>
      </c>
      <c r="H17" s="44"/>
      <c r="I17" s="44"/>
      <c r="J17" s="44"/>
      <c r="K17" s="39"/>
      <c r="L17" s="39"/>
      <c r="M17" s="44"/>
      <c r="N17" s="43"/>
      <c r="O17" s="43"/>
    </row>
    <row r="18" spans="1:15" x14ac:dyDescent="0.25">
      <c r="A18" s="14" t="s">
        <v>72</v>
      </c>
      <c r="B18" s="24">
        <v>8.0000000000000007E-5</v>
      </c>
      <c r="C18" s="15">
        <v>99716</v>
      </c>
      <c r="D18" s="15">
        <v>8</v>
      </c>
      <c r="E18" s="15">
        <v>99712</v>
      </c>
      <c r="F18" s="15">
        <v>7753700</v>
      </c>
      <c r="G18" s="25">
        <v>77.8</v>
      </c>
      <c r="H18" s="44"/>
      <c r="I18" s="44"/>
      <c r="J18" s="44"/>
      <c r="K18" s="39"/>
      <c r="L18" s="39"/>
      <c r="M18" s="44"/>
      <c r="N18" s="43"/>
      <c r="O18" s="43"/>
    </row>
    <row r="19" spans="1:15" x14ac:dyDescent="0.25">
      <c r="A19" s="14" t="s">
        <v>73</v>
      </c>
      <c r="B19" s="24">
        <v>6.9999999999999994E-5</v>
      </c>
      <c r="C19" s="15">
        <v>99708</v>
      </c>
      <c r="D19" s="15">
        <v>7</v>
      </c>
      <c r="E19" s="15">
        <v>99705</v>
      </c>
      <c r="F19" s="15">
        <v>7653988</v>
      </c>
      <c r="G19" s="25">
        <v>76.8</v>
      </c>
      <c r="H19" s="44"/>
      <c r="I19" s="44"/>
      <c r="J19" s="44"/>
      <c r="K19" s="39"/>
      <c r="L19" s="39"/>
      <c r="M19" s="44"/>
      <c r="N19" s="43"/>
      <c r="O19" s="43"/>
    </row>
    <row r="20" spans="1:15" x14ac:dyDescent="0.25">
      <c r="A20" s="14" t="s">
        <v>74</v>
      </c>
      <c r="B20" s="24">
        <v>6.9999999999999994E-5</v>
      </c>
      <c r="C20" s="15">
        <v>99701</v>
      </c>
      <c r="D20" s="15">
        <v>7</v>
      </c>
      <c r="E20" s="15">
        <v>99698</v>
      </c>
      <c r="F20" s="15">
        <v>7554284</v>
      </c>
      <c r="G20" s="25">
        <v>75.8</v>
      </c>
      <c r="H20" s="44"/>
      <c r="I20" s="44"/>
      <c r="J20" s="44"/>
      <c r="K20" s="39"/>
      <c r="L20" s="39"/>
      <c r="M20" s="44"/>
      <c r="N20" s="43"/>
      <c r="O20" s="43"/>
    </row>
    <row r="21" spans="1:15" x14ac:dyDescent="0.25">
      <c r="A21" s="14" t="s">
        <v>75</v>
      </c>
      <c r="B21" s="24">
        <v>6.0000000000000002E-5</v>
      </c>
      <c r="C21" s="15">
        <v>99694</v>
      </c>
      <c r="D21" s="15">
        <v>6</v>
      </c>
      <c r="E21" s="15">
        <v>99691</v>
      </c>
      <c r="F21" s="15">
        <v>7454586</v>
      </c>
      <c r="G21" s="25">
        <v>74.8</v>
      </c>
      <c r="H21" s="44"/>
      <c r="I21" s="44"/>
      <c r="J21" s="44"/>
      <c r="K21" s="39"/>
      <c r="L21" s="39"/>
      <c r="M21" s="44"/>
      <c r="N21" s="43"/>
      <c r="O21" s="43"/>
    </row>
    <row r="22" spans="1:15" x14ac:dyDescent="0.25">
      <c r="A22" s="14" t="s">
        <v>76</v>
      </c>
      <c r="B22" s="24">
        <v>6.0000000000000002E-5</v>
      </c>
      <c r="C22" s="15">
        <v>99688</v>
      </c>
      <c r="D22" s="15">
        <v>6</v>
      </c>
      <c r="E22" s="15">
        <v>99685</v>
      </c>
      <c r="F22" s="15">
        <v>7354895</v>
      </c>
      <c r="G22" s="25">
        <v>73.8</v>
      </c>
      <c r="H22" s="44"/>
      <c r="I22" s="44"/>
      <c r="J22" s="44"/>
      <c r="K22" s="39"/>
      <c r="L22" s="39"/>
      <c r="M22" s="44"/>
      <c r="N22" s="43"/>
      <c r="O22" s="43"/>
    </row>
    <row r="23" spans="1:15" x14ac:dyDescent="0.25">
      <c r="A23" s="14" t="s">
        <v>77</v>
      </c>
      <c r="B23" s="24">
        <v>6.9999999999999994E-5</v>
      </c>
      <c r="C23" s="15">
        <v>99682</v>
      </c>
      <c r="D23" s="15">
        <v>7</v>
      </c>
      <c r="E23" s="15">
        <v>99679</v>
      </c>
      <c r="F23" s="15">
        <v>7255210</v>
      </c>
      <c r="G23" s="25">
        <v>72.8</v>
      </c>
      <c r="H23" s="44"/>
      <c r="I23" s="44"/>
      <c r="J23" s="44"/>
      <c r="K23" s="39"/>
      <c r="L23" s="39"/>
      <c r="M23" s="44"/>
      <c r="N23" s="43"/>
      <c r="O23" s="43"/>
    </row>
    <row r="24" spans="1:15" x14ac:dyDescent="0.25">
      <c r="A24" s="14" t="s">
        <v>78</v>
      </c>
      <c r="B24" s="24">
        <v>8.0000000000000007E-5</v>
      </c>
      <c r="C24" s="15">
        <v>99675</v>
      </c>
      <c r="D24" s="15">
        <v>8</v>
      </c>
      <c r="E24" s="15">
        <v>99671</v>
      </c>
      <c r="F24" s="15">
        <v>7155532</v>
      </c>
      <c r="G24" s="25">
        <v>71.8</v>
      </c>
      <c r="H24" s="44"/>
      <c r="I24" s="44"/>
      <c r="J24" s="44"/>
      <c r="K24" s="39"/>
      <c r="L24" s="39"/>
      <c r="M24" s="44"/>
      <c r="N24" s="43"/>
      <c r="O24" s="43"/>
    </row>
    <row r="25" spans="1:15" x14ac:dyDescent="0.25">
      <c r="A25" s="14" t="s">
        <v>79</v>
      </c>
      <c r="B25" s="24">
        <v>9.0000000000000006E-5</v>
      </c>
      <c r="C25" s="15">
        <v>99667</v>
      </c>
      <c r="D25" s="15">
        <v>9</v>
      </c>
      <c r="E25" s="15">
        <v>99663</v>
      </c>
      <c r="F25" s="15">
        <v>7055861</v>
      </c>
      <c r="G25" s="25">
        <v>70.8</v>
      </c>
      <c r="H25" s="44"/>
      <c r="I25" s="44"/>
      <c r="J25" s="44"/>
      <c r="K25" s="39"/>
      <c r="L25" s="39"/>
      <c r="M25" s="44"/>
      <c r="N25" s="43"/>
      <c r="O25" s="43"/>
    </row>
    <row r="26" spans="1:15" x14ac:dyDescent="0.25">
      <c r="A26" s="26" t="s">
        <v>80</v>
      </c>
      <c r="B26" s="24">
        <v>1E-4</v>
      </c>
      <c r="C26" s="15">
        <v>99658</v>
      </c>
      <c r="D26" s="15">
        <v>10</v>
      </c>
      <c r="E26" s="15">
        <v>99653</v>
      </c>
      <c r="F26" s="15">
        <v>6956198</v>
      </c>
      <c r="G26" s="25">
        <v>69.8</v>
      </c>
      <c r="H26" s="44"/>
      <c r="I26" s="44"/>
      <c r="J26" s="44"/>
      <c r="K26" s="39"/>
      <c r="L26" s="39"/>
      <c r="M26" s="44"/>
      <c r="N26" s="43"/>
      <c r="O26" s="43"/>
    </row>
    <row r="27" spans="1:15" x14ac:dyDescent="0.25">
      <c r="A27" s="26" t="s">
        <v>81</v>
      </c>
      <c r="B27" s="24">
        <v>1.1E-4</v>
      </c>
      <c r="C27" s="15">
        <v>99648</v>
      </c>
      <c r="D27" s="15">
        <v>11</v>
      </c>
      <c r="E27" s="15">
        <v>99643</v>
      </c>
      <c r="F27" s="15">
        <v>6856545</v>
      </c>
      <c r="G27" s="25">
        <v>68.8</v>
      </c>
      <c r="H27" s="44"/>
      <c r="I27" s="44"/>
      <c r="J27" s="44"/>
      <c r="K27" s="39"/>
      <c r="L27" s="39"/>
      <c r="M27" s="44"/>
      <c r="N27" s="43"/>
      <c r="O27" s="43"/>
    </row>
    <row r="28" spans="1:15" x14ac:dyDescent="0.25">
      <c r="A28" s="26" t="s">
        <v>82</v>
      </c>
      <c r="B28" s="24">
        <v>1.1E-4</v>
      </c>
      <c r="C28" s="15">
        <v>99637</v>
      </c>
      <c r="D28" s="15">
        <v>11</v>
      </c>
      <c r="E28" s="15">
        <v>99632</v>
      </c>
      <c r="F28" s="15">
        <v>6756903</v>
      </c>
      <c r="G28" s="25">
        <v>67.8</v>
      </c>
      <c r="H28" s="44"/>
      <c r="I28" s="44"/>
      <c r="J28" s="44"/>
      <c r="K28" s="39"/>
      <c r="L28" s="39"/>
      <c r="M28" s="44"/>
      <c r="N28" s="43"/>
      <c r="O28" s="43"/>
    </row>
    <row r="29" spans="1:15" x14ac:dyDescent="0.25">
      <c r="A29" s="26" t="s">
        <v>83</v>
      </c>
      <c r="B29" s="24">
        <v>1.2E-4</v>
      </c>
      <c r="C29" s="15">
        <v>99626</v>
      </c>
      <c r="D29" s="15">
        <v>12</v>
      </c>
      <c r="E29" s="15">
        <v>99620</v>
      </c>
      <c r="F29" s="15">
        <v>6657271</v>
      </c>
      <c r="G29" s="25">
        <v>66.8</v>
      </c>
      <c r="H29" s="44"/>
      <c r="I29" s="44"/>
      <c r="J29" s="44"/>
      <c r="K29" s="39"/>
      <c r="L29" s="39"/>
      <c r="M29" s="44"/>
      <c r="N29" s="43"/>
      <c r="O29" s="43"/>
    </row>
    <row r="30" spans="1:15" x14ac:dyDescent="0.25">
      <c r="A30" s="26" t="s">
        <v>84</v>
      </c>
      <c r="B30" s="24">
        <v>1.2E-4</v>
      </c>
      <c r="C30" s="15">
        <v>99614</v>
      </c>
      <c r="D30" s="15">
        <v>12</v>
      </c>
      <c r="E30" s="15">
        <v>99608</v>
      </c>
      <c r="F30" s="15">
        <v>6557651</v>
      </c>
      <c r="G30" s="25">
        <v>65.8</v>
      </c>
      <c r="H30" s="44"/>
      <c r="I30" s="44"/>
      <c r="J30" s="44"/>
      <c r="K30" s="39"/>
      <c r="L30" s="39"/>
      <c r="M30" s="44"/>
      <c r="N30" s="43"/>
      <c r="O30" s="43"/>
    </row>
    <row r="31" spans="1:15" x14ac:dyDescent="0.25">
      <c r="A31" s="26" t="s">
        <v>85</v>
      </c>
      <c r="B31" s="24">
        <v>1.2999999999999999E-4</v>
      </c>
      <c r="C31" s="15">
        <v>99602</v>
      </c>
      <c r="D31" s="15">
        <v>13</v>
      </c>
      <c r="E31" s="15">
        <v>99596</v>
      </c>
      <c r="F31" s="15">
        <v>6458043</v>
      </c>
      <c r="G31" s="25">
        <v>64.8</v>
      </c>
      <c r="H31" s="44"/>
      <c r="I31" s="44"/>
      <c r="J31" s="44"/>
      <c r="K31" s="39"/>
      <c r="L31" s="39"/>
      <c r="M31" s="44"/>
      <c r="N31" s="43"/>
      <c r="O31" s="43"/>
    </row>
    <row r="32" spans="1:15" x14ac:dyDescent="0.25">
      <c r="A32" s="26" t="s">
        <v>86</v>
      </c>
      <c r="B32" s="24">
        <v>1.3999999999999999E-4</v>
      </c>
      <c r="C32" s="15">
        <v>99589</v>
      </c>
      <c r="D32" s="15">
        <v>14</v>
      </c>
      <c r="E32" s="15">
        <v>99582</v>
      </c>
      <c r="F32" s="15">
        <v>6358448</v>
      </c>
      <c r="G32" s="25">
        <v>63.8</v>
      </c>
      <c r="H32" s="44"/>
      <c r="I32" s="44"/>
      <c r="J32" s="44"/>
      <c r="K32" s="39"/>
      <c r="L32" s="39"/>
      <c r="M32" s="44"/>
      <c r="N32" s="43"/>
      <c r="O32" s="43"/>
    </row>
    <row r="33" spans="1:15" x14ac:dyDescent="0.25">
      <c r="A33" s="26" t="s">
        <v>87</v>
      </c>
      <c r="B33" s="24">
        <v>1.3999999999999999E-4</v>
      </c>
      <c r="C33" s="15">
        <v>99575</v>
      </c>
      <c r="D33" s="15">
        <v>14</v>
      </c>
      <c r="E33" s="15">
        <v>99568</v>
      </c>
      <c r="F33" s="15">
        <v>6258866</v>
      </c>
      <c r="G33" s="25">
        <v>62.9</v>
      </c>
      <c r="H33" s="44"/>
      <c r="I33" s="44"/>
      <c r="J33" s="44"/>
      <c r="K33" s="39"/>
      <c r="L33" s="39"/>
      <c r="M33" s="44"/>
      <c r="N33" s="43"/>
      <c r="O33" s="43"/>
    </row>
    <row r="34" spans="1:15" x14ac:dyDescent="0.25">
      <c r="A34" s="26" t="s">
        <v>88</v>
      </c>
      <c r="B34" s="24">
        <v>1.4999999999999999E-4</v>
      </c>
      <c r="C34" s="15">
        <v>99561</v>
      </c>
      <c r="D34" s="15">
        <v>15</v>
      </c>
      <c r="E34" s="15">
        <v>99554</v>
      </c>
      <c r="F34" s="15">
        <v>6159298</v>
      </c>
      <c r="G34" s="25">
        <v>61.9</v>
      </c>
      <c r="H34" s="44"/>
      <c r="I34" s="44"/>
      <c r="J34" s="44"/>
      <c r="K34" s="39"/>
      <c r="L34" s="39"/>
      <c r="M34" s="44"/>
      <c r="N34" s="43"/>
      <c r="O34" s="43"/>
    </row>
    <row r="35" spans="1:15" x14ac:dyDescent="0.25">
      <c r="A35" s="26" t="s">
        <v>89</v>
      </c>
      <c r="B35" s="24">
        <v>1.4999999999999999E-4</v>
      </c>
      <c r="C35" s="15">
        <v>99546</v>
      </c>
      <c r="D35" s="15">
        <v>15</v>
      </c>
      <c r="E35" s="15">
        <v>99539</v>
      </c>
      <c r="F35" s="15">
        <v>6059744</v>
      </c>
      <c r="G35" s="25">
        <v>60.9</v>
      </c>
      <c r="H35" s="44"/>
      <c r="I35" s="44"/>
      <c r="J35" s="44"/>
      <c r="K35" s="39"/>
      <c r="L35" s="39"/>
      <c r="M35" s="44"/>
      <c r="N35" s="43"/>
      <c r="O35" s="43"/>
    </row>
    <row r="36" spans="1:15" x14ac:dyDescent="0.25">
      <c r="A36" s="26" t="s">
        <v>90</v>
      </c>
      <c r="B36" s="24">
        <v>1.6000000000000001E-4</v>
      </c>
      <c r="C36" s="15">
        <v>99531</v>
      </c>
      <c r="D36" s="15">
        <v>16</v>
      </c>
      <c r="E36" s="15">
        <v>99523</v>
      </c>
      <c r="F36" s="15">
        <v>5960206</v>
      </c>
      <c r="G36" s="25">
        <v>59.9</v>
      </c>
      <c r="H36" s="44"/>
      <c r="I36" s="44"/>
      <c r="J36" s="44"/>
      <c r="K36" s="39"/>
      <c r="L36" s="39"/>
      <c r="M36" s="44"/>
      <c r="N36" s="43"/>
      <c r="O36" s="43"/>
    </row>
    <row r="37" spans="1:15" x14ac:dyDescent="0.25">
      <c r="A37" s="26" t="s">
        <v>91</v>
      </c>
      <c r="B37" s="24">
        <v>1.7000000000000001E-4</v>
      </c>
      <c r="C37" s="15">
        <v>99515</v>
      </c>
      <c r="D37" s="15">
        <v>17</v>
      </c>
      <c r="E37" s="15">
        <v>99507</v>
      </c>
      <c r="F37" s="15">
        <v>5860683</v>
      </c>
      <c r="G37" s="25">
        <v>58.9</v>
      </c>
      <c r="H37" s="44"/>
      <c r="I37" s="44"/>
      <c r="J37" s="44"/>
      <c r="K37" s="39"/>
      <c r="L37" s="39"/>
      <c r="M37" s="44"/>
      <c r="N37" s="43"/>
      <c r="O37" s="43"/>
    </row>
    <row r="38" spans="1:15" x14ac:dyDescent="0.25">
      <c r="A38" s="26" t="s">
        <v>92</v>
      </c>
      <c r="B38" s="24">
        <v>1.9000000000000001E-4</v>
      </c>
      <c r="C38" s="15">
        <v>99498</v>
      </c>
      <c r="D38" s="15">
        <v>19</v>
      </c>
      <c r="E38" s="15">
        <v>99489</v>
      </c>
      <c r="F38" s="15">
        <v>5761176</v>
      </c>
      <c r="G38" s="25">
        <v>57.9</v>
      </c>
      <c r="H38" s="44"/>
      <c r="I38" s="44"/>
      <c r="J38" s="44"/>
      <c r="K38" s="39"/>
      <c r="L38" s="39"/>
      <c r="M38" s="44"/>
      <c r="N38" s="43"/>
      <c r="O38" s="43"/>
    </row>
    <row r="39" spans="1:15" x14ac:dyDescent="0.25">
      <c r="A39" s="26" t="s">
        <v>93</v>
      </c>
      <c r="B39" s="24">
        <v>2.1000000000000001E-4</v>
      </c>
      <c r="C39" s="15">
        <v>99479</v>
      </c>
      <c r="D39" s="15">
        <v>21</v>
      </c>
      <c r="E39" s="15">
        <v>99469</v>
      </c>
      <c r="F39" s="15">
        <v>5661688</v>
      </c>
      <c r="G39" s="25">
        <v>56.9</v>
      </c>
      <c r="H39" s="44"/>
      <c r="I39" s="44"/>
      <c r="J39" s="44"/>
      <c r="K39" s="39"/>
      <c r="L39" s="39"/>
      <c r="M39" s="44"/>
      <c r="N39" s="43"/>
      <c r="O39" s="43"/>
    </row>
    <row r="40" spans="1:15" x14ac:dyDescent="0.25">
      <c r="A40" s="26" t="s">
        <v>94</v>
      </c>
      <c r="B40" s="24">
        <v>2.3000000000000001E-4</v>
      </c>
      <c r="C40" s="15">
        <v>99458</v>
      </c>
      <c r="D40" s="15">
        <v>23</v>
      </c>
      <c r="E40" s="15">
        <v>99447</v>
      </c>
      <c r="F40" s="15">
        <v>5562219</v>
      </c>
      <c r="G40" s="25">
        <v>55.9</v>
      </c>
      <c r="H40" s="44"/>
      <c r="I40" s="44"/>
      <c r="J40" s="44"/>
      <c r="K40" s="39"/>
      <c r="L40" s="39"/>
      <c r="M40" s="44"/>
      <c r="N40" s="43"/>
      <c r="O40" s="43"/>
    </row>
    <row r="41" spans="1:15" x14ac:dyDescent="0.25">
      <c r="A41" s="26" t="s">
        <v>95</v>
      </c>
      <c r="B41" s="24">
        <v>2.5000000000000001E-4</v>
      </c>
      <c r="C41" s="15">
        <v>99435</v>
      </c>
      <c r="D41" s="15">
        <v>25</v>
      </c>
      <c r="E41" s="15">
        <v>99423</v>
      </c>
      <c r="F41" s="15">
        <v>5462773</v>
      </c>
      <c r="G41" s="25">
        <v>54.9</v>
      </c>
      <c r="H41" s="44"/>
      <c r="I41" s="44"/>
      <c r="J41" s="44"/>
      <c r="K41" s="39"/>
      <c r="L41" s="39"/>
      <c r="M41" s="44"/>
      <c r="N41" s="43"/>
      <c r="O41" s="43"/>
    </row>
    <row r="42" spans="1:15" x14ac:dyDescent="0.25">
      <c r="A42" s="26" t="s">
        <v>96</v>
      </c>
      <c r="B42" s="24">
        <v>2.7E-4</v>
      </c>
      <c r="C42" s="15">
        <v>99410</v>
      </c>
      <c r="D42" s="15">
        <v>27</v>
      </c>
      <c r="E42" s="15">
        <v>99397</v>
      </c>
      <c r="F42" s="15">
        <v>5363350</v>
      </c>
      <c r="G42" s="25">
        <v>54</v>
      </c>
      <c r="H42" s="44"/>
      <c r="I42" s="44"/>
      <c r="J42" s="44"/>
      <c r="K42" s="39"/>
      <c r="L42" s="39"/>
      <c r="M42" s="44"/>
      <c r="N42" s="43"/>
      <c r="O42" s="43"/>
    </row>
    <row r="43" spans="1:15" x14ac:dyDescent="0.25">
      <c r="A43" s="26" t="s">
        <v>97</v>
      </c>
      <c r="B43" s="24">
        <v>2.7999999999999998E-4</v>
      </c>
      <c r="C43" s="15">
        <v>99383</v>
      </c>
      <c r="D43" s="15">
        <v>28</v>
      </c>
      <c r="E43" s="15">
        <v>99369</v>
      </c>
      <c r="F43" s="15">
        <v>5263954</v>
      </c>
      <c r="G43" s="25">
        <v>53</v>
      </c>
      <c r="H43" s="44"/>
      <c r="I43" s="44"/>
      <c r="J43" s="44"/>
      <c r="K43" s="39"/>
      <c r="L43" s="39"/>
      <c r="M43" s="44"/>
      <c r="N43" s="43"/>
      <c r="O43" s="43"/>
    </row>
    <row r="44" spans="1:15" x14ac:dyDescent="0.25">
      <c r="A44" s="26" t="s">
        <v>98</v>
      </c>
      <c r="B44" s="24">
        <v>2.9999999999999997E-4</v>
      </c>
      <c r="C44" s="15">
        <v>99355</v>
      </c>
      <c r="D44" s="15">
        <v>30</v>
      </c>
      <c r="E44" s="15">
        <v>99340</v>
      </c>
      <c r="F44" s="15">
        <v>5164585</v>
      </c>
      <c r="G44" s="25">
        <v>52</v>
      </c>
      <c r="H44" s="44"/>
      <c r="I44" s="44"/>
      <c r="J44" s="44"/>
      <c r="K44" s="39"/>
      <c r="L44" s="39"/>
      <c r="M44" s="44"/>
      <c r="N44" s="43"/>
      <c r="O44" s="43"/>
    </row>
    <row r="45" spans="1:15" x14ac:dyDescent="0.25">
      <c r="A45" s="26" t="s">
        <v>99</v>
      </c>
      <c r="B45" s="24">
        <v>3.1E-4</v>
      </c>
      <c r="C45" s="15">
        <v>99325</v>
      </c>
      <c r="D45" s="15">
        <v>31</v>
      </c>
      <c r="E45" s="15">
        <v>99310</v>
      </c>
      <c r="F45" s="15">
        <v>5065245</v>
      </c>
      <c r="G45" s="25">
        <v>51</v>
      </c>
      <c r="H45" s="44"/>
      <c r="I45" s="44"/>
      <c r="J45" s="44"/>
      <c r="K45" s="39"/>
      <c r="L45" s="39"/>
      <c r="M45" s="44"/>
      <c r="N45" s="43"/>
      <c r="O45" s="43"/>
    </row>
    <row r="46" spans="1:15" x14ac:dyDescent="0.25">
      <c r="A46" s="26" t="s">
        <v>100</v>
      </c>
      <c r="B46" s="24">
        <v>3.3E-4</v>
      </c>
      <c r="C46" s="15">
        <v>99294</v>
      </c>
      <c r="D46" s="15">
        <v>33</v>
      </c>
      <c r="E46" s="15">
        <v>99278</v>
      </c>
      <c r="F46" s="15">
        <v>4965935</v>
      </c>
      <c r="G46" s="25">
        <v>50</v>
      </c>
      <c r="H46" s="44"/>
      <c r="I46" s="44"/>
      <c r="J46" s="44"/>
      <c r="K46" s="39"/>
      <c r="L46" s="39"/>
      <c r="M46" s="44"/>
      <c r="N46" s="43"/>
      <c r="O46" s="43"/>
    </row>
    <row r="47" spans="1:15" x14ac:dyDescent="0.25">
      <c r="A47" s="26" t="s">
        <v>101</v>
      </c>
      <c r="B47" s="24">
        <v>3.5E-4</v>
      </c>
      <c r="C47" s="15">
        <v>99261</v>
      </c>
      <c r="D47" s="15">
        <v>35</v>
      </c>
      <c r="E47" s="15">
        <v>99244</v>
      </c>
      <c r="F47" s="15">
        <v>4866658</v>
      </c>
      <c r="G47" s="25">
        <v>49</v>
      </c>
      <c r="H47" s="44"/>
      <c r="I47" s="44"/>
      <c r="J47" s="44"/>
      <c r="K47" s="39"/>
      <c r="L47" s="39"/>
      <c r="M47" s="44"/>
      <c r="N47" s="43"/>
      <c r="O47" s="43"/>
    </row>
    <row r="48" spans="1:15" x14ac:dyDescent="0.25">
      <c r="A48" s="26" t="s">
        <v>102</v>
      </c>
      <c r="B48" s="24">
        <v>3.8000000000000002E-4</v>
      </c>
      <c r="C48" s="15">
        <v>99226</v>
      </c>
      <c r="D48" s="15">
        <v>38</v>
      </c>
      <c r="E48" s="15">
        <v>99207</v>
      </c>
      <c r="F48" s="15">
        <v>4767414</v>
      </c>
      <c r="G48" s="25">
        <v>48</v>
      </c>
      <c r="H48" s="44"/>
      <c r="I48" s="44"/>
      <c r="J48" s="44"/>
      <c r="K48" s="39"/>
      <c r="L48" s="39"/>
      <c r="M48" s="44"/>
      <c r="N48" s="43"/>
      <c r="O48" s="43"/>
    </row>
    <row r="49" spans="1:15" x14ac:dyDescent="0.25">
      <c r="A49" s="26" t="s">
        <v>103</v>
      </c>
      <c r="B49" s="24">
        <v>4.2000000000000002E-4</v>
      </c>
      <c r="C49" s="15">
        <v>99188</v>
      </c>
      <c r="D49" s="15">
        <v>42</v>
      </c>
      <c r="E49" s="15">
        <v>99167</v>
      </c>
      <c r="F49" s="15">
        <v>4668207</v>
      </c>
      <c r="G49" s="25">
        <v>47.1</v>
      </c>
      <c r="H49" s="44"/>
      <c r="I49" s="44"/>
      <c r="J49" s="44"/>
      <c r="K49" s="39"/>
      <c r="L49" s="39"/>
      <c r="M49" s="44"/>
      <c r="N49" s="43"/>
      <c r="O49" s="43"/>
    </row>
    <row r="50" spans="1:15" x14ac:dyDescent="0.25">
      <c r="A50" s="26" t="s">
        <v>104</v>
      </c>
      <c r="B50" s="24">
        <v>4.6000000000000001E-4</v>
      </c>
      <c r="C50" s="15">
        <v>99146</v>
      </c>
      <c r="D50" s="15">
        <v>45</v>
      </c>
      <c r="E50" s="15">
        <v>99124</v>
      </c>
      <c r="F50" s="15">
        <v>4569040</v>
      </c>
      <c r="G50" s="25">
        <v>46.1</v>
      </c>
      <c r="H50" s="44"/>
      <c r="I50" s="44"/>
      <c r="J50" s="44"/>
      <c r="K50" s="39"/>
      <c r="L50" s="39"/>
      <c r="M50" s="44"/>
      <c r="N50" s="43"/>
      <c r="O50" s="43"/>
    </row>
    <row r="51" spans="1:15" x14ac:dyDescent="0.25">
      <c r="A51" s="26" t="s">
        <v>105</v>
      </c>
      <c r="B51" s="24">
        <v>5.0000000000000001E-4</v>
      </c>
      <c r="C51" s="15">
        <v>99101</v>
      </c>
      <c r="D51" s="15">
        <v>49</v>
      </c>
      <c r="E51" s="15">
        <v>99077</v>
      </c>
      <c r="F51" s="15">
        <v>4469917</v>
      </c>
      <c r="G51" s="25">
        <v>45.1</v>
      </c>
      <c r="H51" s="44"/>
      <c r="I51" s="44"/>
      <c r="J51" s="44"/>
      <c r="K51" s="39"/>
      <c r="L51" s="39"/>
      <c r="M51" s="44"/>
      <c r="N51" s="43"/>
      <c r="O51" s="43"/>
    </row>
    <row r="52" spans="1:15" x14ac:dyDescent="0.25">
      <c r="A52" s="26" t="s">
        <v>106</v>
      </c>
      <c r="B52" s="24">
        <v>5.5000000000000003E-4</v>
      </c>
      <c r="C52" s="15">
        <v>99052</v>
      </c>
      <c r="D52" s="15">
        <v>55</v>
      </c>
      <c r="E52" s="15">
        <v>99025</v>
      </c>
      <c r="F52" s="15">
        <v>4370840</v>
      </c>
      <c r="G52" s="25">
        <v>44.1</v>
      </c>
      <c r="H52" s="44"/>
      <c r="I52" s="44"/>
      <c r="J52" s="44"/>
      <c r="K52" s="39"/>
      <c r="L52" s="39"/>
      <c r="M52" s="44"/>
      <c r="N52" s="43"/>
      <c r="O52" s="43"/>
    </row>
    <row r="53" spans="1:15" x14ac:dyDescent="0.25">
      <c r="A53" s="26" t="s">
        <v>107</v>
      </c>
      <c r="B53" s="24">
        <v>6.3000000000000003E-4</v>
      </c>
      <c r="C53" s="15">
        <v>98997</v>
      </c>
      <c r="D53" s="15">
        <v>62</v>
      </c>
      <c r="E53" s="15">
        <v>98966</v>
      </c>
      <c r="F53" s="15">
        <v>4271816</v>
      </c>
      <c r="G53" s="25">
        <v>43.2</v>
      </c>
      <c r="H53" s="44"/>
      <c r="I53" s="44"/>
      <c r="J53" s="44"/>
      <c r="K53" s="39"/>
      <c r="L53" s="39"/>
      <c r="M53" s="44"/>
      <c r="N53" s="43"/>
      <c r="O53" s="43"/>
    </row>
    <row r="54" spans="1:15" x14ac:dyDescent="0.25">
      <c r="A54" s="26" t="s">
        <v>108</v>
      </c>
      <c r="B54" s="24">
        <v>7.2000000000000005E-4</v>
      </c>
      <c r="C54" s="15">
        <v>98935</v>
      </c>
      <c r="D54" s="15">
        <v>71</v>
      </c>
      <c r="E54" s="15">
        <v>98900</v>
      </c>
      <c r="F54" s="15">
        <v>4172850</v>
      </c>
      <c r="G54" s="25">
        <v>42.2</v>
      </c>
      <c r="H54" s="44"/>
      <c r="I54" s="44"/>
      <c r="J54" s="44"/>
      <c r="K54" s="39"/>
      <c r="L54" s="39"/>
      <c r="M54" s="44"/>
      <c r="N54" s="43"/>
      <c r="O54" s="43"/>
    </row>
    <row r="55" spans="1:15" x14ac:dyDescent="0.25">
      <c r="A55" s="26" t="s">
        <v>109</v>
      </c>
      <c r="B55" s="24">
        <v>8.0999999999999996E-4</v>
      </c>
      <c r="C55" s="15">
        <v>98864</v>
      </c>
      <c r="D55" s="15">
        <v>80</v>
      </c>
      <c r="E55" s="15">
        <v>98824</v>
      </c>
      <c r="F55" s="15">
        <v>4073950</v>
      </c>
      <c r="G55" s="25">
        <v>41.2</v>
      </c>
      <c r="H55" s="44"/>
      <c r="I55" s="44"/>
      <c r="J55" s="44"/>
      <c r="K55" s="39"/>
      <c r="L55" s="39"/>
      <c r="M55" s="44"/>
      <c r="N55" s="43"/>
      <c r="O55" s="43"/>
    </row>
    <row r="56" spans="1:15" x14ac:dyDescent="0.25">
      <c r="A56" s="26" t="s">
        <v>110</v>
      </c>
      <c r="B56" s="24">
        <v>9.1E-4</v>
      </c>
      <c r="C56" s="15">
        <v>98784</v>
      </c>
      <c r="D56" s="15">
        <v>90</v>
      </c>
      <c r="E56" s="15">
        <v>98739</v>
      </c>
      <c r="F56" s="15">
        <v>3975126</v>
      </c>
      <c r="G56" s="25">
        <v>40.200000000000003</v>
      </c>
      <c r="H56" s="44"/>
      <c r="I56" s="44"/>
      <c r="J56" s="44"/>
      <c r="K56" s="39"/>
      <c r="L56" s="39"/>
      <c r="M56" s="44"/>
      <c r="N56" s="43"/>
      <c r="O56" s="43"/>
    </row>
    <row r="57" spans="1:15" x14ac:dyDescent="0.25">
      <c r="A57" s="26" t="s">
        <v>111</v>
      </c>
      <c r="B57" s="24">
        <v>1.0200000000000001E-3</v>
      </c>
      <c r="C57" s="15">
        <v>98694</v>
      </c>
      <c r="D57" s="15">
        <v>101</v>
      </c>
      <c r="E57" s="15">
        <v>98644</v>
      </c>
      <c r="F57" s="15">
        <v>3876387</v>
      </c>
      <c r="G57" s="25">
        <v>39.299999999999997</v>
      </c>
      <c r="H57" s="44"/>
      <c r="I57" s="44"/>
      <c r="J57" s="44"/>
      <c r="K57" s="39"/>
      <c r="L57" s="39"/>
      <c r="M57" s="44"/>
      <c r="N57" s="43"/>
      <c r="O57" s="43"/>
    </row>
    <row r="58" spans="1:15" x14ac:dyDescent="0.25">
      <c r="A58" s="26" t="s">
        <v>112</v>
      </c>
      <c r="B58" s="24">
        <v>1.16E-3</v>
      </c>
      <c r="C58" s="15">
        <v>98593</v>
      </c>
      <c r="D58" s="15">
        <v>115</v>
      </c>
      <c r="E58" s="15">
        <v>98536</v>
      </c>
      <c r="F58" s="15">
        <v>3777744</v>
      </c>
      <c r="G58" s="25">
        <v>38.299999999999997</v>
      </c>
      <c r="H58" s="44"/>
      <c r="I58" s="44"/>
      <c r="J58" s="44"/>
      <c r="K58" s="39"/>
      <c r="L58" s="39"/>
      <c r="M58" s="44"/>
      <c r="N58" s="43"/>
      <c r="O58" s="43"/>
    </row>
    <row r="59" spans="1:15" x14ac:dyDescent="0.25">
      <c r="A59" s="26" t="s">
        <v>113</v>
      </c>
      <c r="B59" s="24">
        <v>1.32E-3</v>
      </c>
      <c r="C59" s="15">
        <v>98478</v>
      </c>
      <c r="D59" s="15">
        <v>130</v>
      </c>
      <c r="E59" s="15">
        <v>98413</v>
      </c>
      <c r="F59" s="15">
        <v>3679208</v>
      </c>
      <c r="G59" s="25">
        <v>37.4</v>
      </c>
      <c r="H59" s="44"/>
      <c r="I59" s="44"/>
      <c r="J59" s="44"/>
      <c r="K59" s="39"/>
      <c r="L59" s="39"/>
      <c r="M59" s="44"/>
      <c r="N59" s="43"/>
      <c r="O59" s="43"/>
    </row>
    <row r="60" spans="1:15" x14ac:dyDescent="0.25">
      <c r="A60" s="27" t="s">
        <v>114</v>
      </c>
      <c r="B60" s="24">
        <v>1.49E-3</v>
      </c>
      <c r="C60" s="15">
        <v>98348</v>
      </c>
      <c r="D60" s="15">
        <v>146</v>
      </c>
      <c r="E60" s="15">
        <v>98275</v>
      </c>
      <c r="F60" s="15">
        <v>3580795</v>
      </c>
      <c r="G60" s="25">
        <v>36.4</v>
      </c>
      <c r="H60" s="44"/>
      <c r="I60" s="44"/>
      <c r="J60" s="44"/>
      <c r="K60" s="39"/>
      <c r="L60" s="39"/>
      <c r="M60" s="44"/>
      <c r="N60" s="43"/>
      <c r="O60" s="43"/>
    </row>
    <row r="61" spans="1:15" x14ac:dyDescent="0.25">
      <c r="A61" s="27" t="s">
        <v>115</v>
      </c>
      <c r="B61" s="24">
        <v>1.65E-3</v>
      </c>
      <c r="C61" s="15">
        <v>98202</v>
      </c>
      <c r="D61" s="15">
        <v>162</v>
      </c>
      <c r="E61" s="15">
        <v>98121</v>
      </c>
      <c r="F61" s="15">
        <v>3482520</v>
      </c>
      <c r="G61" s="25">
        <v>35.5</v>
      </c>
      <c r="H61" s="44"/>
      <c r="I61" s="44"/>
      <c r="J61" s="44"/>
      <c r="K61" s="39"/>
      <c r="L61" s="39"/>
      <c r="M61" s="44"/>
      <c r="N61" s="43"/>
      <c r="O61" s="43"/>
    </row>
    <row r="62" spans="1:15" x14ac:dyDescent="0.25">
      <c r="A62" s="26" t="s">
        <v>116</v>
      </c>
      <c r="B62" s="24">
        <v>1.83E-3</v>
      </c>
      <c r="C62" s="15">
        <v>98040</v>
      </c>
      <c r="D62" s="15">
        <v>179</v>
      </c>
      <c r="E62" s="15">
        <v>97951</v>
      </c>
      <c r="F62" s="15">
        <v>3384399</v>
      </c>
      <c r="G62" s="25">
        <v>34.5</v>
      </c>
      <c r="H62" s="44"/>
      <c r="I62" s="44"/>
      <c r="J62" s="44"/>
      <c r="K62" s="39"/>
      <c r="L62" s="39"/>
      <c r="M62" s="44"/>
      <c r="N62" s="43"/>
      <c r="O62" s="43"/>
    </row>
    <row r="63" spans="1:15" x14ac:dyDescent="0.25">
      <c r="A63" s="26" t="s">
        <v>117</v>
      </c>
      <c r="B63" s="24">
        <v>2.0200000000000001E-3</v>
      </c>
      <c r="C63" s="15">
        <v>97861</v>
      </c>
      <c r="D63" s="15">
        <v>197</v>
      </c>
      <c r="E63" s="15">
        <v>97763</v>
      </c>
      <c r="F63" s="15">
        <v>3286449</v>
      </c>
      <c r="G63" s="25">
        <v>33.6</v>
      </c>
      <c r="H63" s="44"/>
      <c r="I63" s="44"/>
      <c r="J63" s="44"/>
      <c r="K63" s="39"/>
      <c r="L63" s="39"/>
      <c r="M63" s="44"/>
      <c r="N63" s="43"/>
      <c r="O63" s="43"/>
    </row>
    <row r="64" spans="1:15" x14ac:dyDescent="0.25">
      <c r="A64" s="26" t="s">
        <v>118</v>
      </c>
      <c r="B64" s="24">
        <v>2.2100000000000002E-3</v>
      </c>
      <c r="C64" s="15">
        <v>97664</v>
      </c>
      <c r="D64" s="15">
        <v>216</v>
      </c>
      <c r="E64" s="15">
        <v>97556</v>
      </c>
      <c r="F64" s="15">
        <v>3188686</v>
      </c>
      <c r="G64" s="25">
        <v>32.6</v>
      </c>
      <c r="H64" s="44"/>
      <c r="I64" s="44"/>
      <c r="J64" s="44"/>
      <c r="K64" s="39"/>
      <c r="L64" s="39"/>
      <c r="M64" s="44"/>
      <c r="N64" s="43"/>
      <c r="O64" s="43"/>
    </row>
    <row r="65" spans="1:15" x14ac:dyDescent="0.25">
      <c r="A65" s="26" t="s">
        <v>119</v>
      </c>
      <c r="B65" s="24">
        <v>2.4099999999999998E-3</v>
      </c>
      <c r="C65" s="15">
        <v>97448</v>
      </c>
      <c r="D65" s="15">
        <v>235</v>
      </c>
      <c r="E65" s="15">
        <v>97331</v>
      </c>
      <c r="F65" s="15">
        <v>3091130</v>
      </c>
      <c r="G65" s="25">
        <v>31.7</v>
      </c>
      <c r="H65" s="44"/>
      <c r="I65" s="44"/>
      <c r="J65" s="44"/>
      <c r="K65" s="39"/>
      <c r="L65" s="39"/>
      <c r="M65" s="44"/>
      <c r="N65" s="43"/>
      <c r="O65" s="43"/>
    </row>
    <row r="66" spans="1:15" x14ac:dyDescent="0.25">
      <c r="A66" s="26" t="s">
        <v>120</v>
      </c>
      <c r="B66" s="24">
        <v>2.6199999999999999E-3</v>
      </c>
      <c r="C66" s="15">
        <v>97213</v>
      </c>
      <c r="D66" s="15">
        <v>255</v>
      </c>
      <c r="E66" s="15">
        <v>97086</v>
      </c>
      <c r="F66" s="15">
        <v>2993800</v>
      </c>
      <c r="G66" s="25">
        <v>30.8</v>
      </c>
      <c r="H66" s="44"/>
      <c r="I66" s="44"/>
      <c r="J66" s="44"/>
      <c r="K66" s="39"/>
      <c r="L66" s="39"/>
      <c r="M66" s="44"/>
      <c r="N66" s="43"/>
      <c r="O66" s="43"/>
    </row>
    <row r="67" spans="1:15" x14ac:dyDescent="0.25">
      <c r="A67" s="26" t="s">
        <v>121</v>
      </c>
      <c r="B67" s="24">
        <v>2.8500000000000001E-3</v>
      </c>
      <c r="C67" s="15">
        <v>96958</v>
      </c>
      <c r="D67" s="15">
        <v>277</v>
      </c>
      <c r="E67" s="15">
        <v>96820</v>
      </c>
      <c r="F67" s="15">
        <v>2896714</v>
      </c>
      <c r="G67" s="25">
        <v>29.9</v>
      </c>
      <c r="H67" s="44"/>
      <c r="I67" s="44"/>
      <c r="J67" s="44"/>
      <c r="K67" s="39"/>
      <c r="L67" s="39"/>
      <c r="M67" s="44"/>
      <c r="N67" s="43"/>
      <c r="O67" s="43"/>
    </row>
    <row r="68" spans="1:15" x14ac:dyDescent="0.25">
      <c r="A68" s="26" t="s">
        <v>122</v>
      </c>
      <c r="B68" s="24">
        <v>3.13E-3</v>
      </c>
      <c r="C68" s="15">
        <v>96681</v>
      </c>
      <c r="D68" s="15">
        <v>302</v>
      </c>
      <c r="E68" s="15">
        <v>96530</v>
      </c>
      <c r="F68" s="15">
        <v>2799895</v>
      </c>
      <c r="G68" s="25">
        <v>29</v>
      </c>
      <c r="H68" s="44"/>
      <c r="I68" s="44"/>
      <c r="J68" s="44"/>
      <c r="K68" s="39"/>
      <c r="L68" s="39"/>
      <c r="M68" s="44"/>
      <c r="N68" s="43"/>
      <c r="O68" s="43"/>
    </row>
    <row r="69" spans="1:15" x14ac:dyDescent="0.25">
      <c r="A69" s="26" t="s">
        <v>123</v>
      </c>
      <c r="B69" s="24">
        <v>3.4199999999999999E-3</v>
      </c>
      <c r="C69" s="15">
        <v>96379</v>
      </c>
      <c r="D69" s="15">
        <v>330</v>
      </c>
      <c r="E69" s="15">
        <v>96214</v>
      </c>
      <c r="F69" s="15">
        <v>2703365</v>
      </c>
      <c r="G69" s="25">
        <v>28</v>
      </c>
      <c r="H69" s="44"/>
      <c r="I69" s="44"/>
      <c r="J69" s="44"/>
      <c r="K69" s="39"/>
      <c r="L69" s="39"/>
      <c r="M69" s="44"/>
      <c r="N69" s="43"/>
      <c r="O69" s="43"/>
    </row>
    <row r="70" spans="1:15" x14ac:dyDescent="0.25">
      <c r="A70" s="26" t="s">
        <v>124</v>
      </c>
      <c r="B70" s="24">
        <v>3.7200000000000002E-3</v>
      </c>
      <c r="C70" s="15">
        <v>96049</v>
      </c>
      <c r="D70" s="15">
        <v>357</v>
      </c>
      <c r="E70" s="15">
        <v>95871</v>
      </c>
      <c r="F70" s="15">
        <v>2607151</v>
      </c>
      <c r="G70" s="25">
        <v>27.1</v>
      </c>
      <c r="H70" s="44"/>
      <c r="I70" s="44"/>
      <c r="J70" s="44"/>
      <c r="K70" s="39"/>
      <c r="L70" s="39"/>
      <c r="M70" s="44"/>
      <c r="N70" s="43"/>
      <c r="O70" s="43"/>
    </row>
    <row r="71" spans="1:15" x14ac:dyDescent="0.25">
      <c r="A71" s="26" t="s">
        <v>125</v>
      </c>
      <c r="B71" s="24">
        <v>4.0299999999999997E-3</v>
      </c>
      <c r="C71" s="15">
        <v>95692</v>
      </c>
      <c r="D71" s="15">
        <v>386</v>
      </c>
      <c r="E71" s="15">
        <v>95499</v>
      </c>
      <c r="F71" s="15">
        <v>2511280</v>
      </c>
      <c r="G71" s="25">
        <v>26.2</v>
      </c>
      <c r="H71" s="44"/>
      <c r="I71" s="44"/>
      <c r="J71" s="44"/>
      <c r="K71" s="39"/>
      <c r="L71" s="39"/>
      <c r="M71" s="44"/>
      <c r="N71" s="43"/>
      <c r="O71" s="43"/>
    </row>
    <row r="72" spans="1:15" x14ac:dyDescent="0.25">
      <c r="A72" s="26" t="s">
        <v>126</v>
      </c>
      <c r="B72" s="24">
        <v>4.3800000000000002E-3</v>
      </c>
      <c r="C72" s="15">
        <v>95306</v>
      </c>
      <c r="D72" s="15">
        <v>418</v>
      </c>
      <c r="E72" s="15">
        <v>95097</v>
      </c>
      <c r="F72" s="15">
        <v>2415781</v>
      </c>
      <c r="G72" s="25">
        <v>25.3</v>
      </c>
      <c r="H72" s="44"/>
      <c r="I72" s="44"/>
      <c r="J72" s="44"/>
      <c r="K72" s="39"/>
      <c r="L72" s="39"/>
      <c r="M72" s="44"/>
      <c r="N72" s="43"/>
      <c r="O72" s="43"/>
    </row>
    <row r="73" spans="1:15" x14ac:dyDescent="0.25">
      <c r="A73" s="26" t="s">
        <v>127</v>
      </c>
      <c r="B73" s="24">
        <v>4.79E-3</v>
      </c>
      <c r="C73" s="15">
        <v>94888</v>
      </c>
      <c r="D73" s="15">
        <v>454</v>
      </c>
      <c r="E73" s="15">
        <v>94661</v>
      </c>
      <c r="F73" s="15">
        <v>2320684</v>
      </c>
      <c r="G73" s="25">
        <v>24.5</v>
      </c>
      <c r="H73" s="44"/>
      <c r="I73" s="44"/>
      <c r="J73" s="44"/>
      <c r="K73" s="39"/>
      <c r="L73" s="39"/>
      <c r="M73" s="44"/>
      <c r="N73" s="43"/>
      <c r="O73" s="43"/>
    </row>
    <row r="74" spans="1:15" x14ac:dyDescent="0.25">
      <c r="A74" s="26" t="s">
        <v>128</v>
      </c>
      <c r="B74" s="24">
        <v>5.2199999999999998E-3</v>
      </c>
      <c r="C74" s="15">
        <v>94434</v>
      </c>
      <c r="D74" s="15">
        <v>493</v>
      </c>
      <c r="E74" s="15">
        <v>94188</v>
      </c>
      <c r="F74" s="15">
        <v>2226023</v>
      </c>
      <c r="G74" s="25">
        <v>23.6</v>
      </c>
      <c r="H74" s="44"/>
      <c r="I74" s="44"/>
      <c r="J74" s="44"/>
      <c r="K74" s="39"/>
      <c r="L74" s="39"/>
      <c r="M74" s="44"/>
      <c r="N74" s="43"/>
      <c r="O74" s="43"/>
    </row>
    <row r="75" spans="1:15" x14ac:dyDescent="0.25">
      <c r="A75" s="26" t="s">
        <v>129</v>
      </c>
      <c r="B75" s="24">
        <v>5.6600000000000001E-3</v>
      </c>
      <c r="C75" s="15">
        <v>93941</v>
      </c>
      <c r="D75" s="15">
        <v>531</v>
      </c>
      <c r="E75" s="15">
        <v>93676</v>
      </c>
      <c r="F75" s="15">
        <v>2131836</v>
      </c>
      <c r="G75" s="25">
        <v>22.7</v>
      </c>
      <c r="H75" s="44"/>
      <c r="I75" s="44"/>
      <c r="J75" s="44"/>
      <c r="K75" s="39"/>
      <c r="L75" s="39"/>
      <c r="M75" s="44"/>
      <c r="N75" s="43"/>
      <c r="O75" s="43"/>
    </row>
    <row r="76" spans="1:15" x14ac:dyDescent="0.25">
      <c r="A76" s="26" t="s">
        <v>130</v>
      </c>
      <c r="B76" s="24">
        <v>6.1399999999999996E-3</v>
      </c>
      <c r="C76" s="15">
        <v>93410</v>
      </c>
      <c r="D76" s="15">
        <v>573</v>
      </c>
      <c r="E76" s="15">
        <v>93124</v>
      </c>
      <c r="F76" s="15">
        <v>2038160</v>
      </c>
      <c r="G76" s="25">
        <v>21.8</v>
      </c>
      <c r="H76" s="44"/>
      <c r="I76" s="44"/>
      <c r="J76" s="44"/>
      <c r="K76" s="39"/>
      <c r="L76" s="39"/>
      <c r="M76" s="44"/>
      <c r="N76" s="43"/>
      <c r="O76" s="43"/>
    </row>
    <row r="77" spans="1:15" x14ac:dyDescent="0.25">
      <c r="A77" s="26" t="s">
        <v>131</v>
      </c>
      <c r="B77" s="24">
        <v>6.7299999999999999E-3</v>
      </c>
      <c r="C77" s="15">
        <v>92837</v>
      </c>
      <c r="D77" s="15">
        <v>625</v>
      </c>
      <c r="E77" s="15">
        <v>92525</v>
      </c>
      <c r="F77" s="15">
        <v>1945037</v>
      </c>
      <c r="G77" s="25">
        <v>21</v>
      </c>
      <c r="H77" s="44"/>
      <c r="I77" s="44"/>
      <c r="J77" s="44"/>
      <c r="K77" s="39"/>
      <c r="L77" s="39"/>
      <c r="M77" s="44"/>
      <c r="N77" s="43"/>
      <c r="O77" s="43"/>
    </row>
    <row r="78" spans="1:15" x14ac:dyDescent="0.25">
      <c r="A78" s="26" t="s">
        <v>132</v>
      </c>
      <c r="B78" s="24">
        <v>7.4900000000000001E-3</v>
      </c>
      <c r="C78" s="15">
        <v>92212</v>
      </c>
      <c r="D78" s="15">
        <v>690</v>
      </c>
      <c r="E78" s="15">
        <v>91867</v>
      </c>
      <c r="F78" s="15">
        <v>1852512</v>
      </c>
      <c r="G78" s="25">
        <v>20.100000000000001</v>
      </c>
      <c r="H78" s="44"/>
      <c r="I78" s="44"/>
      <c r="J78" s="44"/>
      <c r="K78" s="39"/>
      <c r="L78" s="39"/>
      <c r="M78" s="44"/>
      <c r="N78" s="43"/>
      <c r="O78" s="43"/>
    </row>
    <row r="79" spans="1:15" x14ac:dyDescent="0.25">
      <c r="A79" s="26" t="s">
        <v>133</v>
      </c>
      <c r="B79" s="24">
        <v>8.3300000000000006E-3</v>
      </c>
      <c r="C79" s="15">
        <v>91522</v>
      </c>
      <c r="D79" s="15">
        <v>762</v>
      </c>
      <c r="E79" s="15">
        <v>91141</v>
      </c>
      <c r="F79" s="15">
        <v>1760645</v>
      </c>
      <c r="G79" s="25">
        <v>19.2</v>
      </c>
      <c r="H79" s="44"/>
      <c r="I79" s="44"/>
      <c r="J79" s="44"/>
      <c r="K79" s="39"/>
      <c r="L79" s="39"/>
      <c r="M79" s="44"/>
      <c r="N79" s="43"/>
      <c r="O79" s="43"/>
    </row>
    <row r="80" spans="1:15" x14ac:dyDescent="0.25">
      <c r="A80" s="26" t="s">
        <v>134</v>
      </c>
      <c r="B80" s="24">
        <v>9.1900000000000003E-3</v>
      </c>
      <c r="C80" s="15">
        <v>90760</v>
      </c>
      <c r="D80" s="15">
        <v>834</v>
      </c>
      <c r="E80" s="15">
        <v>90343</v>
      </c>
      <c r="F80" s="15">
        <v>1669504</v>
      </c>
      <c r="G80" s="25">
        <v>18.399999999999999</v>
      </c>
      <c r="H80" s="44"/>
      <c r="I80" s="44"/>
      <c r="J80" s="44"/>
      <c r="K80" s="39"/>
      <c r="L80" s="39"/>
      <c r="M80" s="44"/>
      <c r="N80" s="43"/>
      <c r="O80" s="43"/>
    </row>
    <row r="81" spans="1:15" x14ac:dyDescent="0.25">
      <c r="A81" s="26" t="s">
        <v>135</v>
      </c>
      <c r="B81" s="24">
        <v>1.014E-2</v>
      </c>
      <c r="C81" s="15">
        <v>89926</v>
      </c>
      <c r="D81" s="15">
        <v>912</v>
      </c>
      <c r="E81" s="15">
        <v>89470</v>
      </c>
      <c r="F81" s="15">
        <v>1579161</v>
      </c>
      <c r="G81" s="25">
        <v>17.600000000000001</v>
      </c>
      <c r="H81" s="44"/>
      <c r="I81" s="44"/>
      <c r="J81" s="44"/>
      <c r="K81" s="39"/>
      <c r="L81" s="39"/>
      <c r="M81" s="44"/>
      <c r="N81" s="43"/>
      <c r="O81" s="43"/>
    </row>
    <row r="82" spans="1:15" x14ac:dyDescent="0.25">
      <c r="A82" s="26" t="s">
        <v>136</v>
      </c>
      <c r="B82" s="24">
        <v>1.141E-2</v>
      </c>
      <c r="C82" s="15">
        <v>89014</v>
      </c>
      <c r="D82" s="15">
        <v>1016</v>
      </c>
      <c r="E82" s="15">
        <v>88506</v>
      </c>
      <c r="F82" s="15">
        <v>1489691</v>
      </c>
      <c r="G82" s="25">
        <v>16.7</v>
      </c>
      <c r="H82" s="44"/>
      <c r="I82" s="44"/>
      <c r="J82" s="44"/>
      <c r="K82" s="39"/>
      <c r="L82" s="39"/>
      <c r="M82" s="44"/>
      <c r="N82" s="43"/>
      <c r="O82" s="43"/>
    </row>
    <row r="83" spans="1:15" x14ac:dyDescent="0.25">
      <c r="A83" s="26" t="s">
        <v>137</v>
      </c>
      <c r="B83" s="24">
        <v>1.3129999999999999E-2</v>
      </c>
      <c r="C83" s="15">
        <v>87998</v>
      </c>
      <c r="D83" s="15">
        <v>1156</v>
      </c>
      <c r="E83" s="15">
        <v>87420</v>
      </c>
      <c r="F83" s="15">
        <v>1401185</v>
      </c>
      <c r="G83" s="25">
        <v>15.9</v>
      </c>
      <c r="H83" s="44"/>
      <c r="I83" s="44"/>
      <c r="J83" s="44"/>
      <c r="K83" s="39"/>
      <c r="L83" s="39"/>
      <c r="M83" s="44"/>
      <c r="N83" s="43"/>
      <c r="O83" s="43"/>
    </row>
    <row r="84" spans="1:15" x14ac:dyDescent="0.25">
      <c r="A84" s="26" t="s">
        <v>138</v>
      </c>
      <c r="B84" s="24">
        <v>1.5100000000000001E-2</v>
      </c>
      <c r="C84" s="15">
        <v>86842</v>
      </c>
      <c r="D84" s="15">
        <v>1312</v>
      </c>
      <c r="E84" s="15">
        <v>86186</v>
      </c>
      <c r="F84" s="15">
        <v>1313765</v>
      </c>
      <c r="G84" s="25">
        <v>15.1</v>
      </c>
      <c r="H84" s="44"/>
      <c r="I84" s="44"/>
      <c r="J84" s="44"/>
      <c r="K84" s="39"/>
      <c r="L84" s="39"/>
      <c r="M84" s="44"/>
      <c r="N84" s="43"/>
      <c r="O84" s="43"/>
    </row>
    <row r="85" spans="1:15" x14ac:dyDescent="0.25">
      <c r="A85" s="26" t="s">
        <v>139</v>
      </c>
      <c r="B85" s="24">
        <v>1.7129999999999999E-2</v>
      </c>
      <c r="C85" s="15">
        <v>85530</v>
      </c>
      <c r="D85" s="15">
        <v>1465</v>
      </c>
      <c r="E85" s="15">
        <v>84798</v>
      </c>
      <c r="F85" s="15">
        <v>1227579</v>
      </c>
      <c r="G85" s="25">
        <v>14.4</v>
      </c>
      <c r="H85" s="44"/>
      <c r="I85" s="44"/>
      <c r="J85" s="44"/>
      <c r="K85" s="39"/>
      <c r="L85" s="39"/>
      <c r="M85" s="44"/>
      <c r="N85" s="43"/>
      <c r="O85" s="43"/>
    </row>
    <row r="86" spans="1:15" x14ac:dyDescent="0.25">
      <c r="A86" s="26" t="s">
        <v>140</v>
      </c>
      <c r="B86" s="24">
        <v>1.9300000000000001E-2</v>
      </c>
      <c r="C86" s="15">
        <v>84065</v>
      </c>
      <c r="D86" s="15">
        <v>1623</v>
      </c>
      <c r="E86" s="15">
        <v>83254</v>
      </c>
      <c r="F86" s="15">
        <v>1142782</v>
      </c>
      <c r="G86" s="25">
        <v>13.6</v>
      </c>
      <c r="H86" s="44"/>
      <c r="I86" s="44"/>
      <c r="J86" s="44"/>
      <c r="K86" s="39"/>
      <c r="L86" s="39"/>
      <c r="M86" s="44"/>
      <c r="N86" s="43"/>
      <c r="O86" s="43"/>
    </row>
    <row r="87" spans="1:15" x14ac:dyDescent="0.25">
      <c r="A87" s="26" t="s">
        <v>141</v>
      </c>
      <c r="B87" s="24">
        <v>2.2009999999999998E-2</v>
      </c>
      <c r="C87" s="15">
        <v>82442</v>
      </c>
      <c r="D87" s="15">
        <v>1815</v>
      </c>
      <c r="E87" s="15">
        <v>81535</v>
      </c>
      <c r="F87" s="15">
        <v>1059528</v>
      </c>
      <c r="G87" s="25">
        <v>12.9</v>
      </c>
      <c r="H87" s="44"/>
      <c r="I87" s="44"/>
      <c r="J87" s="44"/>
      <c r="K87" s="39"/>
      <c r="L87" s="39"/>
      <c r="M87" s="44"/>
      <c r="N87" s="43"/>
      <c r="O87" s="43"/>
    </row>
    <row r="88" spans="1:15" x14ac:dyDescent="0.25">
      <c r="A88" s="26" t="s">
        <v>142</v>
      </c>
      <c r="B88" s="24">
        <v>2.555E-2</v>
      </c>
      <c r="C88" s="15">
        <v>80627</v>
      </c>
      <c r="D88" s="15">
        <v>2060</v>
      </c>
      <c r="E88" s="15">
        <v>79597</v>
      </c>
      <c r="F88" s="15">
        <v>977994</v>
      </c>
      <c r="G88" s="25">
        <v>12.1</v>
      </c>
      <c r="H88" s="44"/>
      <c r="I88" s="44"/>
      <c r="J88" s="44"/>
      <c r="K88" s="39"/>
      <c r="L88" s="39"/>
      <c r="M88" s="44"/>
      <c r="N88" s="43"/>
      <c r="O88" s="43"/>
    </row>
    <row r="89" spans="1:15" x14ac:dyDescent="0.25">
      <c r="A89" s="26" t="s">
        <v>143</v>
      </c>
      <c r="B89" s="24">
        <v>2.9579999999999999E-2</v>
      </c>
      <c r="C89" s="15">
        <v>78567</v>
      </c>
      <c r="D89" s="15">
        <v>2324</v>
      </c>
      <c r="E89" s="15">
        <v>77405</v>
      </c>
      <c r="F89" s="15">
        <v>898397</v>
      </c>
      <c r="G89" s="25">
        <v>11.4</v>
      </c>
      <c r="H89" s="44"/>
      <c r="I89" s="44"/>
      <c r="J89" s="44"/>
      <c r="K89" s="39"/>
      <c r="L89" s="39"/>
      <c r="M89" s="44"/>
      <c r="N89" s="43"/>
      <c r="O89" s="43"/>
    </row>
    <row r="90" spans="1:15" x14ac:dyDescent="0.25">
      <c r="A90" s="26" t="s">
        <v>144</v>
      </c>
      <c r="B90" s="24">
        <v>3.3700000000000001E-2</v>
      </c>
      <c r="C90" s="15">
        <v>76243</v>
      </c>
      <c r="D90" s="15">
        <v>2570</v>
      </c>
      <c r="E90" s="15">
        <v>74958</v>
      </c>
      <c r="F90" s="15">
        <v>820992</v>
      </c>
      <c r="G90" s="25">
        <v>10.8</v>
      </c>
      <c r="H90" s="44"/>
      <c r="I90" s="44"/>
      <c r="J90" s="44"/>
      <c r="K90" s="39"/>
      <c r="L90" s="39"/>
      <c r="M90" s="44"/>
      <c r="N90" s="43"/>
      <c r="O90" s="43"/>
    </row>
    <row r="91" spans="1:15" x14ac:dyDescent="0.25">
      <c r="A91" s="26" t="s">
        <v>145</v>
      </c>
      <c r="B91" s="24">
        <v>3.7909999999999999E-2</v>
      </c>
      <c r="C91" s="15">
        <v>73673</v>
      </c>
      <c r="D91" s="15">
        <v>2793</v>
      </c>
      <c r="E91" s="15">
        <v>72277</v>
      </c>
      <c r="F91" s="15">
        <v>746034</v>
      </c>
      <c r="G91" s="25">
        <v>10.1</v>
      </c>
      <c r="H91" s="44"/>
      <c r="I91" s="44"/>
      <c r="J91" s="44"/>
      <c r="K91" s="39"/>
      <c r="L91" s="39"/>
      <c r="M91" s="44"/>
      <c r="N91" s="43"/>
      <c r="O91" s="43"/>
    </row>
    <row r="92" spans="1:15" x14ac:dyDescent="0.25">
      <c r="A92" s="26" t="s">
        <v>146</v>
      </c>
      <c r="B92" s="24">
        <v>4.2599999999999999E-2</v>
      </c>
      <c r="C92" s="15">
        <v>70880</v>
      </c>
      <c r="D92" s="15">
        <v>3020</v>
      </c>
      <c r="E92" s="15">
        <v>69370</v>
      </c>
      <c r="F92" s="15">
        <v>673757</v>
      </c>
      <c r="G92" s="25">
        <v>9.5</v>
      </c>
      <c r="H92" s="44"/>
      <c r="I92" s="44"/>
      <c r="J92" s="44"/>
      <c r="K92" s="39"/>
      <c r="L92" s="39"/>
      <c r="M92" s="44"/>
      <c r="N92" s="43"/>
      <c r="O92" s="43"/>
    </row>
    <row r="93" spans="1:15" x14ac:dyDescent="0.25">
      <c r="A93" s="26" t="s">
        <v>147</v>
      </c>
      <c r="B93" s="24">
        <v>4.8230000000000002E-2</v>
      </c>
      <c r="C93" s="15">
        <v>67860</v>
      </c>
      <c r="D93" s="15">
        <v>3273</v>
      </c>
      <c r="E93" s="15">
        <v>66224</v>
      </c>
      <c r="F93" s="15">
        <v>604387</v>
      </c>
      <c r="G93" s="25">
        <v>8.9</v>
      </c>
      <c r="H93" s="44"/>
      <c r="I93" s="44"/>
      <c r="J93" s="44"/>
      <c r="K93" s="39"/>
      <c r="L93" s="39"/>
      <c r="M93" s="44"/>
      <c r="N93" s="43"/>
      <c r="O93" s="43"/>
    </row>
    <row r="94" spans="1:15" x14ac:dyDescent="0.25">
      <c r="A94" s="26" t="s">
        <v>148</v>
      </c>
      <c r="B94" s="24">
        <v>5.4789999999999998E-2</v>
      </c>
      <c r="C94" s="15">
        <v>64587</v>
      </c>
      <c r="D94" s="15">
        <v>3539</v>
      </c>
      <c r="E94" s="15">
        <v>62818</v>
      </c>
      <c r="F94" s="15">
        <v>538164</v>
      </c>
      <c r="G94" s="25">
        <v>8.3000000000000007</v>
      </c>
      <c r="H94" s="44"/>
      <c r="I94" s="44"/>
      <c r="J94" s="44"/>
      <c r="K94" s="39"/>
      <c r="L94" s="39"/>
      <c r="M94" s="44"/>
      <c r="N94" s="43"/>
      <c r="O94" s="43"/>
    </row>
    <row r="95" spans="1:15" x14ac:dyDescent="0.25">
      <c r="A95" s="26" t="s">
        <v>149</v>
      </c>
      <c r="B95" s="24">
        <v>6.1859999999999998E-2</v>
      </c>
      <c r="C95" s="15">
        <v>61048</v>
      </c>
      <c r="D95" s="15">
        <v>3776</v>
      </c>
      <c r="E95" s="15">
        <v>59160</v>
      </c>
      <c r="F95" s="15">
        <v>475346</v>
      </c>
      <c r="G95" s="25">
        <v>7.8</v>
      </c>
      <c r="H95" s="44"/>
      <c r="I95" s="44"/>
      <c r="J95" s="44"/>
      <c r="K95" s="39"/>
      <c r="L95" s="39"/>
      <c r="M95" s="44"/>
      <c r="N95" s="43"/>
      <c r="O95" s="43"/>
    </row>
    <row r="96" spans="1:15" x14ac:dyDescent="0.25">
      <c r="A96" s="26" t="s">
        <v>150</v>
      </c>
      <c r="B96" s="24">
        <v>6.9669999999999996E-2</v>
      </c>
      <c r="C96" s="15">
        <v>57272</v>
      </c>
      <c r="D96" s="15">
        <v>3990</v>
      </c>
      <c r="E96" s="15">
        <v>55277</v>
      </c>
      <c r="F96" s="15">
        <v>416186</v>
      </c>
      <c r="G96" s="25">
        <v>7.3</v>
      </c>
      <c r="H96" s="44"/>
      <c r="I96" s="44"/>
      <c r="J96" s="44"/>
      <c r="K96" s="39"/>
      <c r="L96" s="39"/>
      <c r="M96" s="44"/>
      <c r="N96" s="43"/>
      <c r="O96" s="43"/>
    </row>
    <row r="97" spans="1:15" x14ac:dyDescent="0.25">
      <c r="A97" s="26" t="s">
        <v>151</v>
      </c>
      <c r="B97" s="24">
        <v>7.8289999999999998E-2</v>
      </c>
      <c r="C97" s="15">
        <v>53282</v>
      </c>
      <c r="D97" s="15">
        <v>4172</v>
      </c>
      <c r="E97" s="15">
        <v>51196</v>
      </c>
      <c r="F97" s="15">
        <v>360909</v>
      </c>
      <c r="G97" s="25">
        <v>6.8</v>
      </c>
      <c r="H97" s="44"/>
      <c r="I97" s="44"/>
      <c r="J97" s="44"/>
      <c r="K97" s="39"/>
      <c r="L97" s="39"/>
      <c r="M97" s="44"/>
      <c r="N97" s="43"/>
      <c r="O97" s="43"/>
    </row>
    <row r="98" spans="1:15" x14ac:dyDescent="0.25">
      <c r="A98" s="26" t="s">
        <v>152</v>
      </c>
      <c r="B98" s="24">
        <v>8.7779999999999997E-2</v>
      </c>
      <c r="C98" s="15">
        <v>49110</v>
      </c>
      <c r="D98" s="15">
        <v>4311</v>
      </c>
      <c r="E98" s="15">
        <v>46955</v>
      </c>
      <c r="F98" s="15">
        <v>309713</v>
      </c>
      <c r="G98" s="25">
        <v>6.3</v>
      </c>
      <c r="H98" s="44"/>
      <c r="I98" s="44"/>
      <c r="J98" s="44"/>
      <c r="K98" s="39"/>
      <c r="L98" s="39"/>
      <c r="M98" s="44"/>
      <c r="N98" s="43"/>
      <c r="O98" s="43"/>
    </row>
    <row r="99" spans="1:15" x14ac:dyDescent="0.25">
      <c r="A99" s="26" t="s">
        <v>153</v>
      </c>
      <c r="B99" s="24">
        <v>9.819E-2</v>
      </c>
      <c r="C99" s="15">
        <v>44799</v>
      </c>
      <c r="D99" s="15">
        <v>4399</v>
      </c>
      <c r="E99" s="15">
        <v>42600</v>
      </c>
      <c r="F99" s="15">
        <v>262759</v>
      </c>
      <c r="G99" s="25">
        <v>5.9</v>
      </c>
      <c r="H99" s="44"/>
      <c r="I99" s="44"/>
      <c r="J99" s="44"/>
      <c r="K99" s="39"/>
      <c r="L99" s="39"/>
      <c r="M99" s="44"/>
      <c r="N99" s="43"/>
      <c r="O99" s="43"/>
    </row>
    <row r="100" spans="1:15" x14ac:dyDescent="0.25">
      <c r="A100" s="26" t="s">
        <v>154</v>
      </c>
      <c r="B100" s="24">
        <v>0.10957</v>
      </c>
      <c r="C100" s="15">
        <v>40400</v>
      </c>
      <c r="D100" s="15">
        <v>4427</v>
      </c>
      <c r="E100" s="15">
        <v>38187</v>
      </c>
      <c r="F100" s="15">
        <v>220159</v>
      </c>
      <c r="G100" s="25">
        <v>5.4</v>
      </c>
      <c r="H100" s="44"/>
      <c r="I100" s="44"/>
      <c r="J100" s="44"/>
      <c r="K100" s="39"/>
      <c r="L100" s="39"/>
      <c r="M100" s="44"/>
      <c r="N100" s="43"/>
      <c r="O100" s="43"/>
    </row>
    <row r="101" spans="1:15" x14ac:dyDescent="0.25">
      <c r="A101" s="26" t="s">
        <v>155</v>
      </c>
      <c r="B101" s="24">
        <v>0.12198000000000001</v>
      </c>
      <c r="C101" s="15">
        <v>35973</v>
      </c>
      <c r="D101" s="15">
        <v>4388</v>
      </c>
      <c r="E101" s="15">
        <v>33779</v>
      </c>
      <c r="F101" s="15">
        <v>181973</v>
      </c>
      <c r="G101" s="25">
        <v>5.0999999999999996</v>
      </c>
      <c r="H101" s="44"/>
      <c r="I101" s="44"/>
      <c r="J101" s="44"/>
      <c r="K101" s="39"/>
      <c r="L101" s="39"/>
      <c r="M101" s="44"/>
      <c r="N101" s="43"/>
      <c r="O101" s="43"/>
    </row>
    <row r="102" spans="1:15" x14ac:dyDescent="0.25">
      <c r="A102" s="26" t="s">
        <v>156</v>
      </c>
      <c r="B102" s="24">
        <v>0.13546</v>
      </c>
      <c r="C102" s="15">
        <v>31585</v>
      </c>
      <c r="D102" s="15">
        <v>4278</v>
      </c>
      <c r="E102" s="15">
        <v>29446</v>
      </c>
      <c r="F102" s="15">
        <v>148194</v>
      </c>
      <c r="G102" s="25">
        <v>4.7</v>
      </c>
      <c r="H102" s="44"/>
      <c r="I102" s="44"/>
      <c r="J102" s="44"/>
      <c r="K102" s="39"/>
      <c r="L102" s="39"/>
      <c r="M102" s="44"/>
      <c r="N102" s="43"/>
      <c r="O102" s="43"/>
    </row>
    <row r="103" spans="1:15" x14ac:dyDescent="0.25">
      <c r="A103" s="26" t="s">
        <v>157</v>
      </c>
      <c r="B103" s="24">
        <v>0.15006</v>
      </c>
      <c r="C103" s="15">
        <v>27307</v>
      </c>
      <c r="D103" s="15">
        <v>4098</v>
      </c>
      <c r="E103" s="15">
        <v>25258</v>
      </c>
      <c r="F103" s="15">
        <v>118748</v>
      </c>
      <c r="G103" s="25">
        <v>4.3</v>
      </c>
      <c r="H103" s="44"/>
      <c r="I103" s="44"/>
      <c r="J103" s="44"/>
      <c r="K103" s="39"/>
      <c r="L103" s="39"/>
      <c r="M103" s="44"/>
      <c r="N103" s="43"/>
      <c r="O103" s="43"/>
    </row>
    <row r="104" spans="1:15" x14ac:dyDescent="0.25">
      <c r="A104" s="26" t="s">
        <v>158</v>
      </c>
      <c r="B104" s="24">
        <v>0.1658</v>
      </c>
      <c r="C104" s="15">
        <v>23209</v>
      </c>
      <c r="D104" s="15">
        <v>3848</v>
      </c>
      <c r="E104" s="15">
        <v>21285</v>
      </c>
      <c r="F104" s="15">
        <v>93490</v>
      </c>
      <c r="G104" s="25">
        <v>4</v>
      </c>
      <c r="H104" s="44"/>
      <c r="I104" s="44"/>
      <c r="J104" s="44"/>
      <c r="K104" s="39"/>
      <c r="L104" s="39"/>
      <c r="M104" s="44"/>
      <c r="N104" s="43"/>
      <c r="O104" s="43"/>
    </row>
    <row r="105" spans="1:15" x14ac:dyDescent="0.25">
      <c r="A105" s="26" t="s">
        <v>159</v>
      </c>
      <c r="B105" s="24">
        <v>0.18274000000000001</v>
      </c>
      <c r="C105" s="15">
        <v>19361</v>
      </c>
      <c r="D105" s="15">
        <v>3538</v>
      </c>
      <c r="E105" s="15">
        <v>17592</v>
      </c>
      <c r="F105" s="15">
        <v>72205</v>
      </c>
      <c r="G105" s="25">
        <v>3.7</v>
      </c>
      <c r="H105" s="44"/>
      <c r="I105" s="44"/>
      <c r="J105" s="44"/>
      <c r="K105" s="39"/>
      <c r="L105" s="39"/>
      <c r="M105" s="44"/>
      <c r="N105" s="43"/>
      <c r="O105" s="43"/>
    </row>
    <row r="106" spans="1:15" x14ac:dyDescent="0.25">
      <c r="A106" s="26" t="s">
        <v>160</v>
      </c>
      <c r="B106" s="24">
        <v>0.20088</v>
      </c>
      <c r="C106" s="15">
        <v>15823</v>
      </c>
      <c r="D106" s="15">
        <v>3179</v>
      </c>
      <c r="E106" s="15">
        <v>14234</v>
      </c>
      <c r="F106" s="15">
        <v>54613</v>
      </c>
      <c r="G106" s="25">
        <v>3.5</v>
      </c>
      <c r="H106" s="44"/>
      <c r="I106" s="44"/>
      <c r="J106" s="44"/>
      <c r="K106" s="39"/>
      <c r="L106" s="39"/>
      <c r="M106" s="44"/>
      <c r="N106" s="43"/>
      <c r="O106" s="43"/>
    </row>
    <row r="107" spans="1:15" x14ac:dyDescent="0.25">
      <c r="A107" s="26" t="s">
        <v>161</v>
      </c>
      <c r="B107" s="24">
        <v>0.22025</v>
      </c>
      <c r="C107" s="15">
        <v>12644</v>
      </c>
      <c r="D107" s="15">
        <v>2785</v>
      </c>
      <c r="E107" s="15">
        <v>11252</v>
      </c>
      <c r="F107" s="15">
        <v>40379</v>
      </c>
      <c r="G107" s="25">
        <v>3.2</v>
      </c>
      <c r="H107" s="44"/>
      <c r="I107" s="44"/>
      <c r="J107" s="44"/>
      <c r="K107" s="39"/>
      <c r="L107" s="39"/>
      <c r="M107" s="44"/>
      <c r="N107" s="43"/>
      <c r="O107" s="43"/>
    </row>
    <row r="108" spans="1:15" x14ac:dyDescent="0.25">
      <c r="A108" s="26" t="s">
        <v>162</v>
      </c>
      <c r="B108" s="24">
        <v>0.24085000000000001</v>
      </c>
      <c r="C108" s="15">
        <v>9859</v>
      </c>
      <c r="D108" s="15">
        <v>2374</v>
      </c>
      <c r="E108" s="15">
        <v>8672</v>
      </c>
      <c r="F108" s="15">
        <v>29128</v>
      </c>
      <c r="G108" s="25">
        <v>3</v>
      </c>
      <c r="H108" s="44"/>
      <c r="I108" s="44"/>
      <c r="J108" s="44"/>
      <c r="K108" s="39"/>
      <c r="L108" s="39"/>
      <c r="M108" s="44"/>
      <c r="N108" s="43"/>
      <c r="O108" s="43"/>
    </row>
    <row r="109" spans="1:15" x14ac:dyDescent="0.25">
      <c r="A109" s="26" t="s">
        <v>163</v>
      </c>
      <c r="B109" s="24">
        <v>0.26266</v>
      </c>
      <c r="C109" s="15">
        <v>7485</v>
      </c>
      <c r="D109" s="15">
        <v>1966</v>
      </c>
      <c r="E109" s="15">
        <v>6502</v>
      </c>
      <c r="F109" s="15">
        <v>20456</v>
      </c>
      <c r="G109" s="25">
        <v>2.7</v>
      </c>
      <c r="H109" s="44"/>
      <c r="I109" s="44"/>
      <c r="J109" s="44"/>
      <c r="K109" s="39"/>
      <c r="L109" s="39"/>
      <c r="M109" s="44"/>
      <c r="N109" s="43"/>
      <c r="O109" s="43"/>
    </row>
    <row r="110" spans="1:15" x14ac:dyDescent="0.25">
      <c r="A110" s="28" t="s">
        <v>164</v>
      </c>
      <c r="B110" s="29">
        <v>1</v>
      </c>
      <c r="C110" s="30">
        <v>5519</v>
      </c>
      <c r="D110" s="30">
        <v>5519</v>
      </c>
      <c r="E110" s="30">
        <v>13954</v>
      </c>
      <c r="F110" s="30">
        <v>13954</v>
      </c>
      <c r="G110" s="31">
        <v>2.5</v>
      </c>
      <c r="H110" s="44"/>
      <c r="I110" s="44"/>
      <c r="J110" s="44"/>
      <c r="K110" s="39"/>
      <c r="L110" s="39"/>
      <c r="M110" s="44"/>
      <c r="N110" s="43"/>
      <c r="O110" s="43"/>
    </row>
    <row r="111" spans="1:15" x14ac:dyDescent="0.25">
      <c r="A111" s="15"/>
      <c r="B111" s="24"/>
      <c r="C111" s="15"/>
      <c r="D111" s="15"/>
      <c r="E111" s="15"/>
      <c r="F111" s="15"/>
      <c r="G111" s="67"/>
      <c r="H111" s="44"/>
      <c r="I111" s="44"/>
      <c r="J111" s="44"/>
      <c r="K111" s="39"/>
      <c r="L111" s="39"/>
      <c r="M111" s="44"/>
      <c r="N111" s="43"/>
      <c r="O111" s="43"/>
    </row>
    <row r="113" spans="1:1" x14ac:dyDescent="0.25">
      <c r="A113" s="32" t="s">
        <v>284</v>
      </c>
    </row>
    <row r="114" spans="1:1" x14ac:dyDescent="0.25">
      <c r="A114" s="33" t="s">
        <v>165</v>
      </c>
    </row>
  </sheetData>
  <conditionalFormatting sqref="H10:H111">
    <cfRule type="cellIs" dxfId="37" priority="2" operator="lessThan">
      <formula>0</formula>
    </cfRule>
  </conditionalFormatting>
  <conditionalFormatting sqref="J10:J111">
    <cfRule type="cellIs" dxfId="36" priority="1" operator="lessThan">
      <formula>0</formula>
    </cfRule>
  </conditionalFormatting>
  <pageMargins left="0.75" right="0.75" top="1" bottom="1" header="0.5" footer="0.5"/>
  <pageSetup orientation="portrait" r:id="rId1"/>
  <headerFooter alignWithMargins="0"/>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3E4BA3-E191-44A3-A30D-AE2B6DC54E2A}">
  <sheetPr codeName="Sheet50"/>
  <dimension ref="A1:O114"/>
  <sheetViews>
    <sheetView zoomScaleNormal="100" workbookViewId="0"/>
  </sheetViews>
  <sheetFormatPr defaultRowHeight="12.5" x14ac:dyDescent="0.25"/>
  <cols>
    <col min="1" max="1" width="12.59765625" style="4" customWidth="1"/>
    <col min="2" max="2" width="17.3984375" style="4" customWidth="1"/>
    <col min="3" max="3" width="10.59765625" style="4" customWidth="1"/>
    <col min="4" max="5" width="17.3984375" style="4" customWidth="1"/>
    <col min="6" max="7" width="15.09765625" style="4" customWidth="1"/>
    <col min="8" max="256" width="9.09765625" style="4"/>
    <col min="257" max="257" width="12.59765625" style="4" customWidth="1"/>
    <col min="258" max="258" width="17.3984375" style="4" customWidth="1"/>
    <col min="259" max="259" width="10.59765625" style="4" customWidth="1"/>
    <col min="260" max="261" width="17.3984375" style="4" customWidth="1"/>
    <col min="262" max="263" width="15.09765625" style="4" customWidth="1"/>
    <col min="264" max="512" width="9.09765625" style="4"/>
    <col min="513" max="513" width="12.59765625" style="4" customWidth="1"/>
    <col min="514" max="514" width="17.3984375" style="4" customWidth="1"/>
    <col min="515" max="515" width="10.59765625" style="4" customWidth="1"/>
    <col min="516" max="517" width="17.3984375" style="4" customWidth="1"/>
    <col min="518" max="519" width="15.09765625" style="4" customWidth="1"/>
    <col min="520" max="768" width="9.09765625" style="4"/>
    <col min="769" max="769" width="12.59765625" style="4" customWidth="1"/>
    <col min="770" max="770" width="17.3984375" style="4" customWidth="1"/>
    <col min="771" max="771" width="10.59765625" style="4" customWidth="1"/>
    <col min="772" max="773" width="17.3984375" style="4" customWidth="1"/>
    <col min="774" max="775" width="15.09765625" style="4" customWidth="1"/>
    <col min="776" max="1024" width="9.09765625" style="4"/>
    <col min="1025" max="1025" width="12.59765625" style="4" customWidth="1"/>
    <col min="1026" max="1026" width="17.3984375" style="4" customWidth="1"/>
    <col min="1027" max="1027" width="10.59765625" style="4" customWidth="1"/>
    <col min="1028" max="1029" width="17.3984375" style="4" customWidth="1"/>
    <col min="1030" max="1031" width="15.09765625" style="4" customWidth="1"/>
    <col min="1032" max="1280" width="9.09765625" style="4"/>
    <col min="1281" max="1281" width="12.59765625" style="4" customWidth="1"/>
    <col min="1282" max="1282" width="17.3984375" style="4" customWidth="1"/>
    <col min="1283" max="1283" width="10.59765625" style="4" customWidth="1"/>
    <col min="1284" max="1285" width="17.3984375" style="4" customWidth="1"/>
    <col min="1286" max="1287" width="15.09765625" style="4" customWidth="1"/>
    <col min="1288" max="1536" width="9.09765625" style="4"/>
    <col min="1537" max="1537" width="12.59765625" style="4" customWidth="1"/>
    <col min="1538" max="1538" width="17.3984375" style="4" customWidth="1"/>
    <col min="1539" max="1539" width="10.59765625" style="4" customWidth="1"/>
    <col min="1540" max="1541" width="17.3984375" style="4" customWidth="1"/>
    <col min="1542" max="1543" width="15.09765625" style="4" customWidth="1"/>
    <col min="1544" max="1792" width="9.09765625" style="4"/>
    <col min="1793" max="1793" width="12.59765625" style="4" customWidth="1"/>
    <col min="1794" max="1794" width="17.3984375" style="4" customWidth="1"/>
    <col min="1795" max="1795" width="10.59765625" style="4" customWidth="1"/>
    <col min="1796" max="1797" width="17.3984375" style="4" customWidth="1"/>
    <col min="1798" max="1799" width="15.09765625" style="4" customWidth="1"/>
    <col min="1800" max="2048" width="9.09765625" style="4"/>
    <col min="2049" max="2049" width="12.59765625" style="4" customWidth="1"/>
    <col min="2050" max="2050" width="17.3984375" style="4" customWidth="1"/>
    <col min="2051" max="2051" width="10.59765625" style="4" customWidth="1"/>
    <col min="2052" max="2053" width="17.3984375" style="4" customWidth="1"/>
    <col min="2054" max="2055" width="15.09765625" style="4" customWidth="1"/>
    <col min="2056" max="2304" width="9.09765625" style="4"/>
    <col min="2305" max="2305" width="12.59765625" style="4" customWidth="1"/>
    <col min="2306" max="2306" width="17.3984375" style="4" customWidth="1"/>
    <col min="2307" max="2307" width="10.59765625" style="4" customWidth="1"/>
    <col min="2308" max="2309" width="17.3984375" style="4" customWidth="1"/>
    <col min="2310" max="2311" width="15.09765625" style="4" customWidth="1"/>
    <col min="2312" max="2560" width="9.09765625" style="4"/>
    <col min="2561" max="2561" width="12.59765625" style="4" customWidth="1"/>
    <col min="2562" max="2562" width="17.3984375" style="4" customWidth="1"/>
    <col min="2563" max="2563" width="10.59765625" style="4" customWidth="1"/>
    <col min="2564" max="2565" width="17.3984375" style="4" customWidth="1"/>
    <col min="2566" max="2567" width="15.09765625" style="4" customWidth="1"/>
    <col min="2568" max="2816" width="9.09765625" style="4"/>
    <col min="2817" max="2817" width="12.59765625" style="4" customWidth="1"/>
    <col min="2818" max="2818" width="17.3984375" style="4" customWidth="1"/>
    <col min="2819" max="2819" width="10.59765625" style="4" customWidth="1"/>
    <col min="2820" max="2821" width="17.3984375" style="4" customWidth="1"/>
    <col min="2822" max="2823" width="15.09765625" style="4" customWidth="1"/>
    <col min="2824" max="3072" width="9.09765625" style="4"/>
    <col min="3073" max="3073" width="12.59765625" style="4" customWidth="1"/>
    <col min="3074" max="3074" width="17.3984375" style="4" customWidth="1"/>
    <col min="3075" max="3075" width="10.59765625" style="4" customWidth="1"/>
    <col min="3076" max="3077" width="17.3984375" style="4" customWidth="1"/>
    <col min="3078" max="3079" width="15.09765625" style="4" customWidth="1"/>
    <col min="3080" max="3328" width="9.09765625" style="4"/>
    <col min="3329" max="3329" width="12.59765625" style="4" customWidth="1"/>
    <col min="3330" max="3330" width="17.3984375" style="4" customWidth="1"/>
    <col min="3331" max="3331" width="10.59765625" style="4" customWidth="1"/>
    <col min="3332" max="3333" width="17.3984375" style="4" customWidth="1"/>
    <col min="3334" max="3335" width="15.09765625" style="4" customWidth="1"/>
    <col min="3336" max="3584" width="9.09765625" style="4"/>
    <col min="3585" max="3585" width="12.59765625" style="4" customWidth="1"/>
    <col min="3586" max="3586" width="17.3984375" style="4" customWidth="1"/>
    <col min="3587" max="3587" width="10.59765625" style="4" customWidth="1"/>
    <col min="3588" max="3589" width="17.3984375" style="4" customWidth="1"/>
    <col min="3590" max="3591" width="15.09765625" style="4" customWidth="1"/>
    <col min="3592" max="3840" width="9.09765625" style="4"/>
    <col min="3841" max="3841" width="12.59765625" style="4" customWidth="1"/>
    <col min="3842" max="3842" width="17.3984375" style="4" customWidth="1"/>
    <col min="3843" max="3843" width="10.59765625" style="4" customWidth="1"/>
    <col min="3844" max="3845" width="17.3984375" style="4" customWidth="1"/>
    <col min="3846" max="3847" width="15.09765625" style="4" customWidth="1"/>
    <col min="3848" max="4096" width="9.09765625" style="4"/>
    <col min="4097" max="4097" width="12.59765625" style="4" customWidth="1"/>
    <col min="4098" max="4098" width="17.3984375" style="4" customWidth="1"/>
    <col min="4099" max="4099" width="10.59765625" style="4" customWidth="1"/>
    <col min="4100" max="4101" width="17.3984375" style="4" customWidth="1"/>
    <col min="4102" max="4103" width="15.09765625" style="4" customWidth="1"/>
    <col min="4104" max="4352" width="9.09765625" style="4"/>
    <col min="4353" max="4353" width="12.59765625" style="4" customWidth="1"/>
    <col min="4354" max="4354" width="17.3984375" style="4" customWidth="1"/>
    <col min="4355" max="4355" width="10.59765625" style="4" customWidth="1"/>
    <col min="4356" max="4357" width="17.3984375" style="4" customWidth="1"/>
    <col min="4358" max="4359" width="15.09765625" style="4" customWidth="1"/>
    <col min="4360" max="4608" width="9.09765625" style="4"/>
    <col min="4609" max="4609" width="12.59765625" style="4" customWidth="1"/>
    <col min="4610" max="4610" width="17.3984375" style="4" customWidth="1"/>
    <col min="4611" max="4611" width="10.59765625" style="4" customWidth="1"/>
    <col min="4612" max="4613" width="17.3984375" style="4" customWidth="1"/>
    <col min="4614" max="4615" width="15.09765625" style="4" customWidth="1"/>
    <col min="4616" max="4864" width="9.09765625" style="4"/>
    <col min="4865" max="4865" width="12.59765625" style="4" customWidth="1"/>
    <col min="4866" max="4866" width="17.3984375" style="4" customWidth="1"/>
    <col min="4867" max="4867" width="10.59765625" style="4" customWidth="1"/>
    <col min="4868" max="4869" width="17.3984375" style="4" customWidth="1"/>
    <col min="4870" max="4871" width="15.09765625" style="4" customWidth="1"/>
    <col min="4872" max="5120" width="9.09765625" style="4"/>
    <col min="5121" max="5121" width="12.59765625" style="4" customWidth="1"/>
    <col min="5122" max="5122" width="17.3984375" style="4" customWidth="1"/>
    <col min="5123" max="5123" width="10.59765625" style="4" customWidth="1"/>
    <col min="5124" max="5125" width="17.3984375" style="4" customWidth="1"/>
    <col min="5126" max="5127" width="15.09765625" style="4" customWidth="1"/>
    <col min="5128" max="5376" width="9.09765625" style="4"/>
    <col min="5377" max="5377" width="12.59765625" style="4" customWidth="1"/>
    <col min="5378" max="5378" width="17.3984375" style="4" customWidth="1"/>
    <col min="5379" max="5379" width="10.59765625" style="4" customWidth="1"/>
    <col min="5380" max="5381" width="17.3984375" style="4" customWidth="1"/>
    <col min="5382" max="5383" width="15.09765625" style="4" customWidth="1"/>
    <col min="5384" max="5632" width="9.09765625" style="4"/>
    <col min="5633" max="5633" width="12.59765625" style="4" customWidth="1"/>
    <col min="5634" max="5634" width="17.3984375" style="4" customWidth="1"/>
    <col min="5635" max="5635" width="10.59765625" style="4" customWidth="1"/>
    <col min="5636" max="5637" width="17.3984375" style="4" customWidth="1"/>
    <col min="5638" max="5639" width="15.09765625" style="4" customWidth="1"/>
    <col min="5640" max="5888" width="9.09765625" style="4"/>
    <col min="5889" max="5889" width="12.59765625" style="4" customWidth="1"/>
    <col min="5890" max="5890" width="17.3984375" style="4" customWidth="1"/>
    <col min="5891" max="5891" width="10.59765625" style="4" customWidth="1"/>
    <col min="5892" max="5893" width="17.3984375" style="4" customWidth="1"/>
    <col min="5894" max="5895" width="15.09765625" style="4" customWidth="1"/>
    <col min="5896" max="6144" width="9.09765625" style="4"/>
    <col min="6145" max="6145" width="12.59765625" style="4" customWidth="1"/>
    <col min="6146" max="6146" width="17.3984375" style="4" customWidth="1"/>
    <col min="6147" max="6147" width="10.59765625" style="4" customWidth="1"/>
    <col min="6148" max="6149" width="17.3984375" style="4" customWidth="1"/>
    <col min="6150" max="6151" width="15.09765625" style="4" customWidth="1"/>
    <col min="6152" max="6400" width="9.09765625" style="4"/>
    <col min="6401" max="6401" width="12.59765625" style="4" customWidth="1"/>
    <col min="6402" max="6402" width="17.3984375" style="4" customWidth="1"/>
    <col min="6403" max="6403" width="10.59765625" style="4" customWidth="1"/>
    <col min="6404" max="6405" width="17.3984375" style="4" customWidth="1"/>
    <col min="6406" max="6407" width="15.09765625" style="4" customWidth="1"/>
    <col min="6408" max="6656" width="9.09765625" style="4"/>
    <col min="6657" max="6657" width="12.59765625" style="4" customWidth="1"/>
    <col min="6658" max="6658" width="17.3984375" style="4" customWidth="1"/>
    <col min="6659" max="6659" width="10.59765625" style="4" customWidth="1"/>
    <col min="6660" max="6661" width="17.3984375" style="4" customWidth="1"/>
    <col min="6662" max="6663" width="15.09765625" style="4" customWidth="1"/>
    <col min="6664" max="6912" width="9.09765625" style="4"/>
    <col min="6913" max="6913" width="12.59765625" style="4" customWidth="1"/>
    <col min="6914" max="6914" width="17.3984375" style="4" customWidth="1"/>
    <col min="6915" max="6915" width="10.59765625" style="4" customWidth="1"/>
    <col min="6916" max="6917" width="17.3984375" style="4" customWidth="1"/>
    <col min="6918" max="6919" width="15.09765625" style="4" customWidth="1"/>
    <col min="6920" max="7168" width="9.09765625" style="4"/>
    <col min="7169" max="7169" width="12.59765625" style="4" customWidth="1"/>
    <col min="7170" max="7170" width="17.3984375" style="4" customWidth="1"/>
    <col min="7171" max="7171" width="10.59765625" style="4" customWidth="1"/>
    <col min="7172" max="7173" width="17.3984375" style="4" customWidth="1"/>
    <col min="7174" max="7175" width="15.09765625" style="4" customWidth="1"/>
    <col min="7176" max="7424" width="9.09765625" style="4"/>
    <col min="7425" max="7425" width="12.59765625" style="4" customWidth="1"/>
    <col min="7426" max="7426" width="17.3984375" style="4" customWidth="1"/>
    <col min="7427" max="7427" width="10.59765625" style="4" customWidth="1"/>
    <col min="7428" max="7429" width="17.3984375" style="4" customWidth="1"/>
    <col min="7430" max="7431" width="15.09765625" style="4" customWidth="1"/>
    <col min="7432" max="7680" width="9.09765625" style="4"/>
    <col min="7681" max="7681" width="12.59765625" style="4" customWidth="1"/>
    <col min="7682" max="7682" width="17.3984375" style="4" customWidth="1"/>
    <col min="7683" max="7683" width="10.59765625" style="4" customWidth="1"/>
    <col min="7684" max="7685" width="17.3984375" style="4" customWidth="1"/>
    <col min="7686" max="7687" width="15.09765625" style="4" customWidth="1"/>
    <col min="7688" max="7936" width="9.09765625" style="4"/>
    <col min="7937" max="7937" width="12.59765625" style="4" customWidth="1"/>
    <col min="7938" max="7938" width="17.3984375" style="4" customWidth="1"/>
    <col min="7939" max="7939" width="10.59765625" style="4" customWidth="1"/>
    <col min="7940" max="7941" width="17.3984375" style="4" customWidth="1"/>
    <col min="7942" max="7943" width="15.09765625" style="4" customWidth="1"/>
    <col min="7944" max="8192" width="9.09765625" style="4"/>
    <col min="8193" max="8193" width="12.59765625" style="4" customWidth="1"/>
    <col min="8194" max="8194" width="17.3984375" style="4" customWidth="1"/>
    <col min="8195" max="8195" width="10.59765625" style="4" customWidth="1"/>
    <col min="8196" max="8197" width="17.3984375" style="4" customWidth="1"/>
    <col min="8198" max="8199" width="15.09765625" style="4" customWidth="1"/>
    <col min="8200" max="8448" width="9.09765625" style="4"/>
    <col min="8449" max="8449" width="12.59765625" style="4" customWidth="1"/>
    <col min="8450" max="8450" width="17.3984375" style="4" customWidth="1"/>
    <col min="8451" max="8451" width="10.59765625" style="4" customWidth="1"/>
    <col min="8452" max="8453" width="17.3984375" style="4" customWidth="1"/>
    <col min="8454" max="8455" width="15.09765625" style="4" customWidth="1"/>
    <col min="8456" max="8704" width="9.09765625" style="4"/>
    <col min="8705" max="8705" width="12.59765625" style="4" customWidth="1"/>
    <col min="8706" max="8706" width="17.3984375" style="4" customWidth="1"/>
    <col min="8707" max="8707" width="10.59765625" style="4" customWidth="1"/>
    <col min="8708" max="8709" width="17.3984375" style="4" customWidth="1"/>
    <col min="8710" max="8711" width="15.09765625" style="4" customWidth="1"/>
    <col min="8712" max="8960" width="9.09765625" style="4"/>
    <col min="8961" max="8961" width="12.59765625" style="4" customWidth="1"/>
    <col min="8962" max="8962" width="17.3984375" style="4" customWidth="1"/>
    <col min="8963" max="8963" width="10.59765625" style="4" customWidth="1"/>
    <col min="8964" max="8965" width="17.3984375" style="4" customWidth="1"/>
    <col min="8966" max="8967" width="15.09765625" style="4" customWidth="1"/>
    <col min="8968" max="9216" width="9.09765625" style="4"/>
    <col min="9217" max="9217" width="12.59765625" style="4" customWidth="1"/>
    <col min="9218" max="9218" width="17.3984375" style="4" customWidth="1"/>
    <col min="9219" max="9219" width="10.59765625" style="4" customWidth="1"/>
    <col min="9220" max="9221" width="17.3984375" style="4" customWidth="1"/>
    <col min="9222" max="9223" width="15.09765625" style="4" customWidth="1"/>
    <col min="9224" max="9472" width="9.09765625" style="4"/>
    <col min="9473" max="9473" width="12.59765625" style="4" customWidth="1"/>
    <col min="9474" max="9474" width="17.3984375" style="4" customWidth="1"/>
    <col min="9475" max="9475" width="10.59765625" style="4" customWidth="1"/>
    <col min="9476" max="9477" width="17.3984375" style="4" customWidth="1"/>
    <col min="9478" max="9479" width="15.09765625" style="4" customWidth="1"/>
    <col min="9480" max="9728" width="9.09765625" style="4"/>
    <col min="9729" max="9729" width="12.59765625" style="4" customWidth="1"/>
    <col min="9730" max="9730" width="17.3984375" style="4" customWidth="1"/>
    <col min="9731" max="9731" width="10.59765625" style="4" customWidth="1"/>
    <col min="9732" max="9733" width="17.3984375" style="4" customWidth="1"/>
    <col min="9734" max="9735" width="15.09765625" style="4" customWidth="1"/>
    <col min="9736" max="9984" width="9.09765625" style="4"/>
    <col min="9985" max="9985" width="12.59765625" style="4" customWidth="1"/>
    <col min="9986" max="9986" width="17.3984375" style="4" customWidth="1"/>
    <col min="9987" max="9987" width="10.59765625" style="4" customWidth="1"/>
    <col min="9988" max="9989" width="17.3984375" style="4" customWidth="1"/>
    <col min="9990" max="9991" width="15.09765625" style="4" customWidth="1"/>
    <col min="9992" max="10240" width="9.09765625" style="4"/>
    <col min="10241" max="10241" width="12.59765625" style="4" customWidth="1"/>
    <col min="10242" max="10242" width="17.3984375" style="4" customWidth="1"/>
    <col min="10243" max="10243" width="10.59765625" style="4" customWidth="1"/>
    <col min="10244" max="10245" width="17.3984375" style="4" customWidth="1"/>
    <col min="10246" max="10247" width="15.09765625" style="4" customWidth="1"/>
    <col min="10248" max="10496" width="9.09765625" style="4"/>
    <col min="10497" max="10497" width="12.59765625" style="4" customWidth="1"/>
    <col min="10498" max="10498" width="17.3984375" style="4" customWidth="1"/>
    <col min="10499" max="10499" width="10.59765625" style="4" customWidth="1"/>
    <col min="10500" max="10501" width="17.3984375" style="4" customWidth="1"/>
    <col min="10502" max="10503" width="15.09765625" style="4" customWidth="1"/>
    <col min="10504" max="10752" width="9.09765625" style="4"/>
    <col min="10753" max="10753" width="12.59765625" style="4" customWidth="1"/>
    <col min="10754" max="10754" width="17.3984375" style="4" customWidth="1"/>
    <col min="10755" max="10755" width="10.59765625" style="4" customWidth="1"/>
    <col min="10756" max="10757" width="17.3984375" style="4" customWidth="1"/>
    <col min="10758" max="10759" width="15.09765625" style="4" customWidth="1"/>
    <col min="10760" max="11008" width="9.09765625" style="4"/>
    <col min="11009" max="11009" width="12.59765625" style="4" customWidth="1"/>
    <col min="11010" max="11010" width="17.3984375" style="4" customWidth="1"/>
    <col min="11011" max="11011" width="10.59765625" style="4" customWidth="1"/>
    <col min="11012" max="11013" width="17.3984375" style="4" customWidth="1"/>
    <col min="11014" max="11015" width="15.09765625" style="4" customWidth="1"/>
    <col min="11016" max="11264" width="9.09765625" style="4"/>
    <col min="11265" max="11265" width="12.59765625" style="4" customWidth="1"/>
    <col min="11266" max="11266" width="17.3984375" style="4" customWidth="1"/>
    <col min="11267" max="11267" width="10.59765625" style="4" customWidth="1"/>
    <col min="11268" max="11269" width="17.3984375" style="4" customWidth="1"/>
    <col min="11270" max="11271" width="15.09765625" style="4" customWidth="1"/>
    <col min="11272" max="11520" width="9.09765625" style="4"/>
    <col min="11521" max="11521" width="12.59765625" style="4" customWidth="1"/>
    <col min="11522" max="11522" width="17.3984375" style="4" customWidth="1"/>
    <col min="11523" max="11523" width="10.59765625" style="4" customWidth="1"/>
    <col min="11524" max="11525" width="17.3984375" style="4" customWidth="1"/>
    <col min="11526" max="11527" width="15.09765625" style="4" customWidth="1"/>
    <col min="11528" max="11776" width="9.09765625" style="4"/>
    <col min="11777" max="11777" width="12.59765625" style="4" customWidth="1"/>
    <col min="11778" max="11778" width="17.3984375" style="4" customWidth="1"/>
    <col min="11779" max="11779" width="10.59765625" style="4" customWidth="1"/>
    <col min="11780" max="11781" width="17.3984375" style="4" customWidth="1"/>
    <col min="11782" max="11783" width="15.09765625" style="4" customWidth="1"/>
    <col min="11784" max="12032" width="9.09765625" style="4"/>
    <col min="12033" max="12033" width="12.59765625" style="4" customWidth="1"/>
    <col min="12034" max="12034" width="17.3984375" style="4" customWidth="1"/>
    <col min="12035" max="12035" width="10.59765625" style="4" customWidth="1"/>
    <col min="12036" max="12037" width="17.3984375" style="4" customWidth="1"/>
    <col min="12038" max="12039" width="15.09765625" style="4" customWidth="1"/>
    <col min="12040" max="12288" width="9.09765625" style="4"/>
    <col min="12289" max="12289" width="12.59765625" style="4" customWidth="1"/>
    <col min="12290" max="12290" width="17.3984375" style="4" customWidth="1"/>
    <col min="12291" max="12291" width="10.59765625" style="4" customWidth="1"/>
    <col min="12292" max="12293" width="17.3984375" style="4" customWidth="1"/>
    <col min="12294" max="12295" width="15.09765625" style="4" customWidth="1"/>
    <col min="12296" max="12544" width="9.09765625" style="4"/>
    <col min="12545" max="12545" width="12.59765625" style="4" customWidth="1"/>
    <col min="12546" max="12546" width="17.3984375" style="4" customWidth="1"/>
    <col min="12547" max="12547" width="10.59765625" style="4" customWidth="1"/>
    <col min="12548" max="12549" width="17.3984375" style="4" customWidth="1"/>
    <col min="12550" max="12551" width="15.09765625" style="4" customWidth="1"/>
    <col min="12552" max="12800" width="9.09765625" style="4"/>
    <col min="12801" max="12801" width="12.59765625" style="4" customWidth="1"/>
    <col min="12802" max="12802" width="17.3984375" style="4" customWidth="1"/>
    <col min="12803" max="12803" width="10.59765625" style="4" customWidth="1"/>
    <col min="12804" max="12805" width="17.3984375" style="4" customWidth="1"/>
    <col min="12806" max="12807" width="15.09765625" style="4" customWidth="1"/>
    <col min="12808" max="13056" width="9.09765625" style="4"/>
    <col min="13057" max="13057" width="12.59765625" style="4" customWidth="1"/>
    <col min="13058" max="13058" width="17.3984375" style="4" customWidth="1"/>
    <col min="13059" max="13059" width="10.59765625" style="4" customWidth="1"/>
    <col min="13060" max="13061" width="17.3984375" style="4" customWidth="1"/>
    <col min="13062" max="13063" width="15.09765625" style="4" customWidth="1"/>
    <col min="13064" max="13312" width="9.09765625" style="4"/>
    <col min="13313" max="13313" width="12.59765625" style="4" customWidth="1"/>
    <col min="13314" max="13314" width="17.3984375" style="4" customWidth="1"/>
    <col min="13315" max="13315" width="10.59765625" style="4" customWidth="1"/>
    <col min="13316" max="13317" width="17.3984375" style="4" customWidth="1"/>
    <col min="13318" max="13319" width="15.09765625" style="4" customWidth="1"/>
    <col min="13320" max="13568" width="9.09765625" style="4"/>
    <col min="13569" max="13569" width="12.59765625" style="4" customWidth="1"/>
    <col min="13570" max="13570" width="17.3984375" style="4" customWidth="1"/>
    <col min="13571" max="13571" width="10.59765625" style="4" customWidth="1"/>
    <col min="13572" max="13573" width="17.3984375" style="4" customWidth="1"/>
    <col min="13574" max="13575" width="15.09765625" style="4" customWidth="1"/>
    <col min="13576" max="13824" width="9.09765625" style="4"/>
    <col min="13825" max="13825" width="12.59765625" style="4" customWidth="1"/>
    <col min="13826" max="13826" width="17.3984375" style="4" customWidth="1"/>
    <col min="13827" max="13827" width="10.59765625" style="4" customWidth="1"/>
    <col min="13828" max="13829" width="17.3984375" style="4" customWidth="1"/>
    <col min="13830" max="13831" width="15.09765625" style="4" customWidth="1"/>
    <col min="13832" max="14080" width="9.09765625" style="4"/>
    <col min="14081" max="14081" width="12.59765625" style="4" customWidth="1"/>
    <col min="14082" max="14082" width="17.3984375" style="4" customWidth="1"/>
    <col min="14083" max="14083" width="10.59765625" style="4" customWidth="1"/>
    <col min="14084" max="14085" width="17.3984375" style="4" customWidth="1"/>
    <col min="14086" max="14087" width="15.09765625" style="4" customWidth="1"/>
    <col min="14088" max="14336" width="9.09765625" style="4"/>
    <col min="14337" max="14337" width="12.59765625" style="4" customWidth="1"/>
    <col min="14338" max="14338" width="17.3984375" style="4" customWidth="1"/>
    <col min="14339" max="14339" width="10.59765625" style="4" customWidth="1"/>
    <col min="14340" max="14341" width="17.3984375" style="4" customWidth="1"/>
    <col min="14342" max="14343" width="15.09765625" style="4" customWidth="1"/>
    <col min="14344" max="14592" width="9.09765625" style="4"/>
    <col min="14593" max="14593" width="12.59765625" style="4" customWidth="1"/>
    <col min="14594" max="14594" width="17.3984375" style="4" customWidth="1"/>
    <col min="14595" max="14595" width="10.59765625" style="4" customWidth="1"/>
    <col min="14596" max="14597" width="17.3984375" style="4" customWidth="1"/>
    <col min="14598" max="14599" width="15.09765625" style="4" customWidth="1"/>
    <col min="14600" max="14848" width="9.09765625" style="4"/>
    <col min="14849" max="14849" width="12.59765625" style="4" customWidth="1"/>
    <col min="14850" max="14850" width="17.3984375" style="4" customWidth="1"/>
    <col min="14851" max="14851" width="10.59765625" style="4" customWidth="1"/>
    <col min="14852" max="14853" width="17.3984375" style="4" customWidth="1"/>
    <col min="14854" max="14855" width="15.09765625" style="4" customWidth="1"/>
    <col min="14856" max="15104" width="9.09765625" style="4"/>
    <col min="15105" max="15105" width="12.59765625" style="4" customWidth="1"/>
    <col min="15106" max="15106" width="17.3984375" style="4" customWidth="1"/>
    <col min="15107" max="15107" width="10.59765625" style="4" customWidth="1"/>
    <col min="15108" max="15109" width="17.3984375" style="4" customWidth="1"/>
    <col min="15110" max="15111" width="15.09765625" style="4" customWidth="1"/>
    <col min="15112" max="15360" width="9.09765625" style="4"/>
    <col min="15361" max="15361" width="12.59765625" style="4" customWidth="1"/>
    <col min="15362" max="15362" width="17.3984375" style="4" customWidth="1"/>
    <col min="15363" max="15363" width="10.59765625" style="4" customWidth="1"/>
    <col min="15364" max="15365" width="17.3984375" style="4" customWidth="1"/>
    <col min="15366" max="15367" width="15.09765625" style="4" customWidth="1"/>
    <col min="15368" max="15616" width="9.09765625" style="4"/>
    <col min="15617" max="15617" width="12.59765625" style="4" customWidth="1"/>
    <col min="15618" max="15618" width="17.3984375" style="4" customWidth="1"/>
    <col min="15619" max="15619" width="10.59765625" style="4" customWidth="1"/>
    <col min="15620" max="15621" width="17.3984375" style="4" customWidth="1"/>
    <col min="15622" max="15623" width="15.09765625" style="4" customWidth="1"/>
    <col min="15624" max="15872" width="9.09765625" style="4"/>
    <col min="15873" max="15873" width="12.59765625" style="4" customWidth="1"/>
    <col min="15874" max="15874" width="17.3984375" style="4" customWidth="1"/>
    <col min="15875" max="15875" width="10.59765625" style="4" customWidth="1"/>
    <col min="15876" max="15877" width="17.3984375" style="4" customWidth="1"/>
    <col min="15878" max="15879" width="15.09765625" style="4" customWidth="1"/>
    <col min="15880" max="16128" width="9.09765625" style="4"/>
    <col min="16129" max="16129" width="12.59765625" style="4" customWidth="1"/>
    <col min="16130" max="16130" width="17.3984375" style="4" customWidth="1"/>
    <col min="16131" max="16131" width="10.59765625" style="4" customWidth="1"/>
    <col min="16132" max="16133" width="17.3984375" style="4" customWidth="1"/>
    <col min="16134" max="16135" width="15.09765625" style="4" customWidth="1"/>
    <col min="16136" max="16384" width="9.09765625" style="4"/>
  </cols>
  <sheetData>
    <row r="1" spans="1:15" x14ac:dyDescent="0.25">
      <c r="A1" s="6"/>
      <c r="B1" s="6"/>
      <c r="C1" s="6"/>
      <c r="D1" s="6"/>
      <c r="E1" s="6"/>
      <c r="F1" s="6"/>
      <c r="G1" s="7"/>
    </row>
    <row r="2" spans="1:15" ht="13" x14ac:dyDescent="0.3">
      <c r="A2" s="8" t="s">
        <v>240</v>
      </c>
      <c r="B2" s="6"/>
      <c r="C2" s="6"/>
      <c r="D2" s="6"/>
      <c r="E2" s="6"/>
      <c r="F2" s="6"/>
      <c r="G2" s="7"/>
    </row>
    <row r="3" spans="1:15" x14ac:dyDescent="0.25">
      <c r="A3" s="9"/>
      <c r="B3" s="9"/>
      <c r="C3" s="9"/>
      <c r="D3" s="9"/>
      <c r="E3" s="9"/>
      <c r="F3" s="9"/>
      <c r="G3" s="10"/>
    </row>
    <row r="4" spans="1:15" x14ac:dyDescent="0.25">
      <c r="A4" s="11" t="s">
        <v>42</v>
      </c>
      <c r="B4" s="12" t="s">
        <v>43</v>
      </c>
      <c r="C4" s="12" t="s">
        <v>44</v>
      </c>
      <c r="D4" s="12" t="s">
        <v>44</v>
      </c>
      <c r="E4" s="12" t="s">
        <v>45</v>
      </c>
      <c r="F4" s="12" t="s">
        <v>46</v>
      </c>
      <c r="G4" s="13" t="s">
        <v>47</v>
      </c>
    </row>
    <row r="5" spans="1:15" x14ac:dyDescent="0.25">
      <c r="A5" s="14" t="s">
        <v>48</v>
      </c>
      <c r="B5" s="15" t="s">
        <v>49</v>
      </c>
      <c r="C5" s="15" t="s">
        <v>50</v>
      </c>
      <c r="D5" s="15" t="s">
        <v>51</v>
      </c>
      <c r="E5" s="15" t="s">
        <v>52</v>
      </c>
      <c r="F5" s="15" t="s">
        <v>53</v>
      </c>
      <c r="G5" s="16" t="s">
        <v>54</v>
      </c>
    </row>
    <row r="6" spans="1:15" x14ac:dyDescent="0.25">
      <c r="A6" s="17"/>
      <c r="B6" s="15" t="s">
        <v>55</v>
      </c>
      <c r="C6" s="15" t="s">
        <v>56</v>
      </c>
      <c r="D6" s="15" t="s">
        <v>55</v>
      </c>
      <c r="E6" s="15" t="s">
        <v>55</v>
      </c>
      <c r="F6" s="15" t="s">
        <v>57</v>
      </c>
      <c r="G6" s="16" t="s">
        <v>56</v>
      </c>
    </row>
    <row r="7" spans="1:15" x14ac:dyDescent="0.25">
      <c r="A7" s="18"/>
      <c r="B7" s="6"/>
      <c r="C7" s="15"/>
      <c r="D7" s="6"/>
      <c r="E7" s="6"/>
      <c r="F7" s="15"/>
      <c r="G7" s="16"/>
    </row>
    <row r="8" spans="1:15" ht="13.5" x14ac:dyDescent="0.35">
      <c r="A8" s="19"/>
      <c r="B8" s="20" t="s">
        <v>58</v>
      </c>
      <c r="C8" s="12" t="s">
        <v>59</v>
      </c>
      <c r="D8" s="12" t="s">
        <v>60</v>
      </c>
      <c r="E8" s="12" t="s">
        <v>61</v>
      </c>
      <c r="F8" s="20" t="s">
        <v>62</v>
      </c>
      <c r="G8" s="21" t="s">
        <v>63</v>
      </c>
    </row>
    <row r="9" spans="1:15" x14ac:dyDescent="0.25">
      <c r="A9" s="18"/>
      <c r="B9" s="22"/>
      <c r="C9" s="22"/>
      <c r="D9" s="22"/>
      <c r="E9" s="22"/>
      <c r="F9" s="22"/>
      <c r="G9" s="23"/>
    </row>
    <row r="10" spans="1:15" x14ac:dyDescent="0.25">
      <c r="A10" s="14" t="s">
        <v>64</v>
      </c>
      <c r="B10" s="24">
        <v>1.98E-3</v>
      </c>
      <c r="C10" s="15">
        <v>100000</v>
      </c>
      <c r="D10" s="15">
        <v>198</v>
      </c>
      <c r="E10" s="15">
        <v>99838</v>
      </c>
      <c r="F10" s="15">
        <v>8371168</v>
      </c>
      <c r="G10" s="25">
        <v>83.7</v>
      </c>
      <c r="H10" s="40"/>
      <c r="I10" s="44"/>
      <c r="J10" s="44"/>
      <c r="K10" s="39"/>
      <c r="L10" s="39"/>
      <c r="M10" s="44"/>
      <c r="N10" s="43"/>
      <c r="O10" s="43"/>
    </row>
    <row r="11" spans="1:15" x14ac:dyDescent="0.25">
      <c r="A11" s="14" t="s">
        <v>65</v>
      </c>
      <c r="B11" s="24">
        <v>1E-4</v>
      </c>
      <c r="C11" s="15">
        <v>99802</v>
      </c>
      <c r="D11" s="15">
        <v>10</v>
      </c>
      <c r="E11" s="15">
        <v>99797</v>
      </c>
      <c r="F11" s="15">
        <v>8271330</v>
      </c>
      <c r="G11" s="25">
        <v>82.9</v>
      </c>
      <c r="H11" s="40"/>
      <c r="I11" s="44"/>
      <c r="J11" s="44"/>
      <c r="K11" s="39"/>
      <c r="L11" s="39"/>
      <c r="M11" s="44"/>
      <c r="N11" s="43"/>
      <c r="O11" s="43"/>
    </row>
    <row r="12" spans="1:15" x14ac:dyDescent="0.25">
      <c r="A12" s="14" t="s">
        <v>66</v>
      </c>
      <c r="B12" s="24">
        <v>1E-4</v>
      </c>
      <c r="C12" s="15">
        <v>99792</v>
      </c>
      <c r="D12" s="15">
        <v>10</v>
      </c>
      <c r="E12" s="15">
        <v>99787</v>
      </c>
      <c r="F12" s="15">
        <v>8171533</v>
      </c>
      <c r="G12" s="25">
        <v>81.900000000000006</v>
      </c>
      <c r="H12" s="40"/>
      <c r="I12" s="44"/>
      <c r="J12" s="44"/>
      <c r="K12" s="39"/>
      <c r="L12" s="39"/>
      <c r="M12" s="44"/>
      <c r="N12" s="43"/>
      <c r="O12" s="43"/>
    </row>
    <row r="13" spans="1:15" x14ac:dyDescent="0.25">
      <c r="A13" s="14" t="s">
        <v>67</v>
      </c>
      <c r="B13" s="24">
        <v>9.0000000000000006E-5</v>
      </c>
      <c r="C13" s="15">
        <v>99782</v>
      </c>
      <c r="D13" s="15">
        <v>9</v>
      </c>
      <c r="E13" s="15">
        <v>99778</v>
      </c>
      <c r="F13" s="15">
        <v>8071746</v>
      </c>
      <c r="G13" s="25">
        <v>80.900000000000006</v>
      </c>
      <c r="H13" s="40"/>
      <c r="I13" s="44"/>
      <c r="J13" s="44"/>
      <c r="K13" s="39"/>
      <c r="L13" s="39"/>
      <c r="M13" s="44"/>
      <c r="N13" s="43"/>
      <c r="O13" s="43"/>
    </row>
    <row r="14" spans="1:15" x14ac:dyDescent="0.25">
      <c r="A14" s="14" t="s">
        <v>68</v>
      </c>
      <c r="B14" s="24">
        <v>8.0000000000000007E-5</v>
      </c>
      <c r="C14" s="15">
        <v>99773</v>
      </c>
      <c r="D14" s="15">
        <v>8</v>
      </c>
      <c r="E14" s="15">
        <v>99769</v>
      </c>
      <c r="F14" s="15">
        <v>7971969</v>
      </c>
      <c r="G14" s="25">
        <v>79.900000000000006</v>
      </c>
      <c r="H14" s="40"/>
      <c r="I14" s="44"/>
      <c r="J14" s="44"/>
      <c r="K14" s="39"/>
      <c r="L14" s="39"/>
      <c r="M14" s="44"/>
      <c r="N14" s="43"/>
      <c r="O14" s="43"/>
    </row>
    <row r="15" spans="1:15" x14ac:dyDescent="0.25">
      <c r="A15" s="14" t="s">
        <v>69</v>
      </c>
      <c r="B15" s="24">
        <v>8.0000000000000007E-5</v>
      </c>
      <c r="C15" s="15">
        <v>99765</v>
      </c>
      <c r="D15" s="15">
        <v>8</v>
      </c>
      <c r="E15" s="15">
        <v>99761</v>
      </c>
      <c r="F15" s="15">
        <v>7872200</v>
      </c>
      <c r="G15" s="25">
        <v>78.900000000000006</v>
      </c>
      <c r="H15" s="40"/>
      <c r="I15" s="44"/>
      <c r="J15" s="44"/>
      <c r="K15" s="39"/>
      <c r="L15" s="39"/>
      <c r="M15" s="44"/>
      <c r="N15" s="43"/>
      <c r="O15" s="43"/>
    </row>
    <row r="16" spans="1:15" x14ac:dyDescent="0.25">
      <c r="A16" s="14" t="s">
        <v>70</v>
      </c>
      <c r="B16" s="24">
        <v>6.9999999999999994E-5</v>
      </c>
      <c r="C16" s="15">
        <v>99757</v>
      </c>
      <c r="D16" s="15">
        <v>7</v>
      </c>
      <c r="E16" s="15">
        <v>99754</v>
      </c>
      <c r="F16" s="15">
        <v>7772439</v>
      </c>
      <c r="G16" s="25">
        <v>77.900000000000006</v>
      </c>
      <c r="H16" s="40"/>
      <c r="I16" s="44"/>
      <c r="J16" s="44"/>
      <c r="K16" s="39"/>
      <c r="L16" s="39"/>
      <c r="M16" s="44"/>
      <c r="N16" s="43"/>
      <c r="O16" s="43"/>
    </row>
    <row r="17" spans="1:15" x14ac:dyDescent="0.25">
      <c r="A17" s="14" t="s">
        <v>71</v>
      </c>
      <c r="B17" s="24">
        <v>6.9999999999999994E-5</v>
      </c>
      <c r="C17" s="15">
        <v>99750</v>
      </c>
      <c r="D17" s="15">
        <v>7</v>
      </c>
      <c r="E17" s="15">
        <v>99747</v>
      </c>
      <c r="F17" s="15">
        <v>7672685</v>
      </c>
      <c r="G17" s="25">
        <v>76.900000000000006</v>
      </c>
      <c r="H17" s="40"/>
      <c r="I17" s="44"/>
      <c r="J17" s="44"/>
      <c r="K17" s="39"/>
      <c r="L17" s="39"/>
      <c r="M17" s="44"/>
      <c r="N17" s="43"/>
      <c r="O17" s="43"/>
    </row>
    <row r="18" spans="1:15" x14ac:dyDescent="0.25">
      <c r="A18" s="14" t="s">
        <v>72</v>
      </c>
      <c r="B18" s="24">
        <v>6.9999999999999994E-5</v>
      </c>
      <c r="C18" s="15">
        <v>99743</v>
      </c>
      <c r="D18" s="15">
        <v>7</v>
      </c>
      <c r="E18" s="15">
        <v>99740</v>
      </c>
      <c r="F18" s="15">
        <v>7572939</v>
      </c>
      <c r="G18" s="25">
        <v>75.900000000000006</v>
      </c>
      <c r="H18" s="40"/>
      <c r="I18" s="44"/>
      <c r="J18" s="44"/>
      <c r="K18" s="39"/>
      <c r="L18" s="39"/>
      <c r="M18" s="44"/>
      <c r="N18" s="43"/>
      <c r="O18" s="43"/>
    </row>
    <row r="19" spans="1:15" x14ac:dyDescent="0.25">
      <c r="A19" s="14" t="s">
        <v>73</v>
      </c>
      <c r="B19" s="24">
        <v>6.0000000000000002E-5</v>
      </c>
      <c r="C19" s="15">
        <v>99736</v>
      </c>
      <c r="D19" s="15">
        <v>6</v>
      </c>
      <c r="E19" s="15">
        <v>99733</v>
      </c>
      <c r="F19" s="15">
        <v>7473199</v>
      </c>
      <c r="G19" s="25">
        <v>74.900000000000006</v>
      </c>
      <c r="H19" s="40"/>
      <c r="I19" s="44"/>
      <c r="J19" s="44"/>
      <c r="K19" s="39"/>
      <c r="L19" s="39"/>
      <c r="M19" s="44"/>
      <c r="N19" s="43"/>
      <c r="O19" s="43"/>
    </row>
    <row r="20" spans="1:15" x14ac:dyDescent="0.25">
      <c r="A20" s="14" t="s">
        <v>74</v>
      </c>
      <c r="B20" s="24">
        <v>6.0000000000000002E-5</v>
      </c>
      <c r="C20" s="15">
        <v>99730</v>
      </c>
      <c r="D20" s="15">
        <v>6</v>
      </c>
      <c r="E20" s="15">
        <v>99727</v>
      </c>
      <c r="F20" s="15">
        <v>7373466</v>
      </c>
      <c r="G20" s="25">
        <v>73.900000000000006</v>
      </c>
      <c r="H20" s="40"/>
      <c r="I20" s="44"/>
      <c r="J20" s="44"/>
      <c r="K20" s="39"/>
      <c r="L20" s="39"/>
      <c r="M20" s="44"/>
      <c r="N20" s="43"/>
      <c r="O20" s="43"/>
    </row>
    <row r="21" spans="1:15" x14ac:dyDescent="0.25">
      <c r="A21" s="14" t="s">
        <v>75</v>
      </c>
      <c r="B21" s="24">
        <v>6.0000000000000002E-5</v>
      </c>
      <c r="C21" s="15">
        <v>99724</v>
      </c>
      <c r="D21" s="15">
        <v>6</v>
      </c>
      <c r="E21" s="15">
        <v>99721</v>
      </c>
      <c r="F21" s="15">
        <v>7273739</v>
      </c>
      <c r="G21" s="25">
        <v>72.900000000000006</v>
      </c>
      <c r="H21" s="40"/>
      <c r="I21" s="44"/>
      <c r="J21" s="44"/>
      <c r="K21" s="39"/>
      <c r="L21" s="39"/>
      <c r="M21" s="44"/>
      <c r="N21" s="43"/>
      <c r="O21" s="43"/>
    </row>
    <row r="22" spans="1:15" x14ac:dyDescent="0.25">
      <c r="A22" s="14" t="s">
        <v>76</v>
      </c>
      <c r="B22" s="24">
        <v>6.0000000000000002E-5</v>
      </c>
      <c r="C22" s="15">
        <v>99718</v>
      </c>
      <c r="D22" s="15">
        <v>6</v>
      </c>
      <c r="E22" s="15">
        <v>99715</v>
      </c>
      <c r="F22" s="15">
        <v>7174018</v>
      </c>
      <c r="G22" s="25">
        <v>71.900000000000006</v>
      </c>
      <c r="H22" s="40"/>
      <c r="I22" s="44"/>
      <c r="J22" s="44"/>
      <c r="K22" s="39"/>
      <c r="L22" s="39"/>
      <c r="M22" s="44"/>
      <c r="N22" s="43"/>
      <c r="O22" s="43"/>
    </row>
    <row r="23" spans="1:15" x14ac:dyDescent="0.25">
      <c r="A23" s="14" t="s">
        <v>77</v>
      </c>
      <c r="B23" s="24">
        <v>8.0000000000000007E-5</v>
      </c>
      <c r="C23" s="15">
        <v>99712</v>
      </c>
      <c r="D23" s="15">
        <v>8</v>
      </c>
      <c r="E23" s="15">
        <v>99708</v>
      </c>
      <c r="F23" s="15">
        <v>7074303</v>
      </c>
      <c r="G23" s="25">
        <v>70.900000000000006</v>
      </c>
      <c r="H23" s="40"/>
      <c r="I23" s="44"/>
      <c r="J23" s="44"/>
      <c r="K23" s="39"/>
      <c r="L23" s="39"/>
      <c r="M23" s="44"/>
      <c r="N23" s="43"/>
      <c r="O23" s="43"/>
    </row>
    <row r="24" spans="1:15" x14ac:dyDescent="0.25">
      <c r="A24" s="14" t="s">
        <v>78</v>
      </c>
      <c r="B24" s="24">
        <v>1E-4</v>
      </c>
      <c r="C24" s="15">
        <v>99704</v>
      </c>
      <c r="D24" s="15">
        <v>10</v>
      </c>
      <c r="E24" s="15">
        <v>99699</v>
      </c>
      <c r="F24" s="15">
        <v>6974595</v>
      </c>
      <c r="G24" s="25">
        <v>70</v>
      </c>
      <c r="H24" s="40"/>
      <c r="I24" s="44"/>
      <c r="J24" s="44"/>
      <c r="K24" s="39"/>
      <c r="L24" s="39"/>
      <c r="M24" s="44"/>
      <c r="N24" s="43"/>
      <c r="O24" s="43"/>
    </row>
    <row r="25" spans="1:15" x14ac:dyDescent="0.25">
      <c r="A25" s="14" t="s">
        <v>79</v>
      </c>
      <c r="B25" s="24">
        <v>1.2999999999999999E-4</v>
      </c>
      <c r="C25" s="15">
        <v>99694</v>
      </c>
      <c r="D25" s="15">
        <v>13</v>
      </c>
      <c r="E25" s="15">
        <v>99688</v>
      </c>
      <c r="F25" s="15">
        <v>6874896</v>
      </c>
      <c r="G25" s="25">
        <v>69</v>
      </c>
      <c r="H25" s="40"/>
      <c r="I25" s="44"/>
      <c r="J25" s="44"/>
      <c r="K25" s="39"/>
      <c r="L25" s="39"/>
      <c r="M25" s="44"/>
      <c r="N25" s="43"/>
      <c r="O25" s="43"/>
    </row>
    <row r="26" spans="1:15" x14ac:dyDescent="0.25">
      <c r="A26" s="26" t="s">
        <v>80</v>
      </c>
      <c r="B26" s="24">
        <v>1.4999999999999999E-4</v>
      </c>
      <c r="C26" s="15">
        <v>99681</v>
      </c>
      <c r="D26" s="15">
        <v>15</v>
      </c>
      <c r="E26" s="15">
        <v>99674</v>
      </c>
      <c r="F26" s="15">
        <v>6775209</v>
      </c>
      <c r="G26" s="25">
        <v>68</v>
      </c>
      <c r="H26" s="40"/>
      <c r="I26" s="44"/>
      <c r="J26" s="44"/>
      <c r="K26" s="39"/>
      <c r="L26" s="39"/>
      <c r="M26" s="44"/>
      <c r="N26" s="43"/>
      <c r="O26" s="43"/>
    </row>
    <row r="27" spans="1:15" x14ac:dyDescent="0.25">
      <c r="A27" s="26" t="s">
        <v>81</v>
      </c>
      <c r="B27" s="24">
        <v>1.7000000000000001E-4</v>
      </c>
      <c r="C27" s="15">
        <v>99666</v>
      </c>
      <c r="D27" s="15">
        <v>17</v>
      </c>
      <c r="E27" s="15">
        <v>99658</v>
      </c>
      <c r="F27" s="15">
        <v>6675535</v>
      </c>
      <c r="G27" s="25">
        <v>67</v>
      </c>
      <c r="H27" s="40"/>
      <c r="I27" s="44"/>
      <c r="J27" s="44"/>
      <c r="K27" s="39"/>
      <c r="L27" s="39"/>
      <c r="M27" s="44"/>
      <c r="N27" s="43"/>
      <c r="O27" s="43"/>
    </row>
    <row r="28" spans="1:15" x14ac:dyDescent="0.25">
      <c r="A28" s="26" t="s">
        <v>82</v>
      </c>
      <c r="B28" s="24">
        <v>1.9000000000000001E-4</v>
      </c>
      <c r="C28" s="15">
        <v>99649</v>
      </c>
      <c r="D28" s="15">
        <v>19</v>
      </c>
      <c r="E28" s="15">
        <v>99640</v>
      </c>
      <c r="F28" s="15">
        <v>6575878</v>
      </c>
      <c r="G28" s="25">
        <v>66</v>
      </c>
      <c r="H28" s="40"/>
      <c r="I28" s="44"/>
      <c r="J28" s="44"/>
      <c r="K28" s="39"/>
      <c r="L28" s="39"/>
      <c r="M28" s="44"/>
      <c r="N28" s="43"/>
      <c r="O28" s="43"/>
    </row>
    <row r="29" spans="1:15" x14ac:dyDescent="0.25">
      <c r="A29" s="26" t="s">
        <v>83</v>
      </c>
      <c r="B29" s="24">
        <v>2.0000000000000001E-4</v>
      </c>
      <c r="C29" s="15">
        <v>99630</v>
      </c>
      <c r="D29" s="15">
        <v>20</v>
      </c>
      <c r="E29" s="15">
        <v>99620</v>
      </c>
      <c r="F29" s="15">
        <v>6476238</v>
      </c>
      <c r="G29" s="25">
        <v>65</v>
      </c>
      <c r="H29" s="40"/>
      <c r="I29" s="44"/>
      <c r="J29" s="44"/>
      <c r="K29" s="39"/>
      <c r="L29" s="39"/>
      <c r="M29" s="44"/>
      <c r="N29" s="43"/>
      <c r="O29" s="43"/>
    </row>
    <row r="30" spans="1:15" x14ac:dyDescent="0.25">
      <c r="A30" s="26" t="s">
        <v>84</v>
      </c>
      <c r="B30" s="24">
        <v>2.2000000000000001E-4</v>
      </c>
      <c r="C30" s="15">
        <v>99610</v>
      </c>
      <c r="D30" s="15">
        <v>22</v>
      </c>
      <c r="E30" s="15">
        <v>99599</v>
      </c>
      <c r="F30" s="15">
        <v>6376618</v>
      </c>
      <c r="G30" s="25">
        <v>64</v>
      </c>
      <c r="H30" s="40"/>
      <c r="I30" s="44"/>
      <c r="J30" s="44"/>
      <c r="K30" s="39"/>
      <c r="L30" s="39"/>
      <c r="M30" s="44"/>
      <c r="N30" s="43"/>
      <c r="O30" s="43"/>
    </row>
    <row r="31" spans="1:15" x14ac:dyDescent="0.25">
      <c r="A31" s="26" t="s">
        <v>85</v>
      </c>
      <c r="B31" s="24">
        <v>2.3000000000000001E-4</v>
      </c>
      <c r="C31" s="15">
        <v>99588</v>
      </c>
      <c r="D31" s="15">
        <v>23</v>
      </c>
      <c r="E31" s="15">
        <v>99577</v>
      </c>
      <c r="F31" s="15">
        <v>6277019</v>
      </c>
      <c r="G31" s="25">
        <v>63</v>
      </c>
      <c r="H31" s="40"/>
      <c r="I31" s="44"/>
      <c r="J31" s="44"/>
      <c r="K31" s="39"/>
      <c r="L31" s="39"/>
      <c r="M31" s="44"/>
      <c r="N31" s="43"/>
      <c r="O31" s="43"/>
    </row>
    <row r="32" spans="1:15" x14ac:dyDescent="0.25">
      <c r="A32" s="26" t="s">
        <v>86</v>
      </c>
      <c r="B32" s="24">
        <v>2.4000000000000001E-4</v>
      </c>
      <c r="C32" s="15">
        <v>99565</v>
      </c>
      <c r="D32" s="15">
        <v>24</v>
      </c>
      <c r="E32" s="15">
        <v>99553</v>
      </c>
      <c r="F32" s="15">
        <v>6177443</v>
      </c>
      <c r="G32" s="25">
        <v>62</v>
      </c>
      <c r="H32" s="40"/>
      <c r="I32" s="44"/>
      <c r="J32" s="44"/>
      <c r="K32" s="39"/>
      <c r="L32" s="39"/>
      <c r="M32" s="44"/>
      <c r="N32" s="43"/>
      <c r="O32" s="43"/>
    </row>
    <row r="33" spans="1:15" x14ac:dyDescent="0.25">
      <c r="A33" s="26" t="s">
        <v>87</v>
      </c>
      <c r="B33" s="24">
        <v>2.5000000000000001E-4</v>
      </c>
      <c r="C33" s="15">
        <v>99541</v>
      </c>
      <c r="D33" s="15">
        <v>25</v>
      </c>
      <c r="E33" s="15">
        <v>99529</v>
      </c>
      <c r="F33" s="15">
        <v>6077890</v>
      </c>
      <c r="G33" s="25">
        <v>61.1</v>
      </c>
      <c r="H33" s="40"/>
      <c r="I33" s="44"/>
      <c r="J33" s="44"/>
      <c r="K33" s="39"/>
      <c r="L33" s="39"/>
      <c r="M33" s="44"/>
      <c r="N33" s="43"/>
      <c r="O33" s="43"/>
    </row>
    <row r="34" spans="1:15" x14ac:dyDescent="0.25">
      <c r="A34" s="26" t="s">
        <v>88</v>
      </c>
      <c r="B34" s="24">
        <v>2.5000000000000001E-4</v>
      </c>
      <c r="C34" s="15">
        <v>99516</v>
      </c>
      <c r="D34" s="15">
        <v>25</v>
      </c>
      <c r="E34" s="15">
        <v>99504</v>
      </c>
      <c r="F34" s="15">
        <v>5978361</v>
      </c>
      <c r="G34" s="25">
        <v>60.1</v>
      </c>
      <c r="H34" s="40"/>
      <c r="I34" s="44"/>
      <c r="J34" s="44"/>
      <c r="K34" s="39"/>
      <c r="L34" s="39"/>
      <c r="M34" s="44"/>
      <c r="N34" s="43"/>
      <c r="O34" s="43"/>
    </row>
    <row r="35" spans="1:15" x14ac:dyDescent="0.25">
      <c r="A35" s="26" t="s">
        <v>89</v>
      </c>
      <c r="B35" s="24">
        <v>2.5000000000000001E-4</v>
      </c>
      <c r="C35" s="15">
        <v>99491</v>
      </c>
      <c r="D35" s="15">
        <v>25</v>
      </c>
      <c r="E35" s="15">
        <v>99479</v>
      </c>
      <c r="F35" s="15">
        <v>5878858</v>
      </c>
      <c r="G35" s="25">
        <v>59.1</v>
      </c>
      <c r="H35" s="40"/>
      <c r="I35" s="44"/>
      <c r="J35" s="44"/>
      <c r="K35" s="39"/>
      <c r="L35" s="39"/>
      <c r="M35" s="44"/>
      <c r="N35" s="43"/>
      <c r="O35" s="43"/>
    </row>
    <row r="36" spans="1:15" x14ac:dyDescent="0.25">
      <c r="A36" s="26" t="s">
        <v>90</v>
      </c>
      <c r="B36" s="24">
        <v>2.5000000000000001E-4</v>
      </c>
      <c r="C36" s="15">
        <v>99466</v>
      </c>
      <c r="D36" s="15">
        <v>25</v>
      </c>
      <c r="E36" s="15">
        <v>99454</v>
      </c>
      <c r="F36" s="15">
        <v>5779379</v>
      </c>
      <c r="G36" s="25">
        <v>58.1</v>
      </c>
      <c r="H36" s="40"/>
      <c r="I36" s="44"/>
      <c r="J36" s="44"/>
      <c r="K36" s="39"/>
      <c r="L36" s="39"/>
      <c r="M36" s="44"/>
      <c r="N36" s="43"/>
      <c r="O36" s="43"/>
    </row>
    <row r="37" spans="1:15" x14ac:dyDescent="0.25">
      <c r="A37" s="26" t="s">
        <v>91</v>
      </c>
      <c r="B37" s="24">
        <v>2.5999999999999998E-4</v>
      </c>
      <c r="C37" s="15">
        <v>99441</v>
      </c>
      <c r="D37" s="15">
        <v>25</v>
      </c>
      <c r="E37" s="15">
        <v>99429</v>
      </c>
      <c r="F37" s="15">
        <v>5679926</v>
      </c>
      <c r="G37" s="25">
        <v>57.1</v>
      </c>
      <c r="H37" s="40"/>
      <c r="I37" s="44"/>
      <c r="J37" s="44"/>
      <c r="K37" s="39"/>
      <c r="L37" s="39"/>
      <c r="M37" s="44"/>
      <c r="N37" s="43"/>
      <c r="O37" s="43"/>
    </row>
    <row r="38" spans="1:15" x14ac:dyDescent="0.25">
      <c r="A38" s="26" t="s">
        <v>92</v>
      </c>
      <c r="B38" s="24">
        <v>2.7E-4</v>
      </c>
      <c r="C38" s="15">
        <v>99416</v>
      </c>
      <c r="D38" s="15">
        <v>27</v>
      </c>
      <c r="E38" s="15">
        <v>99403</v>
      </c>
      <c r="F38" s="15">
        <v>5580497</v>
      </c>
      <c r="G38" s="25">
        <v>56.1</v>
      </c>
      <c r="H38" s="40"/>
      <c r="I38" s="44"/>
      <c r="J38" s="44"/>
      <c r="K38" s="39"/>
      <c r="L38" s="39"/>
      <c r="M38" s="44"/>
      <c r="N38" s="43"/>
      <c r="O38" s="43"/>
    </row>
    <row r="39" spans="1:15" x14ac:dyDescent="0.25">
      <c r="A39" s="26" t="s">
        <v>93</v>
      </c>
      <c r="B39" s="24">
        <v>2.7999999999999998E-4</v>
      </c>
      <c r="C39" s="15">
        <v>99389</v>
      </c>
      <c r="D39" s="15">
        <v>28</v>
      </c>
      <c r="E39" s="15">
        <v>99375</v>
      </c>
      <c r="F39" s="15">
        <v>5481095</v>
      </c>
      <c r="G39" s="25">
        <v>55.1</v>
      </c>
      <c r="H39" s="40"/>
      <c r="I39" s="44"/>
      <c r="J39" s="44"/>
      <c r="K39" s="39"/>
      <c r="L39" s="39"/>
      <c r="M39" s="44"/>
      <c r="N39" s="43"/>
      <c r="O39" s="43"/>
    </row>
    <row r="40" spans="1:15" x14ac:dyDescent="0.25">
      <c r="A40" s="26" t="s">
        <v>94</v>
      </c>
      <c r="B40" s="24">
        <v>2.9999999999999997E-4</v>
      </c>
      <c r="C40" s="15">
        <v>99361</v>
      </c>
      <c r="D40" s="15">
        <v>29</v>
      </c>
      <c r="E40" s="15">
        <v>99347</v>
      </c>
      <c r="F40" s="15">
        <v>5381720</v>
      </c>
      <c r="G40" s="25">
        <v>54.2</v>
      </c>
      <c r="H40" s="40"/>
      <c r="I40" s="44"/>
      <c r="J40" s="44"/>
      <c r="K40" s="39"/>
      <c r="L40" s="39"/>
      <c r="M40" s="44"/>
      <c r="N40" s="43"/>
      <c r="O40" s="43"/>
    </row>
    <row r="41" spans="1:15" x14ac:dyDescent="0.25">
      <c r="A41" s="26" t="s">
        <v>95</v>
      </c>
      <c r="B41" s="24">
        <v>3.1E-4</v>
      </c>
      <c r="C41" s="15">
        <v>99332</v>
      </c>
      <c r="D41" s="15">
        <v>31</v>
      </c>
      <c r="E41" s="15">
        <v>99317</v>
      </c>
      <c r="F41" s="15">
        <v>5282373</v>
      </c>
      <c r="G41" s="25">
        <v>53.2</v>
      </c>
      <c r="H41" s="40"/>
      <c r="I41" s="44"/>
      <c r="J41" s="44"/>
      <c r="K41" s="39"/>
      <c r="L41" s="39"/>
      <c r="M41" s="44"/>
      <c r="N41" s="43"/>
      <c r="O41" s="43"/>
    </row>
    <row r="42" spans="1:15" x14ac:dyDescent="0.25">
      <c r="A42" s="26" t="s">
        <v>96</v>
      </c>
      <c r="B42" s="24">
        <v>3.3E-4</v>
      </c>
      <c r="C42" s="15">
        <v>99301</v>
      </c>
      <c r="D42" s="15">
        <v>33</v>
      </c>
      <c r="E42" s="15">
        <v>99285</v>
      </c>
      <c r="F42" s="15">
        <v>5183057</v>
      </c>
      <c r="G42" s="25">
        <v>52.2</v>
      </c>
      <c r="H42" s="40"/>
      <c r="I42" s="44"/>
      <c r="J42" s="44"/>
      <c r="K42" s="39"/>
      <c r="L42" s="39"/>
      <c r="M42" s="44"/>
      <c r="N42" s="43"/>
      <c r="O42" s="43"/>
    </row>
    <row r="43" spans="1:15" x14ac:dyDescent="0.25">
      <c r="A43" s="26" t="s">
        <v>97</v>
      </c>
      <c r="B43" s="24">
        <v>3.5E-4</v>
      </c>
      <c r="C43" s="15">
        <v>99268</v>
      </c>
      <c r="D43" s="15">
        <v>35</v>
      </c>
      <c r="E43" s="15">
        <v>99251</v>
      </c>
      <c r="F43" s="15">
        <v>5083772</v>
      </c>
      <c r="G43" s="25">
        <v>51.2</v>
      </c>
      <c r="H43" s="40"/>
      <c r="I43" s="44"/>
      <c r="J43" s="44"/>
      <c r="K43" s="39"/>
      <c r="L43" s="39"/>
      <c r="M43" s="44"/>
      <c r="N43" s="43"/>
      <c r="O43" s="43"/>
    </row>
    <row r="44" spans="1:15" x14ac:dyDescent="0.25">
      <c r="A44" s="26" t="s">
        <v>98</v>
      </c>
      <c r="B44" s="24">
        <v>3.8000000000000002E-4</v>
      </c>
      <c r="C44" s="15">
        <v>99233</v>
      </c>
      <c r="D44" s="15">
        <v>38</v>
      </c>
      <c r="E44" s="15">
        <v>99214</v>
      </c>
      <c r="F44" s="15">
        <v>4984522</v>
      </c>
      <c r="G44" s="25">
        <v>50.2</v>
      </c>
      <c r="H44" s="40"/>
      <c r="I44" s="44"/>
      <c r="J44" s="44"/>
      <c r="K44" s="39"/>
      <c r="L44" s="39"/>
      <c r="M44" s="44"/>
      <c r="N44" s="43"/>
      <c r="O44" s="43"/>
    </row>
    <row r="45" spans="1:15" x14ac:dyDescent="0.25">
      <c r="A45" s="26" t="s">
        <v>99</v>
      </c>
      <c r="B45" s="24">
        <v>4.0999999999999999E-4</v>
      </c>
      <c r="C45" s="15">
        <v>99195</v>
      </c>
      <c r="D45" s="15">
        <v>40</v>
      </c>
      <c r="E45" s="15">
        <v>99175</v>
      </c>
      <c r="F45" s="15">
        <v>4885308</v>
      </c>
      <c r="G45" s="25">
        <v>49.2</v>
      </c>
      <c r="H45" s="40"/>
      <c r="I45" s="44"/>
      <c r="J45" s="44"/>
      <c r="K45" s="39"/>
      <c r="L45" s="39"/>
      <c r="M45" s="44"/>
      <c r="N45" s="43"/>
      <c r="O45" s="43"/>
    </row>
    <row r="46" spans="1:15" x14ac:dyDescent="0.25">
      <c r="A46" s="26" t="s">
        <v>100</v>
      </c>
      <c r="B46" s="24">
        <v>4.2999999999999999E-4</v>
      </c>
      <c r="C46" s="15">
        <v>99155</v>
      </c>
      <c r="D46" s="15">
        <v>43</v>
      </c>
      <c r="E46" s="15">
        <v>99134</v>
      </c>
      <c r="F46" s="15">
        <v>4786133</v>
      </c>
      <c r="G46" s="25">
        <v>48.3</v>
      </c>
      <c r="H46" s="40"/>
      <c r="I46" s="44"/>
      <c r="J46" s="44"/>
      <c r="K46" s="39"/>
      <c r="L46" s="39"/>
      <c r="M46" s="44"/>
      <c r="N46" s="43"/>
      <c r="O46" s="43"/>
    </row>
    <row r="47" spans="1:15" x14ac:dyDescent="0.25">
      <c r="A47" s="26" t="s">
        <v>101</v>
      </c>
      <c r="B47" s="24">
        <v>4.6999999999999999E-4</v>
      </c>
      <c r="C47" s="15">
        <v>99112</v>
      </c>
      <c r="D47" s="15">
        <v>47</v>
      </c>
      <c r="E47" s="15">
        <v>99089</v>
      </c>
      <c r="F47" s="15">
        <v>4686999</v>
      </c>
      <c r="G47" s="25">
        <v>47.3</v>
      </c>
      <c r="H47" s="40"/>
      <c r="I47" s="44"/>
      <c r="J47" s="44"/>
      <c r="K47" s="39"/>
      <c r="L47" s="39"/>
      <c r="M47" s="44"/>
      <c r="N47" s="43"/>
      <c r="O47" s="43"/>
    </row>
    <row r="48" spans="1:15" x14ac:dyDescent="0.25">
      <c r="A48" s="26" t="s">
        <v>102</v>
      </c>
      <c r="B48" s="24">
        <v>5.1999999999999995E-4</v>
      </c>
      <c r="C48" s="15">
        <v>99065</v>
      </c>
      <c r="D48" s="15">
        <v>51</v>
      </c>
      <c r="E48" s="15">
        <v>99040</v>
      </c>
      <c r="F48" s="15">
        <v>4587911</v>
      </c>
      <c r="G48" s="25">
        <v>46.3</v>
      </c>
      <c r="H48" s="40"/>
      <c r="I48" s="44"/>
      <c r="J48" s="44"/>
      <c r="K48" s="39"/>
      <c r="L48" s="39"/>
      <c r="M48" s="44"/>
      <c r="N48" s="43"/>
      <c r="O48" s="43"/>
    </row>
    <row r="49" spans="1:15" x14ac:dyDescent="0.25">
      <c r="A49" s="26" t="s">
        <v>103</v>
      </c>
      <c r="B49" s="24">
        <v>5.6999999999999998E-4</v>
      </c>
      <c r="C49" s="15">
        <v>99014</v>
      </c>
      <c r="D49" s="15">
        <v>57</v>
      </c>
      <c r="E49" s="15">
        <v>98986</v>
      </c>
      <c r="F49" s="15">
        <v>4488871</v>
      </c>
      <c r="G49" s="25">
        <v>45.3</v>
      </c>
      <c r="H49" s="40"/>
      <c r="I49" s="44"/>
      <c r="J49" s="44"/>
      <c r="K49" s="39"/>
      <c r="L49" s="39"/>
      <c r="M49" s="44"/>
      <c r="N49" s="43"/>
      <c r="O49" s="43"/>
    </row>
    <row r="50" spans="1:15" x14ac:dyDescent="0.25">
      <c r="A50" s="26" t="s">
        <v>104</v>
      </c>
      <c r="B50" s="24">
        <v>6.3000000000000003E-4</v>
      </c>
      <c r="C50" s="15">
        <v>98957</v>
      </c>
      <c r="D50" s="15">
        <v>62</v>
      </c>
      <c r="E50" s="15">
        <v>98926</v>
      </c>
      <c r="F50" s="15">
        <v>4389886</v>
      </c>
      <c r="G50" s="25">
        <v>44.4</v>
      </c>
      <c r="H50" s="40"/>
      <c r="I50" s="44"/>
      <c r="J50" s="44"/>
      <c r="K50" s="39"/>
      <c r="L50" s="39"/>
      <c r="M50" s="44"/>
      <c r="N50" s="43"/>
      <c r="O50" s="43"/>
    </row>
    <row r="51" spans="1:15" x14ac:dyDescent="0.25">
      <c r="A51" s="26" t="s">
        <v>105</v>
      </c>
      <c r="B51" s="24">
        <v>6.8999999999999997E-4</v>
      </c>
      <c r="C51" s="15">
        <v>98895</v>
      </c>
      <c r="D51" s="15">
        <v>68</v>
      </c>
      <c r="E51" s="15">
        <v>98861</v>
      </c>
      <c r="F51" s="15">
        <v>4290960</v>
      </c>
      <c r="G51" s="25">
        <v>43.4</v>
      </c>
      <c r="H51" s="40"/>
      <c r="I51" s="44"/>
      <c r="J51" s="44"/>
      <c r="K51" s="39"/>
      <c r="L51" s="39"/>
      <c r="M51" s="44"/>
      <c r="N51" s="43"/>
      <c r="O51" s="43"/>
    </row>
    <row r="52" spans="1:15" x14ac:dyDescent="0.25">
      <c r="A52" s="26" t="s">
        <v>106</v>
      </c>
      <c r="B52" s="24">
        <v>7.6999999999999996E-4</v>
      </c>
      <c r="C52" s="15">
        <v>98827</v>
      </c>
      <c r="D52" s="15">
        <v>76</v>
      </c>
      <c r="E52" s="15">
        <v>98789</v>
      </c>
      <c r="F52" s="15">
        <v>4192099</v>
      </c>
      <c r="G52" s="25">
        <v>42.4</v>
      </c>
      <c r="H52" s="40"/>
      <c r="I52" s="44"/>
      <c r="J52" s="44"/>
      <c r="K52" s="39"/>
      <c r="L52" s="39"/>
      <c r="M52" s="44"/>
      <c r="N52" s="43"/>
      <c r="O52" s="43"/>
    </row>
    <row r="53" spans="1:15" x14ac:dyDescent="0.25">
      <c r="A53" s="26" t="s">
        <v>107</v>
      </c>
      <c r="B53" s="24">
        <v>8.7000000000000001E-4</v>
      </c>
      <c r="C53" s="15">
        <v>98751</v>
      </c>
      <c r="D53" s="15">
        <v>85</v>
      </c>
      <c r="E53" s="15">
        <v>98709</v>
      </c>
      <c r="F53" s="15">
        <v>4093310</v>
      </c>
      <c r="G53" s="25">
        <v>41.5</v>
      </c>
      <c r="H53" s="40"/>
      <c r="I53" s="44"/>
      <c r="J53" s="44"/>
      <c r="K53" s="39"/>
      <c r="L53" s="39"/>
      <c r="M53" s="44"/>
      <c r="N53" s="43"/>
      <c r="O53" s="43"/>
    </row>
    <row r="54" spans="1:15" x14ac:dyDescent="0.25">
      <c r="A54" s="26" t="s">
        <v>108</v>
      </c>
      <c r="B54" s="24">
        <v>9.7999999999999997E-4</v>
      </c>
      <c r="C54" s="15">
        <v>98666</v>
      </c>
      <c r="D54" s="15">
        <v>97</v>
      </c>
      <c r="E54" s="15">
        <v>98618</v>
      </c>
      <c r="F54" s="15">
        <v>3994601</v>
      </c>
      <c r="G54" s="25">
        <v>40.5</v>
      </c>
      <c r="H54" s="40"/>
      <c r="I54" s="44"/>
      <c r="J54" s="44"/>
      <c r="K54" s="39"/>
      <c r="L54" s="39"/>
      <c r="M54" s="44"/>
      <c r="N54" s="43"/>
      <c r="O54" s="43"/>
    </row>
    <row r="55" spans="1:15" x14ac:dyDescent="0.25">
      <c r="A55" s="26" t="s">
        <v>109</v>
      </c>
      <c r="B55" s="24">
        <v>1.1000000000000001E-3</v>
      </c>
      <c r="C55" s="15">
        <v>98569</v>
      </c>
      <c r="D55" s="15">
        <v>108</v>
      </c>
      <c r="E55" s="15">
        <v>98515</v>
      </c>
      <c r="F55" s="15">
        <v>3895984</v>
      </c>
      <c r="G55" s="25">
        <v>39.5</v>
      </c>
      <c r="H55" s="40"/>
      <c r="I55" s="44"/>
      <c r="J55" s="44"/>
      <c r="K55" s="39"/>
      <c r="L55" s="39"/>
      <c r="M55" s="44"/>
      <c r="N55" s="43"/>
      <c r="O55" s="43"/>
    </row>
    <row r="56" spans="1:15" x14ac:dyDescent="0.25">
      <c r="A56" s="26" t="s">
        <v>110</v>
      </c>
      <c r="B56" s="24">
        <v>1.2199999999999999E-3</v>
      </c>
      <c r="C56" s="15">
        <v>98461</v>
      </c>
      <c r="D56" s="15">
        <v>120</v>
      </c>
      <c r="E56" s="15">
        <v>98401</v>
      </c>
      <c r="F56" s="15">
        <v>3797469</v>
      </c>
      <c r="G56" s="25">
        <v>38.6</v>
      </c>
      <c r="H56" s="40"/>
      <c r="I56" s="44"/>
      <c r="J56" s="44"/>
      <c r="K56" s="39"/>
      <c r="L56" s="39"/>
      <c r="M56" s="44"/>
      <c r="N56" s="43"/>
      <c r="O56" s="43"/>
    </row>
    <row r="57" spans="1:15" x14ac:dyDescent="0.25">
      <c r="A57" s="26" t="s">
        <v>111</v>
      </c>
      <c r="B57" s="24">
        <v>1.3500000000000001E-3</v>
      </c>
      <c r="C57" s="15">
        <v>98341</v>
      </c>
      <c r="D57" s="15">
        <v>133</v>
      </c>
      <c r="E57" s="15">
        <v>98275</v>
      </c>
      <c r="F57" s="15">
        <v>3699068</v>
      </c>
      <c r="G57" s="25">
        <v>37.6</v>
      </c>
      <c r="H57" s="40"/>
      <c r="I57" s="44"/>
      <c r="J57" s="44"/>
      <c r="K57" s="39"/>
      <c r="L57" s="39"/>
      <c r="M57" s="44"/>
      <c r="N57" s="43"/>
      <c r="O57" s="43"/>
    </row>
    <row r="58" spans="1:15" x14ac:dyDescent="0.25">
      <c r="A58" s="26" t="s">
        <v>112</v>
      </c>
      <c r="B58" s="24">
        <v>1.5100000000000001E-3</v>
      </c>
      <c r="C58" s="15">
        <v>98208</v>
      </c>
      <c r="D58" s="15">
        <v>148</v>
      </c>
      <c r="E58" s="15">
        <v>98134</v>
      </c>
      <c r="F58" s="15">
        <v>3600793</v>
      </c>
      <c r="G58" s="25">
        <v>36.700000000000003</v>
      </c>
      <c r="H58" s="40"/>
      <c r="I58" s="44"/>
      <c r="J58" s="44"/>
      <c r="K58" s="39"/>
      <c r="L58" s="39"/>
      <c r="M58" s="44"/>
      <c r="N58" s="43"/>
      <c r="O58" s="43"/>
    </row>
    <row r="59" spans="1:15" x14ac:dyDescent="0.25">
      <c r="A59" s="26" t="s">
        <v>113</v>
      </c>
      <c r="B59" s="24">
        <v>1.6800000000000001E-3</v>
      </c>
      <c r="C59" s="15">
        <v>98060</v>
      </c>
      <c r="D59" s="15">
        <v>165</v>
      </c>
      <c r="E59" s="15">
        <v>97978</v>
      </c>
      <c r="F59" s="15">
        <v>3502659</v>
      </c>
      <c r="G59" s="25">
        <v>35.700000000000003</v>
      </c>
      <c r="H59" s="40"/>
      <c r="I59" s="44"/>
      <c r="J59" s="44"/>
      <c r="K59" s="39"/>
      <c r="L59" s="39"/>
      <c r="M59" s="44"/>
      <c r="N59" s="43"/>
      <c r="O59" s="43"/>
    </row>
    <row r="60" spans="1:15" x14ac:dyDescent="0.25">
      <c r="A60" s="27" t="s">
        <v>114</v>
      </c>
      <c r="B60" s="24">
        <v>1.8500000000000001E-3</v>
      </c>
      <c r="C60" s="15">
        <v>97895</v>
      </c>
      <c r="D60" s="15">
        <v>181</v>
      </c>
      <c r="E60" s="15">
        <v>97805</v>
      </c>
      <c r="F60" s="15">
        <v>3404682</v>
      </c>
      <c r="G60" s="25">
        <v>34.799999999999997</v>
      </c>
      <c r="H60" s="40"/>
      <c r="I60" s="44"/>
      <c r="J60" s="44"/>
      <c r="K60" s="39"/>
      <c r="L60" s="39"/>
      <c r="M60" s="44"/>
      <c r="N60" s="43"/>
      <c r="O60" s="43"/>
    </row>
    <row r="61" spans="1:15" x14ac:dyDescent="0.25">
      <c r="A61" s="27" t="s">
        <v>115</v>
      </c>
      <c r="B61" s="24">
        <v>2.0300000000000001E-3</v>
      </c>
      <c r="C61" s="15">
        <v>97714</v>
      </c>
      <c r="D61" s="15">
        <v>199</v>
      </c>
      <c r="E61" s="15">
        <v>97615</v>
      </c>
      <c r="F61" s="15">
        <v>3306877</v>
      </c>
      <c r="G61" s="25">
        <v>33.799999999999997</v>
      </c>
      <c r="H61" s="40"/>
      <c r="I61" s="44"/>
      <c r="J61" s="44"/>
      <c r="K61" s="39"/>
      <c r="L61" s="39"/>
      <c r="M61" s="44"/>
      <c r="N61" s="43"/>
      <c r="O61" s="43"/>
    </row>
    <row r="62" spans="1:15" x14ac:dyDescent="0.25">
      <c r="A62" s="27" t="s">
        <v>116</v>
      </c>
      <c r="B62" s="24">
        <v>2.2499999999999998E-3</v>
      </c>
      <c r="C62" s="15">
        <v>97515</v>
      </c>
      <c r="D62" s="15">
        <v>219</v>
      </c>
      <c r="E62" s="15">
        <v>97406</v>
      </c>
      <c r="F62" s="15">
        <v>3209263</v>
      </c>
      <c r="G62" s="25">
        <v>32.9</v>
      </c>
      <c r="H62" s="40"/>
      <c r="I62" s="44"/>
      <c r="J62" s="44"/>
      <c r="K62" s="39"/>
      <c r="L62" s="39"/>
      <c r="M62" s="44"/>
      <c r="N62" s="43"/>
      <c r="O62" s="43"/>
    </row>
    <row r="63" spans="1:15" x14ac:dyDescent="0.25">
      <c r="A63" s="26" t="s">
        <v>117</v>
      </c>
      <c r="B63" s="24">
        <v>2.5100000000000001E-3</v>
      </c>
      <c r="C63" s="15">
        <v>97296</v>
      </c>
      <c r="D63" s="15">
        <v>244</v>
      </c>
      <c r="E63" s="15">
        <v>97174</v>
      </c>
      <c r="F63" s="15">
        <v>3111857</v>
      </c>
      <c r="G63" s="25">
        <v>32</v>
      </c>
      <c r="H63" s="40"/>
      <c r="I63" s="44"/>
      <c r="J63" s="44"/>
      <c r="K63" s="39"/>
      <c r="L63" s="39"/>
      <c r="M63" s="44"/>
      <c r="N63" s="43"/>
      <c r="O63" s="43"/>
    </row>
    <row r="64" spans="1:15" x14ac:dyDescent="0.25">
      <c r="A64" s="26" t="s">
        <v>118</v>
      </c>
      <c r="B64" s="24">
        <v>2.81E-3</v>
      </c>
      <c r="C64" s="15">
        <v>97052</v>
      </c>
      <c r="D64" s="15">
        <v>272</v>
      </c>
      <c r="E64" s="15">
        <v>96916</v>
      </c>
      <c r="F64" s="15">
        <v>3014683</v>
      </c>
      <c r="G64" s="25">
        <v>31.1</v>
      </c>
      <c r="H64" s="40"/>
      <c r="I64" s="44"/>
      <c r="J64" s="44"/>
      <c r="K64" s="39"/>
      <c r="L64" s="39"/>
      <c r="M64" s="44"/>
      <c r="N64" s="43"/>
      <c r="O64" s="43"/>
    </row>
    <row r="65" spans="1:15" x14ac:dyDescent="0.25">
      <c r="A65" s="26" t="s">
        <v>119</v>
      </c>
      <c r="B65" s="24">
        <v>3.1099999999999999E-3</v>
      </c>
      <c r="C65" s="15">
        <v>96780</v>
      </c>
      <c r="D65" s="15">
        <v>301</v>
      </c>
      <c r="E65" s="15">
        <v>96630</v>
      </c>
      <c r="F65" s="15">
        <v>2917767</v>
      </c>
      <c r="G65" s="25">
        <v>30.1</v>
      </c>
      <c r="H65" s="40"/>
      <c r="I65" s="44"/>
      <c r="J65" s="44"/>
      <c r="K65" s="39"/>
      <c r="L65" s="39"/>
      <c r="M65" s="44"/>
      <c r="N65" s="43"/>
      <c r="O65" s="43"/>
    </row>
    <row r="66" spans="1:15" x14ac:dyDescent="0.25">
      <c r="A66" s="26" t="s">
        <v>120</v>
      </c>
      <c r="B66" s="24">
        <v>3.4199999999999999E-3</v>
      </c>
      <c r="C66" s="15">
        <v>96479</v>
      </c>
      <c r="D66" s="15">
        <v>330</v>
      </c>
      <c r="E66" s="15">
        <v>96314</v>
      </c>
      <c r="F66" s="15">
        <v>2821138</v>
      </c>
      <c r="G66" s="25">
        <v>29.2</v>
      </c>
      <c r="H66" s="40"/>
      <c r="I66" s="44"/>
      <c r="J66" s="44"/>
      <c r="K66" s="39"/>
      <c r="L66" s="39"/>
      <c r="M66" s="44"/>
      <c r="N66" s="43"/>
      <c r="O66" s="43"/>
    </row>
    <row r="67" spans="1:15" x14ac:dyDescent="0.25">
      <c r="A67" s="26" t="s">
        <v>121</v>
      </c>
      <c r="B67" s="24">
        <v>3.7699999999999999E-3</v>
      </c>
      <c r="C67" s="15">
        <v>96149</v>
      </c>
      <c r="D67" s="15">
        <v>363</v>
      </c>
      <c r="E67" s="15">
        <v>95968</v>
      </c>
      <c r="F67" s="15">
        <v>2724824</v>
      </c>
      <c r="G67" s="25">
        <v>28.3</v>
      </c>
      <c r="H67" s="40"/>
      <c r="I67" s="44"/>
      <c r="J67" s="44"/>
      <c r="K67" s="39"/>
      <c r="L67" s="39"/>
      <c r="M67" s="44"/>
      <c r="N67" s="43"/>
      <c r="O67" s="43"/>
    </row>
    <row r="68" spans="1:15" x14ac:dyDescent="0.25">
      <c r="A68" s="26" t="s">
        <v>122</v>
      </c>
      <c r="B68" s="24">
        <v>4.1799999999999997E-3</v>
      </c>
      <c r="C68" s="15">
        <v>95786</v>
      </c>
      <c r="D68" s="15">
        <v>400</v>
      </c>
      <c r="E68" s="15">
        <v>95586</v>
      </c>
      <c r="F68" s="15">
        <v>2628856</v>
      </c>
      <c r="G68" s="25">
        <v>27.4</v>
      </c>
      <c r="H68" s="40"/>
      <c r="I68" s="44"/>
      <c r="J68" s="44"/>
      <c r="K68" s="39"/>
      <c r="L68" s="39"/>
      <c r="M68" s="44"/>
      <c r="N68" s="43"/>
      <c r="O68" s="43"/>
    </row>
    <row r="69" spans="1:15" x14ac:dyDescent="0.25">
      <c r="A69" s="26" t="s">
        <v>123</v>
      </c>
      <c r="B69" s="24">
        <v>4.62E-3</v>
      </c>
      <c r="C69" s="15">
        <v>95386</v>
      </c>
      <c r="D69" s="15">
        <v>440</v>
      </c>
      <c r="E69" s="15">
        <v>95166</v>
      </c>
      <c r="F69" s="15">
        <v>2533270</v>
      </c>
      <c r="G69" s="25">
        <v>26.6</v>
      </c>
      <c r="H69" s="40"/>
      <c r="I69" s="44"/>
      <c r="J69" s="44"/>
      <c r="K69" s="39"/>
      <c r="L69" s="39"/>
      <c r="M69" s="44"/>
      <c r="N69" s="43"/>
      <c r="O69" s="43"/>
    </row>
    <row r="70" spans="1:15" x14ac:dyDescent="0.25">
      <c r="A70" s="26" t="s">
        <v>124</v>
      </c>
      <c r="B70" s="24">
        <v>5.0699999999999999E-3</v>
      </c>
      <c r="C70" s="15">
        <v>94946</v>
      </c>
      <c r="D70" s="15">
        <v>481</v>
      </c>
      <c r="E70" s="15">
        <v>94706</v>
      </c>
      <c r="F70" s="15">
        <v>2438104</v>
      </c>
      <c r="G70" s="25">
        <v>25.7</v>
      </c>
      <c r="H70" s="40"/>
      <c r="I70" s="44"/>
      <c r="J70" s="44"/>
      <c r="K70" s="39"/>
      <c r="L70" s="39"/>
      <c r="M70" s="44"/>
      <c r="N70" s="43"/>
      <c r="O70" s="43"/>
    </row>
    <row r="71" spans="1:15" x14ac:dyDescent="0.25">
      <c r="A71" s="26" t="s">
        <v>125</v>
      </c>
      <c r="B71" s="24">
        <v>5.5399999999999998E-3</v>
      </c>
      <c r="C71" s="15">
        <v>94465</v>
      </c>
      <c r="D71" s="15">
        <v>523</v>
      </c>
      <c r="E71" s="15">
        <v>94204</v>
      </c>
      <c r="F71" s="15">
        <v>2343399</v>
      </c>
      <c r="G71" s="25">
        <v>24.8</v>
      </c>
      <c r="H71" s="40"/>
      <c r="I71" s="44"/>
      <c r="J71" s="44"/>
      <c r="K71" s="39"/>
      <c r="L71" s="39"/>
      <c r="M71" s="44"/>
      <c r="N71" s="43"/>
      <c r="O71" s="43"/>
    </row>
    <row r="72" spans="1:15" x14ac:dyDescent="0.25">
      <c r="A72" s="26" t="s">
        <v>126</v>
      </c>
      <c r="B72" s="24">
        <v>6.0499999999999998E-3</v>
      </c>
      <c r="C72" s="15">
        <v>93942</v>
      </c>
      <c r="D72" s="15">
        <v>568</v>
      </c>
      <c r="E72" s="15">
        <v>93658</v>
      </c>
      <c r="F72" s="15">
        <v>2249195</v>
      </c>
      <c r="G72" s="25">
        <v>23.9</v>
      </c>
      <c r="H72" s="40"/>
      <c r="I72" s="44"/>
      <c r="J72" s="44"/>
      <c r="K72" s="39"/>
      <c r="L72" s="39"/>
      <c r="M72" s="44"/>
      <c r="N72" s="43"/>
      <c r="O72" s="43"/>
    </row>
    <row r="73" spans="1:15" x14ac:dyDescent="0.25">
      <c r="A73" s="26" t="s">
        <v>127</v>
      </c>
      <c r="B73" s="24">
        <v>6.6299999999999996E-3</v>
      </c>
      <c r="C73" s="15">
        <v>93374</v>
      </c>
      <c r="D73" s="15">
        <v>619</v>
      </c>
      <c r="E73" s="15">
        <v>93065</v>
      </c>
      <c r="F73" s="15">
        <v>2155537</v>
      </c>
      <c r="G73" s="25">
        <v>23.1</v>
      </c>
      <c r="H73" s="40"/>
      <c r="I73" s="44"/>
      <c r="J73" s="44"/>
      <c r="K73" s="39"/>
      <c r="L73" s="39"/>
      <c r="M73" s="44"/>
      <c r="N73" s="43"/>
      <c r="O73" s="43"/>
    </row>
    <row r="74" spans="1:15" x14ac:dyDescent="0.25">
      <c r="A74" s="26" t="s">
        <v>128</v>
      </c>
      <c r="B74" s="24">
        <v>7.2300000000000003E-3</v>
      </c>
      <c r="C74" s="15">
        <v>92755</v>
      </c>
      <c r="D74" s="15">
        <v>671</v>
      </c>
      <c r="E74" s="15">
        <v>92420</v>
      </c>
      <c r="F74" s="15">
        <v>2062473</v>
      </c>
      <c r="G74" s="25">
        <v>22.2</v>
      </c>
      <c r="H74" s="40"/>
      <c r="I74" s="44"/>
      <c r="J74" s="44"/>
      <c r="K74" s="39"/>
      <c r="L74" s="39"/>
      <c r="M74" s="44"/>
      <c r="N74" s="43"/>
      <c r="O74" s="43"/>
    </row>
    <row r="75" spans="1:15" x14ac:dyDescent="0.25">
      <c r="A75" s="26" t="s">
        <v>129</v>
      </c>
      <c r="B75" s="24">
        <v>7.8499999999999993E-3</v>
      </c>
      <c r="C75" s="15">
        <v>92084</v>
      </c>
      <c r="D75" s="15">
        <v>722</v>
      </c>
      <c r="E75" s="15">
        <v>91723</v>
      </c>
      <c r="F75" s="15">
        <v>1970053</v>
      </c>
      <c r="G75" s="25">
        <v>21.4</v>
      </c>
      <c r="H75" s="40"/>
      <c r="I75" s="44"/>
      <c r="J75" s="44"/>
      <c r="K75" s="39"/>
      <c r="L75" s="39"/>
      <c r="M75" s="44"/>
      <c r="N75" s="43"/>
      <c r="O75" s="43"/>
    </row>
    <row r="76" spans="1:15" x14ac:dyDescent="0.25">
      <c r="A76" s="26" t="s">
        <v>130</v>
      </c>
      <c r="B76" s="24">
        <v>8.5100000000000002E-3</v>
      </c>
      <c r="C76" s="15">
        <v>91362</v>
      </c>
      <c r="D76" s="15">
        <v>778</v>
      </c>
      <c r="E76" s="15">
        <v>90973</v>
      </c>
      <c r="F76" s="15">
        <v>1878330</v>
      </c>
      <c r="G76" s="25">
        <v>20.6</v>
      </c>
      <c r="H76" s="40"/>
      <c r="I76" s="44"/>
      <c r="J76" s="44"/>
      <c r="K76" s="39"/>
      <c r="L76" s="39"/>
      <c r="M76" s="44"/>
      <c r="N76" s="43"/>
      <c r="O76" s="43"/>
    </row>
    <row r="77" spans="1:15" x14ac:dyDescent="0.25">
      <c r="A77" s="26" t="s">
        <v>131</v>
      </c>
      <c r="B77" s="24">
        <v>9.3500000000000007E-3</v>
      </c>
      <c r="C77" s="15">
        <v>90584</v>
      </c>
      <c r="D77" s="15">
        <v>847</v>
      </c>
      <c r="E77" s="15">
        <v>90161</v>
      </c>
      <c r="F77" s="15">
        <v>1787357</v>
      </c>
      <c r="G77" s="25">
        <v>19.7</v>
      </c>
      <c r="H77" s="40"/>
      <c r="I77" s="44"/>
      <c r="J77" s="44"/>
      <c r="K77" s="39"/>
      <c r="L77" s="39"/>
      <c r="M77" s="44"/>
      <c r="N77" s="43"/>
      <c r="O77" s="43"/>
    </row>
    <row r="78" spans="1:15" x14ac:dyDescent="0.25">
      <c r="A78" s="26" t="s">
        <v>132</v>
      </c>
      <c r="B78" s="24">
        <v>1.044E-2</v>
      </c>
      <c r="C78" s="15">
        <v>89737</v>
      </c>
      <c r="D78" s="15">
        <v>937</v>
      </c>
      <c r="E78" s="15">
        <v>89269</v>
      </c>
      <c r="F78" s="15">
        <v>1697197</v>
      </c>
      <c r="G78" s="25">
        <v>18.899999999999999</v>
      </c>
      <c r="H78" s="40"/>
      <c r="I78" s="44"/>
      <c r="J78" s="44"/>
      <c r="K78" s="39"/>
      <c r="L78" s="39"/>
      <c r="M78" s="44"/>
      <c r="N78" s="43"/>
      <c r="O78" s="43"/>
    </row>
    <row r="79" spans="1:15" x14ac:dyDescent="0.25">
      <c r="A79" s="26" t="s">
        <v>133</v>
      </c>
      <c r="B79" s="24">
        <v>1.1679999999999999E-2</v>
      </c>
      <c r="C79" s="15">
        <v>88800</v>
      </c>
      <c r="D79" s="15">
        <v>1037</v>
      </c>
      <c r="E79" s="15">
        <v>88282</v>
      </c>
      <c r="F79" s="15">
        <v>1607928</v>
      </c>
      <c r="G79" s="25">
        <v>18.100000000000001</v>
      </c>
      <c r="H79" s="40"/>
      <c r="I79" s="44"/>
      <c r="J79" s="44"/>
      <c r="K79" s="39"/>
      <c r="L79" s="39"/>
      <c r="M79" s="44"/>
      <c r="N79" s="43"/>
      <c r="O79" s="43"/>
    </row>
    <row r="80" spans="1:15" x14ac:dyDescent="0.25">
      <c r="A80" s="26" t="s">
        <v>134</v>
      </c>
      <c r="B80" s="24">
        <v>1.2970000000000001E-2</v>
      </c>
      <c r="C80" s="15">
        <v>87763</v>
      </c>
      <c r="D80" s="15">
        <v>1138</v>
      </c>
      <c r="E80" s="15">
        <v>87194</v>
      </c>
      <c r="F80" s="15">
        <v>1519647</v>
      </c>
      <c r="G80" s="25">
        <v>17.3</v>
      </c>
      <c r="H80" s="40"/>
      <c r="I80" s="44"/>
      <c r="J80" s="44"/>
      <c r="K80" s="39"/>
      <c r="L80" s="39"/>
      <c r="M80" s="44"/>
      <c r="N80" s="43"/>
      <c r="O80" s="43"/>
    </row>
    <row r="81" spans="1:15" x14ac:dyDescent="0.25">
      <c r="A81" s="26" t="s">
        <v>135</v>
      </c>
      <c r="B81" s="24">
        <v>1.4319999999999999E-2</v>
      </c>
      <c r="C81" s="15">
        <v>86625</v>
      </c>
      <c r="D81" s="15">
        <v>1240</v>
      </c>
      <c r="E81" s="15">
        <v>86005</v>
      </c>
      <c r="F81" s="15">
        <v>1432453</v>
      </c>
      <c r="G81" s="25">
        <v>16.5</v>
      </c>
      <c r="H81" s="40"/>
      <c r="I81" s="44"/>
      <c r="J81" s="44"/>
      <c r="K81" s="39"/>
      <c r="L81" s="39"/>
      <c r="M81" s="44"/>
      <c r="N81" s="43"/>
      <c r="O81" s="43"/>
    </row>
    <row r="82" spans="1:15" x14ac:dyDescent="0.25">
      <c r="A82" s="26" t="s">
        <v>136</v>
      </c>
      <c r="B82" s="24">
        <v>1.5890000000000001E-2</v>
      </c>
      <c r="C82" s="15">
        <v>85385</v>
      </c>
      <c r="D82" s="15">
        <v>1357</v>
      </c>
      <c r="E82" s="15">
        <v>84707</v>
      </c>
      <c r="F82" s="15">
        <v>1346448</v>
      </c>
      <c r="G82" s="25">
        <v>15.8</v>
      </c>
      <c r="H82" s="40"/>
      <c r="I82" s="44"/>
      <c r="J82" s="44"/>
      <c r="K82" s="39"/>
      <c r="L82" s="39"/>
      <c r="M82" s="44"/>
      <c r="N82" s="43"/>
      <c r="O82" s="43"/>
    </row>
    <row r="83" spans="1:15" x14ac:dyDescent="0.25">
      <c r="A83" s="26" t="s">
        <v>137</v>
      </c>
      <c r="B83" s="24">
        <v>1.7780000000000001E-2</v>
      </c>
      <c r="C83" s="15">
        <v>84028</v>
      </c>
      <c r="D83" s="15">
        <v>1494</v>
      </c>
      <c r="E83" s="15">
        <v>83281</v>
      </c>
      <c r="F83" s="15">
        <v>1261741</v>
      </c>
      <c r="G83" s="25">
        <v>15</v>
      </c>
      <c r="H83" s="40"/>
      <c r="I83" s="44"/>
      <c r="J83" s="44"/>
      <c r="K83" s="39"/>
      <c r="L83" s="39"/>
      <c r="M83" s="44"/>
      <c r="N83" s="43"/>
      <c r="O83" s="43"/>
    </row>
    <row r="84" spans="1:15" x14ac:dyDescent="0.25">
      <c r="A84" s="26" t="s">
        <v>138</v>
      </c>
      <c r="B84" s="24">
        <v>1.983E-2</v>
      </c>
      <c r="C84" s="15">
        <v>82534</v>
      </c>
      <c r="D84" s="15">
        <v>1637</v>
      </c>
      <c r="E84" s="15">
        <v>81716</v>
      </c>
      <c r="F84" s="15">
        <v>1178460</v>
      </c>
      <c r="G84" s="25">
        <v>14.3</v>
      </c>
      <c r="H84" s="40"/>
      <c r="I84" s="44"/>
      <c r="J84" s="44"/>
      <c r="K84" s="39"/>
      <c r="L84" s="39"/>
      <c r="M84" s="44"/>
      <c r="N84" s="43"/>
      <c r="O84" s="43"/>
    </row>
    <row r="85" spans="1:15" x14ac:dyDescent="0.25">
      <c r="A85" s="26" t="s">
        <v>139</v>
      </c>
      <c r="B85" s="24">
        <v>2.1909999999999999E-2</v>
      </c>
      <c r="C85" s="15">
        <v>80897</v>
      </c>
      <c r="D85" s="15">
        <v>1773</v>
      </c>
      <c r="E85" s="15">
        <v>80011</v>
      </c>
      <c r="F85" s="15">
        <v>1096745</v>
      </c>
      <c r="G85" s="25">
        <v>13.6</v>
      </c>
      <c r="H85" s="40"/>
      <c r="I85" s="44"/>
      <c r="J85" s="44"/>
      <c r="K85" s="39"/>
      <c r="L85" s="39"/>
      <c r="M85" s="44"/>
      <c r="N85" s="43"/>
      <c r="O85" s="43"/>
    </row>
    <row r="86" spans="1:15" x14ac:dyDescent="0.25">
      <c r="A86" s="26" t="s">
        <v>140</v>
      </c>
      <c r="B86" s="24">
        <v>2.4160000000000001E-2</v>
      </c>
      <c r="C86" s="15">
        <v>79124</v>
      </c>
      <c r="D86" s="15">
        <v>1912</v>
      </c>
      <c r="E86" s="15">
        <v>78168</v>
      </c>
      <c r="F86" s="15">
        <v>1016734</v>
      </c>
      <c r="G86" s="25">
        <v>12.8</v>
      </c>
      <c r="H86" s="40"/>
      <c r="I86" s="44"/>
      <c r="J86" s="44"/>
      <c r="K86" s="39"/>
      <c r="L86" s="39"/>
      <c r="M86" s="44"/>
      <c r="N86" s="43"/>
      <c r="O86" s="43"/>
    </row>
    <row r="87" spans="1:15" x14ac:dyDescent="0.25">
      <c r="A87" s="26" t="s">
        <v>141</v>
      </c>
      <c r="B87" s="24">
        <v>2.7009999999999999E-2</v>
      </c>
      <c r="C87" s="15">
        <v>77212</v>
      </c>
      <c r="D87" s="15">
        <v>2086</v>
      </c>
      <c r="E87" s="15">
        <v>76169</v>
      </c>
      <c r="F87" s="15">
        <v>938566</v>
      </c>
      <c r="G87" s="25">
        <v>12.2</v>
      </c>
      <c r="H87" s="40"/>
      <c r="I87" s="44"/>
      <c r="J87" s="44"/>
      <c r="K87" s="39"/>
      <c r="L87" s="39"/>
      <c r="M87" s="44"/>
      <c r="N87" s="43"/>
      <c r="O87" s="43"/>
    </row>
    <row r="88" spans="1:15" x14ac:dyDescent="0.25">
      <c r="A88" s="26" t="s">
        <v>142</v>
      </c>
      <c r="B88" s="24">
        <v>3.0769999999999999E-2</v>
      </c>
      <c r="C88" s="15">
        <v>75126</v>
      </c>
      <c r="D88" s="15">
        <v>2311</v>
      </c>
      <c r="E88" s="15">
        <v>73971</v>
      </c>
      <c r="F88" s="15">
        <v>862397</v>
      </c>
      <c r="G88" s="25">
        <v>11.5</v>
      </c>
      <c r="H88" s="40"/>
      <c r="I88" s="44"/>
      <c r="J88" s="44"/>
      <c r="K88" s="39"/>
      <c r="L88" s="39"/>
      <c r="M88" s="44"/>
      <c r="N88" s="43"/>
      <c r="O88" s="43"/>
    </row>
    <row r="89" spans="1:15" x14ac:dyDescent="0.25">
      <c r="A89" s="26" t="s">
        <v>143</v>
      </c>
      <c r="B89" s="24">
        <v>3.5060000000000001E-2</v>
      </c>
      <c r="C89" s="15">
        <v>72815</v>
      </c>
      <c r="D89" s="15">
        <v>2553</v>
      </c>
      <c r="E89" s="15">
        <v>71539</v>
      </c>
      <c r="F89" s="15">
        <v>788427</v>
      </c>
      <c r="G89" s="25">
        <v>10.8</v>
      </c>
      <c r="H89" s="40"/>
      <c r="I89" s="44"/>
      <c r="J89" s="44"/>
      <c r="K89" s="39"/>
      <c r="L89" s="39"/>
      <c r="M89" s="44"/>
      <c r="N89" s="43"/>
      <c r="O89" s="43"/>
    </row>
    <row r="90" spans="1:15" x14ac:dyDescent="0.25">
      <c r="A90" s="26" t="s">
        <v>144</v>
      </c>
      <c r="B90" s="24">
        <v>3.9449999999999999E-2</v>
      </c>
      <c r="C90" s="15">
        <v>70262</v>
      </c>
      <c r="D90" s="15">
        <v>2772</v>
      </c>
      <c r="E90" s="15">
        <v>68876</v>
      </c>
      <c r="F90" s="15">
        <v>716888</v>
      </c>
      <c r="G90" s="25">
        <v>10.199999999999999</v>
      </c>
      <c r="H90" s="40"/>
      <c r="I90" s="44"/>
      <c r="J90" s="44"/>
      <c r="K90" s="39"/>
      <c r="L90" s="39"/>
      <c r="M90" s="44"/>
      <c r="N90" s="43"/>
      <c r="O90" s="43"/>
    </row>
    <row r="91" spans="1:15" x14ac:dyDescent="0.25">
      <c r="A91" s="26" t="s">
        <v>145</v>
      </c>
      <c r="B91" s="24">
        <v>4.3929999999999997E-2</v>
      </c>
      <c r="C91" s="15">
        <v>67490</v>
      </c>
      <c r="D91" s="15">
        <v>2965</v>
      </c>
      <c r="E91" s="15">
        <v>66008</v>
      </c>
      <c r="F91" s="15">
        <v>648012</v>
      </c>
      <c r="G91" s="25">
        <v>9.6</v>
      </c>
      <c r="H91" s="40"/>
      <c r="I91" s="44"/>
      <c r="J91" s="44"/>
      <c r="K91" s="39"/>
      <c r="L91" s="39"/>
      <c r="M91" s="44"/>
      <c r="N91" s="43"/>
      <c r="O91" s="43"/>
    </row>
    <row r="92" spans="1:15" x14ac:dyDescent="0.25">
      <c r="A92" s="26" t="s">
        <v>146</v>
      </c>
      <c r="B92" s="24">
        <v>4.8899999999999999E-2</v>
      </c>
      <c r="C92" s="15">
        <v>64525</v>
      </c>
      <c r="D92" s="15">
        <v>3155</v>
      </c>
      <c r="E92" s="15">
        <v>62948</v>
      </c>
      <c r="F92" s="15">
        <v>582005</v>
      </c>
      <c r="G92" s="25">
        <v>9</v>
      </c>
      <c r="H92" s="40"/>
      <c r="I92" s="44"/>
      <c r="J92" s="44"/>
      <c r="K92" s="39"/>
      <c r="L92" s="39"/>
      <c r="M92" s="44"/>
      <c r="N92" s="43"/>
      <c r="O92" s="43"/>
    </row>
    <row r="93" spans="1:15" x14ac:dyDescent="0.25">
      <c r="A93" s="26" t="s">
        <v>147</v>
      </c>
      <c r="B93" s="24">
        <v>5.484E-2</v>
      </c>
      <c r="C93" s="15">
        <v>61370</v>
      </c>
      <c r="D93" s="15">
        <v>3365</v>
      </c>
      <c r="E93" s="15">
        <v>59688</v>
      </c>
      <c r="F93" s="15">
        <v>519057</v>
      </c>
      <c r="G93" s="25">
        <v>8.5</v>
      </c>
      <c r="H93" s="40"/>
      <c r="I93" s="44"/>
      <c r="J93" s="44"/>
      <c r="K93" s="39"/>
      <c r="L93" s="39"/>
      <c r="M93" s="44"/>
      <c r="N93" s="43"/>
      <c r="O93" s="43"/>
    </row>
    <row r="94" spans="1:15" x14ac:dyDescent="0.25">
      <c r="A94" s="26" t="s">
        <v>148</v>
      </c>
      <c r="B94" s="24">
        <v>6.173E-2</v>
      </c>
      <c r="C94" s="15">
        <v>58005</v>
      </c>
      <c r="D94" s="15">
        <v>3581</v>
      </c>
      <c r="E94" s="15">
        <v>56215</v>
      </c>
      <c r="F94" s="15">
        <v>459370</v>
      </c>
      <c r="G94" s="25">
        <v>7.9</v>
      </c>
      <c r="H94" s="40"/>
      <c r="I94" s="44"/>
      <c r="J94" s="44"/>
      <c r="K94" s="39"/>
      <c r="L94" s="39"/>
      <c r="M94" s="44"/>
      <c r="N94" s="43"/>
      <c r="O94" s="43"/>
    </row>
    <row r="95" spans="1:15" x14ac:dyDescent="0.25">
      <c r="A95" s="26" t="s">
        <v>149</v>
      </c>
      <c r="B95" s="24">
        <v>6.9089999999999999E-2</v>
      </c>
      <c r="C95" s="15">
        <v>54424</v>
      </c>
      <c r="D95" s="15">
        <v>3760</v>
      </c>
      <c r="E95" s="15">
        <v>52544</v>
      </c>
      <c r="F95" s="15">
        <v>403155</v>
      </c>
      <c r="G95" s="25">
        <v>7.4</v>
      </c>
      <c r="H95" s="40"/>
      <c r="I95" s="44"/>
      <c r="J95" s="44"/>
      <c r="K95" s="39"/>
      <c r="L95" s="39"/>
      <c r="M95" s="44"/>
      <c r="N95" s="43"/>
      <c r="O95" s="43"/>
    </row>
    <row r="96" spans="1:15" x14ac:dyDescent="0.25">
      <c r="A96" s="26" t="s">
        <v>150</v>
      </c>
      <c r="B96" s="24">
        <v>7.7200000000000005E-2</v>
      </c>
      <c r="C96" s="15">
        <v>50664</v>
      </c>
      <c r="D96" s="15">
        <v>3911</v>
      </c>
      <c r="E96" s="15">
        <v>48709</v>
      </c>
      <c r="F96" s="15">
        <v>350611</v>
      </c>
      <c r="G96" s="25">
        <v>6.9</v>
      </c>
      <c r="H96" s="40"/>
      <c r="I96" s="44"/>
      <c r="J96" s="44"/>
      <c r="K96" s="39"/>
      <c r="L96" s="39"/>
      <c r="M96" s="44"/>
      <c r="N96" s="43"/>
      <c r="O96" s="43"/>
    </row>
    <row r="97" spans="1:15" x14ac:dyDescent="0.25">
      <c r="A97" s="26" t="s">
        <v>151</v>
      </c>
      <c r="B97" s="24">
        <v>8.6099999999999996E-2</v>
      </c>
      <c r="C97" s="15">
        <v>46753</v>
      </c>
      <c r="D97" s="15">
        <v>4025</v>
      </c>
      <c r="E97" s="15">
        <v>44741</v>
      </c>
      <c r="F97" s="15">
        <v>301903</v>
      </c>
      <c r="G97" s="25">
        <v>6.5</v>
      </c>
      <c r="H97" s="40"/>
      <c r="I97" s="44"/>
      <c r="J97" s="44"/>
      <c r="K97" s="39"/>
      <c r="L97" s="39"/>
      <c r="M97" s="44"/>
      <c r="N97" s="43"/>
      <c r="O97" s="43"/>
    </row>
    <row r="98" spans="1:15" x14ac:dyDescent="0.25">
      <c r="A98" s="26" t="s">
        <v>152</v>
      </c>
      <c r="B98" s="24">
        <v>9.5850000000000005E-2</v>
      </c>
      <c r="C98" s="15">
        <v>42728</v>
      </c>
      <c r="D98" s="15">
        <v>4096</v>
      </c>
      <c r="E98" s="15">
        <v>40680</v>
      </c>
      <c r="F98" s="15">
        <v>257162</v>
      </c>
      <c r="G98" s="25">
        <v>6</v>
      </c>
      <c r="H98" s="40"/>
      <c r="I98" s="44"/>
      <c r="J98" s="44"/>
      <c r="K98" s="39"/>
      <c r="L98" s="39"/>
      <c r="M98" s="44"/>
      <c r="N98" s="43"/>
      <c r="O98" s="43"/>
    </row>
    <row r="99" spans="1:15" x14ac:dyDescent="0.25">
      <c r="A99" s="26" t="s">
        <v>153</v>
      </c>
      <c r="B99" s="24">
        <v>0.10652</v>
      </c>
      <c r="C99" s="15">
        <v>38632</v>
      </c>
      <c r="D99" s="15">
        <v>4115</v>
      </c>
      <c r="E99" s="15">
        <v>36575</v>
      </c>
      <c r="F99" s="15">
        <v>216482</v>
      </c>
      <c r="G99" s="25">
        <v>5.6</v>
      </c>
      <c r="H99" s="40"/>
      <c r="I99" s="44"/>
      <c r="J99" s="44"/>
      <c r="K99" s="39"/>
      <c r="L99" s="39"/>
      <c r="M99" s="44"/>
      <c r="N99" s="43"/>
      <c r="O99" s="43"/>
    </row>
    <row r="100" spans="1:15" x14ac:dyDescent="0.25">
      <c r="A100" s="26" t="s">
        <v>154</v>
      </c>
      <c r="B100" s="24">
        <v>0.11814</v>
      </c>
      <c r="C100" s="15">
        <v>34517</v>
      </c>
      <c r="D100" s="15">
        <v>4078</v>
      </c>
      <c r="E100" s="15">
        <v>32478</v>
      </c>
      <c r="F100" s="15">
        <v>179908</v>
      </c>
      <c r="G100" s="25">
        <v>5.2</v>
      </c>
      <c r="H100" s="40"/>
      <c r="I100" s="44"/>
      <c r="J100" s="44"/>
      <c r="K100" s="39"/>
      <c r="L100" s="39"/>
      <c r="M100" s="44"/>
      <c r="N100" s="43"/>
      <c r="O100" s="43"/>
    </row>
    <row r="101" spans="1:15" x14ac:dyDescent="0.25">
      <c r="A101" s="26" t="s">
        <v>155</v>
      </c>
      <c r="B101" s="24">
        <v>0.13078000000000001</v>
      </c>
      <c r="C101" s="15">
        <v>30439</v>
      </c>
      <c r="D101" s="15">
        <v>3981</v>
      </c>
      <c r="E101" s="15">
        <v>28449</v>
      </c>
      <c r="F101" s="15">
        <v>147430</v>
      </c>
      <c r="G101" s="25">
        <v>4.8</v>
      </c>
      <c r="H101" s="40"/>
      <c r="I101" s="44"/>
      <c r="J101" s="44"/>
      <c r="K101" s="39"/>
      <c r="L101" s="39"/>
      <c r="M101" s="44"/>
      <c r="N101" s="43"/>
      <c r="O101" s="43"/>
    </row>
    <row r="102" spans="1:15" x14ac:dyDescent="0.25">
      <c r="A102" s="26" t="s">
        <v>156</v>
      </c>
      <c r="B102" s="24">
        <v>0.14448</v>
      </c>
      <c r="C102" s="15">
        <v>26458</v>
      </c>
      <c r="D102" s="15">
        <v>3823</v>
      </c>
      <c r="E102" s="15">
        <v>24547</v>
      </c>
      <c r="F102" s="15">
        <v>118981</v>
      </c>
      <c r="G102" s="25">
        <v>4.5</v>
      </c>
      <c r="H102" s="40"/>
      <c r="I102" s="44"/>
      <c r="J102" s="44"/>
      <c r="K102" s="39"/>
      <c r="L102" s="39"/>
      <c r="M102" s="44"/>
      <c r="N102" s="43"/>
      <c r="O102" s="43"/>
    </row>
    <row r="103" spans="1:15" x14ac:dyDescent="0.25">
      <c r="A103" s="26" t="s">
        <v>157</v>
      </c>
      <c r="B103" s="24">
        <v>0.1593</v>
      </c>
      <c r="C103" s="15">
        <v>22635</v>
      </c>
      <c r="D103" s="15">
        <v>3606</v>
      </c>
      <c r="E103" s="15">
        <v>20832</v>
      </c>
      <c r="F103" s="15">
        <v>94435</v>
      </c>
      <c r="G103" s="25">
        <v>4.2</v>
      </c>
      <c r="H103" s="40"/>
      <c r="I103" s="44"/>
      <c r="J103" s="44"/>
      <c r="K103" s="39"/>
      <c r="L103" s="39"/>
      <c r="M103" s="44"/>
      <c r="N103" s="43"/>
      <c r="O103" s="43"/>
    </row>
    <row r="104" spans="1:15" x14ac:dyDescent="0.25">
      <c r="A104" s="26" t="s">
        <v>158</v>
      </c>
      <c r="B104" s="24">
        <v>0.17527999999999999</v>
      </c>
      <c r="C104" s="15">
        <v>19029</v>
      </c>
      <c r="D104" s="15">
        <v>3335</v>
      </c>
      <c r="E104" s="15">
        <v>17362</v>
      </c>
      <c r="F104" s="15">
        <v>73603</v>
      </c>
      <c r="G104" s="25">
        <v>3.9</v>
      </c>
      <c r="H104" s="40"/>
      <c r="I104" s="44"/>
      <c r="J104" s="44"/>
      <c r="K104" s="39"/>
      <c r="L104" s="39"/>
      <c r="M104" s="44"/>
      <c r="N104" s="43"/>
      <c r="O104" s="43"/>
    </row>
    <row r="105" spans="1:15" x14ac:dyDescent="0.25">
      <c r="A105" s="26" t="s">
        <v>159</v>
      </c>
      <c r="B105" s="24">
        <v>0.19245999999999999</v>
      </c>
      <c r="C105" s="15">
        <v>15694</v>
      </c>
      <c r="D105" s="15">
        <v>3020</v>
      </c>
      <c r="E105" s="15">
        <v>14184</v>
      </c>
      <c r="F105" s="15">
        <v>56241</v>
      </c>
      <c r="G105" s="25">
        <v>3.6</v>
      </c>
      <c r="H105" s="40"/>
      <c r="I105" s="44"/>
      <c r="J105" s="44"/>
      <c r="K105" s="39"/>
      <c r="L105" s="39"/>
      <c r="M105" s="44"/>
      <c r="N105" s="43"/>
      <c r="O105" s="43"/>
    </row>
    <row r="106" spans="1:15" x14ac:dyDescent="0.25">
      <c r="A106" s="26" t="s">
        <v>160</v>
      </c>
      <c r="B106" s="24">
        <v>0.21087</v>
      </c>
      <c r="C106" s="15">
        <v>12674</v>
      </c>
      <c r="D106" s="15">
        <v>2673</v>
      </c>
      <c r="E106" s="15">
        <v>11338</v>
      </c>
      <c r="F106" s="15">
        <v>42057</v>
      </c>
      <c r="G106" s="25">
        <v>3.3</v>
      </c>
      <c r="H106" s="40"/>
      <c r="I106" s="44"/>
      <c r="J106" s="44"/>
      <c r="K106" s="39"/>
      <c r="L106" s="39"/>
      <c r="M106" s="44"/>
      <c r="N106" s="43"/>
      <c r="O106" s="43"/>
    </row>
    <row r="107" spans="1:15" x14ac:dyDescent="0.25">
      <c r="A107" s="26" t="s">
        <v>161</v>
      </c>
      <c r="B107" s="24">
        <v>0.23053999999999999</v>
      </c>
      <c r="C107" s="15">
        <v>10001</v>
      </c>
      <c r="D107" s="15">
        <v>2306</v>
      </c>
      <c r="E107" s="15">
        <v>8848</v>
      </c>
      <c r="F107" s="15">
        <v>30720</v>
      </c>
      <c r="G107" s="25">
        <v>3.1</v>
      </c>
      <c r="H107" s="40"/>
      <c r="I107" s="44"/>
      <c r="J107" s="44"/>
      <c r="K107" s="39"/>
      <c r="L107" s="39"/>
      <c r="M107" s="44"/>
      <c r="N107" s="43"/>
      <c r="O107" s="43"/>
    </row>
    <row r="108" spans="1:15" x14ac:dyDescent="0.25">
      <c r="A108" s="26" t="s">
        <v>162</v>
      </c>
      <c r="B108" s="24">
        <v>0.25148999999999999</v>
      </c>
      <c r="C108" s="15">
        <v>7695</v>
      </c>
      <c r="D108" s="15">
        <v>1935</v>
      </c>
      <c r="E108" s="15">
        <v>6728</v>
      </c>
      <c r="F108" s="15">
        <v>21872</v>
      </c>
      <c r="G108" s="25">
        <v>2.8</v>
      </c>
      <c r="H108" s="40"/>
      <c r="I108" s="44"/>
      <c r="J108" s="44"/>
      <c r="K108" s="39"/>
      <c r="L108" s="39"/>
      <c r="M108" s="44"/>
      <c r="N108" s="43"/>
      <c r="O108" s="43"/>
    </row>
    <row r="109" spans="1:15" x14ac:dyDescent="0.25">
      <c r="A109" s="26" t="s">
        <v>163</v>
      </c>
      <c r="B109" s="24">
        <v>0.27373999999999998</v>
      </c>
      <c r="C109" s="15">
        <v>5760</v>
      </c>
      <c r="D109" s="15">
        <v>1577</v>
      </c>
      <c r="E109" s="15">
        <v>4972</v>
      </c>
      <c r="F109" s="15">
        <v>15144</v>
      </c>
      <c r="G109" s="25">
        <v>2.6</v>
      </c>
      <c r="H109" s="40"/>
      <c r="I109" s="44"/>
      <c r="J109" s="44"/>
      <c r="K109" s="39"/>
      <c r="L109" s="39"/>
      <c r="M109" s="44"/>
      <c r="N109" s="43"/>
      <c r="O109" s="43"/>
    </row>
    <row r="110" spans="1:15" x14ac:dyDescent="0.25">
      <c r="A110" s="28" t="s">
        <v>164</v>
      </c>
      <c r="B110" s="29">
        <v>1</v>
      </c>
      <c r="C110" s="30">
        <v>4183</v>
      </c>
      <c r="D110" s="30">
        <v>4183</v>
      </c>
      <c r="E110" s="30">
        <v>10173</v>
      </c>
      <c r="F110" s="30">
        <v>10173</v>
      </c>
      <c r="G110" s="31">
        <v>2.4</v>
      </c>
      <c r="H110" s="40"/>
      <c r="I110" s="44"/>
      <c r="J110" s="44"/>
      <c r="K110" s="39"/>
      <c r="L110" s="39"/>
      <c r="M110" s="44"/>
      <c r="N110" s="43"/>
      <c r="O110" s="43"/>
    </row>
    <row r="111" spans="1:15" x14ac:dyDescent="0.25">
      <c r="A111" s="15"/>
      <c r="B111" s="24"/>
      <c r="C111" s="15"/>
      <c r="D111" s="15"/>
      <c r="E111" s="15"/>
      <c r="F111" s="15"/>
      <c r="G111" s="67"/>
      <c r="H111" s="40"/>
      <c r="I111" s="44"/>
      <c r="J111" s="44"/>
      <c r="K111" s="39"/>
      <c r="L111" s="39"/>
      <c r="M111" s="44"/>
      <c r="N111" s="43"/>
      <c r="O111" s="43"/>
    </row>
    <row r="113" spans="1:1" x14ac:dyDescent="0.25">
      <c r="A113" s="32" t="s">
        <v>284</v>
      </c>
    </row>
    <row r="114" spans="1:1" x14ac:dyDescent="0.25">
      <c r="A114" s="33" t="s">
        <v>165</v>
      </c>
    </row>
  </sheetData>
  <conditionalFormatting sqref="H10:H111">
    <cfRule type="cellIs" dxfId="35" priority="2" operator="lessThan">
      <formula>0</formula>
    </cfRule>
  </conditionalFormatting>
  <conditionalFormatting sqref="J10:J111">
    <cfRule type="cellIs" dxfId="34" priority="1" operator="lessThan">
      <formula>0</formula>
    </cfRule>
  </conditionalFormatting>
  <pageMargins left="0.75" right="0.75" top="1" bottom="1" header="0.5" footer="0.5"/>
  <pageSetup paperSize="9" scale="89" orientation="portrait" r:id="rId1"/>
  <headerFooter alignWithMargins="0"/>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A5C601-457E-480F-9E86-CC0335071D2E}">
  <sheetPr codeName="Sheet51"/>
  <dimension ref="A1:O114"/>
  <sheetViews>
    <sheetView zoomScaleNormal="100" workbookViewId="0"/>
  </sheetViews>
  <sheetFormatPr defaultRowHeight="12.5" x14ac:dyDescent="0.25"/>
  <cols>
    <col min="1" max="1" width="12.59765625" style="4" customWidth="1"/>
    <col min="2" max="2" width="17.3984375" style="4" customWidth="1"/>
    <col min="3" max="3" width="10.59765625" style="4" customWidth="1"/>
    <col min="4" max="5" width="17.3984375" style="4" customWidth="1"/>
    <col min="6" max="7" width="15.09765625" style="4" customWidth="1"/>
    <col min="8" max="256" width="9.09765625" style="4"/>
    <col min="257" max="257" width="12.59765625" style="4" customWidth="1"/>
    <col min="258" max="258" width="17.3984375" style="4" customWidth="1"/>
    <col min="259" max="259" width="10.59765625" style="4" customWidth="1"/>
    <col min="260" max="261" width="17.3984375" style="4" customWidth="1"/>
    <col min="262" max="263" width="15.09765625" style="4" customWidth="1"/>
    <col min="264" max="512" width="9.09765625" style="4"/>
    <col min="513" max="513" width="12.59765625" style="4" customWidth="1"/>
    <col min="514" max="514" width="17.3984375" style="4" customWidth="1"/>
    <col min="515" max="515" width="10.59765625" style="4" customWidth="1"/>
    <col min="516" max="517" width="17.3984375" style="4" customWidth="1"/>
    <col min="518" max="519" width="15.09765625" style="4" customWidth="1"/>
    <col min="520" max="768" width="9.09765625" style="4"/>
    <col min="769" max="769" width="12.59765625" style="4" customWidth="1"/>
    <col min="770" max="770" width="17.3984375" style="4" customWidth="1"/>
    <col min="771" max="771" width="10.59765625" style="4" customWidth="1"/>
    <col min="772" max="773" width="17.3984375" style="4" customWidth="1"/>
    <col min="774" max="775" width="15.09765625" style="4" customWidth="1"/>
    <col min="776" max="1024" width="9.09765625" style="4"/>
    <col min="1025" max="1025" width="12.59765625" style="4" customWidth="1"/>
    <col min="1026" max="1026" width="17.3984375" style="4" customWidth="1"/>
    <col min="1027" max="1027" width="10.59765625" style="4" customWidth="1"/>
    <col min="1028" max="1029" width="17.3984375" style="4" customWidth="1"/>
    <col min="1030" max="1031" width="15.09765625" style="4" customWidth="1"/>
    <col min="1032" max="1280" width="9.09765625" style="4"/>
    <col min="1281" max="1281" width="12.59765625" style="4" customWidth="1"/>
    <col min="1282" max="1282" width="17.3984375" style="4" customWidth="1"/>
    <col min="1283" max="1283" width="10.59765625" style="4" customWidth="1"/>
    <col min="1284" max="1285" width="17.3984375" style="4" customWidth="1"/>
    <col min="1286" max="1287" width="15.09765625" style="4" customWidth="1"/>
    <col min="1288" max="1536" width="9.09765625" style="4"/>
    <col min="1537" max="1537" width="12.59765625" style="4" customWidth="1"/>
    <col min="1538" max="1538" width="17.3984375" style="4" customWidth="1"/>
    <col min="1539" max="1539" width="10.59765625" style="4" customWidth="1"/>
    <col min="1540" max="1541" width="17.3984375" style="4" customWidth="1"/>
    <col min="1542" max="1543" width="15.09765625" style="4" customWidth="1"/>
    <col min="1544" max="1792" width="9.09765625" style="4"/>
    <col min="1793" max="1793" width="12.59765625" style="4" customWidth="1"/>
    <col min="1794" max="1794" width="17.3984375" style="4" customWidth="1"/>
    <col min="1795" max="1795" width="10.59765625" style="4" customWidth="1"/>
    <col min="1796" max="1797" width="17.3984375" style="4" customWidth="1"/>
    <col min="1798" max="1799" width="15.09765625" style="4" customWidth="1"/>
    <col min="1800" max="2048" width="9.09765625" style="4"/>
    <col min="2049" max="2049" width="12.59765625" style="4" customWidth="1"/>
    <col min="2050" max="2050" width="17.3984375" style="4" customWidth="1"/>
    <col min="2051" max="2051" width="10.59765625" style="4" customWidth="1"/>
    <col min="2052" max="2053" width="17.3984375" style="4" customWidth="1"/>
    <col min="2054" max="2055" width="15.09765625" style="4" customWidth="1"/>
    <col min="2056" max="2304" width="9.09765625" style="4"/>
    <col min="2305" max="2305" width="12.59765625" style="4" customWidth="1"/>
    <col min="2306" max="2306" width="17.3984375" style="4" customWidth="1"/>
    <col min="2307" max="2307" width="10.59765625" style="4" customWidth="1"/>
    <col min="2308" max="2309" width="17.3984375" style="4" customWidth="1"/>
    <col min="2310" max="2311" width="15.09765625" style="4" customWidth="1"/>
    <col min="2312" max="2560" width="9.09765625" style="4"/>
    <col min="2561" max="2561" width="12.59765625" style="4" customWidth="1"/>
    <col min="2562" max="2562" width="17.3984375" style="4" customWidth="1"/>
    <col min="2563" max="2563" width="10.59765625" style="4" customWidth="1"/>
    <col min="2564" max="2565" width="17.3984375" style="4" customWidth="1"/>
    <col min="2566" max="2567" width="15.09765625" style="4" customWidth="1"/>
    <col min="2568" max="2816" width="9.09765625" style="4"/>
    <col min="2817" max="2817" width="12.59765625" style="4" customWidth="1"/>
    <col min="2818" max="2818" width="17.3984375" style="4" customWidth="1"/>
    <col min="2819" max="2819" width="10.59765625" style="4" customWidth="1"/>
    <col min="2820" max="2821" width="17.3984375" style="4" customWidth="1"/>
    <col min="2822" max="2823" width="15.09765625" style="4" customWidth="1"/>
    <col min="2824" max="3072" width="9.09765625" style="4"/>
    <col min="3073" max="3073" width="12.59765625" style="4" customWidth="1"/>
    <col min="3074" max="3074" width="17.3984375" style="4" customWidth="1"/>
    <col min="3075" max="3075" width="10.59765625" style="4" customWidth="1"/>
    <col min="3076" max="3077" width="17.3984375" style="4" customWidth="1"/>
    <col min="3078" max="3079" width="15.09765625" style="4" customWidth="1"/>
    <col min="3080" max="3328" width="9.09765625" style="4"/>
    <col min="3329" max="3329" width="12.59765625" style="4" customWidth="1"/>
    <col min="3330" max="3330" width="17.3984375" style="4" customWidth="1"/>
    <col min="3331" max="3331" width="10.59765625" style="4" customWidth="1"/>
    <col min="3332" max="3333" width="17.3984375" style="4" customWidth="1"/>
    <col min="3334" max="3335" width="15.09765625" style="4" customWidth="1"/>
    <col min="3336" max="3584" width="9.09765625" style="4"/>
    <col min="3585" max="3585" width="12.59765625" style="4" customWidth="1"/>
    <col min="3586" max="3586" width="17.3984375" style="4" customWidth="1"/>
    <col min="3587" max="3587" width="10.59765625" style="4" customWidth="1"/>
    <col min="3588" max="3589" width="17.3984375" style="4" customWidth="1"/>
    <col min="3590" max="3591" width="15.09765625" style="4" customWidth="1"/>
    <col min="3592" max="3840" width="9.09765625" style="4"/>
    <col min="3841" max="3841" width="12.59765625" style="4" customWidth="1"/>
    <col min="3842" max="3842" width="17.3984375" style="4" customWidth="1"/>
    <col min="3843" max="3843" width="10.59765625" style="4" customWidth="1"/>
    <col min="3844" max="3845" width="17.3984375" style="4" customWidth="1"/>
    <col min="3846" max="3847" width="15.09765625" style="4" customWidth="1"/>
    <col min="3848" max="4096" width="9.09765625" style="4"/>
    <col min="4097" max="4097" width="12.59765625" style="4" customWidth="1"/>
    <col min="4098" max="4098" width="17.3984375" style="4" customWidth="1"/>
    <col min="4099" max="4099" width="10.59765625" style="4" customWidth="1"/>
    <col min="4100" max="4101" width="17.3984375" style="4" customWidth="1"/>
    <col min="4102" max="4103" width="15.09765625" style="4" customWidth="1"/>
    <col min="4104" max="4352" width="9.09765625" style="4"/>
    <col min="4353" max="4353" width="12.59765625" style="4" customWidth="1"/>
    <col min="4354" max="4354" width="17.3984375" style="4" customWidth="1"/>
    <col min="4355" max="4355" width="10.59765625" style="4" customWidth="1"/>
    <col min="4356" max="4357" width="17.3984375" style="4" customWidth="1"/>
    <col min="4358" max="4359" width="15.09765625" style="4" customWidth="1"/>
    <col min="4360" max="4608" width="9.09765625" style="4"/>
    <col min="4609" max="4609" width="12.59765625" style="4" customWidth="1"/>
    <col min="4610" max="4610" width="17.3984375" style="4" customWidth="1"/>
    <col min="4611" max="4611" width="10.59765625" style="4" customWidth="1"/>
    <col min="4612" max="4613" width="17.3984375" style="4" customWidth="1"/>
    <col min="4614" max="4615" width="15.09765625" style="4" customWidth="1"/>
    <col min="4616" max="4864" width="9.09765625" style="4"/>
    <col min="4865" max="4865" width="12.59765625" style="4" customWidth="1"/>
    <col min="4866" max="4866" width="17.3984375" style="4" customWidth="1"/>
    <col min="4867" max="4867" width="10.59765625" style="4" customWidth="1"/>
    <col min="4868" max="4869" width="17.3984375" style="4" customWidth="1"/>
    <col min="4870" max="4871" width="15.09765625" style="4" customWidth="1"/>
    <col min="4872" max="5120" width="9.09765625" style="4"/>
    <col min="5121" max="5121" width="12.59765625" style="4" customWidth="1"/>
    <col min="5122" max="5122" width="17.3984375" style="4" customWidth="1"/>
    <col min="5123" max="5123" width="10.59765625" style="4" customWidth="1"/>
    <col min="5124" max="5125" width="17.3984375" style="4" customWidth="1"/>
    <col min="5126" max="5127" width="15.09765625" style="4" customWidth="1"/>
    <col min="5128" max="5376" width="9.09765625" style="4"/>
    <col min="5377" max="5377" width="12.59765625" style="4" customWidth="1"/>
    <col min="5378" max="5378" width="17.3984375" style="4" customWidth="1"/>
    <col min="5379" max="5379" width="10.59765625" style="4" customWidth="1"/>
    <col min="5380" max="5381" width="17.3984375" style="4" customWidth="1"/>
    <col min="5382" max="5383" width="15.09765625" style="4" customWidth="1"/>
    <col min="5384" max="5632" width="9.09765625" style="4"/>
    <col min="5633" max="5633" width="12.59765625" style="4" customWidth="1"/>
    <col min="5634" max="5634" width="17.3984375" style="4" customWidth="1"/>
    <col min="5635" max="5635" width="10.59765625" style="4" customWidth="1"/>
    <col min="5636" max="5637" width="17.3984375" style="4" customWidth="1"/>
    <col min="5638" max="5639" width="15.09765625" style="4" customWidth="1"/>
    <col min="5640" max="5888" width="9.09765625" style="4"/>
    <col min="5889" max="5889" width="12.59765625" style="4" customWidth="1"/>
    <col min="5890" max="5890" width="17.3984375" style="4" customWidth="1"/>
    <col min="5891" max="5891" width="10.59765625" style="4" customWidth="1"/>
    <col min="5892" max="5893" width="17.3984375" style="4" customWidth="1"/>
    <col min="5894" max="5895" width="15.09765625" style="4" customWidth="1"/>
    <col min="5896" max="6144" width="9.09765625" style="4"/>
    <col min="6145" max="6145" width="12.59765625" style="4" customWidth="1"/>
    <col min="6146" max="6146" width="17.3984375" style="4" customWidth="1"/>
    <col min="6147" max="6147" width="10.59765625" style="4" customWidth="1"/>
    <col min="6148" max="6149" width="17.3984375" style="4" customWidth="1"/>
    <col min="6150" max="6151" width="15.09765625" style="4" customWidth="1"/>
    <col min="6152" max="6400" width="9.09765625" style="4"/>
    <col min="6401" max="6401" width="12.59765625" style="4" customWidth="1"/>
    <col min="6402" max="6402" width="17.3984375" style="4" customWidth="1"/>
    <col min="6403" max="6403" width="10.59765625" style="4" customWidth="1"/>
    <col min="6404" max="6405" width="17.3984375" style="4" customWidth="1"/>
    <col min="6406" max="6407" width="15.09765625" style="4" customWidth="1"/>
    <col min="6408" max="6656" width="9.09765625" style="4"/>
    <col min="6657" max="6657" width="12.59765625" style="4" customWidth="1"/>
    <col min="6658" max="6658" width="17.3984375" style="4" customWidth="1"/>
    <col min="6659" max="6659" width="10.59765625" style="4" customWidth="1"/>
    <col min="6660" max="6661" width="17.3984375" style="4" customWidth="1"/>
    <col min="6662" max="6663" width="15.09765625" style="4" customWidth="1"/>
    <col min="6664" max="6912" width="9.09765625" style="4"/>
    <col min="6913" max="6913" width="12.59765625" style="4" customWidth="1"/>
    <col min="6914" max="6914" width="17.3984375" style="4" customWidth="1"/>
    <col min="6915" max="6915" width="10.59765625" style="4" customWidth="1"/>
    <col min="6916" max="6917" width="17.3984375" style="4" customWidth="1"/>
    <col min="6918" max="6919" width="15.09765625" style="4" customWidth="1"/>
    <col min="6920" max="7168" width="9.09765625" style="4"/>
    <col min="7169" max="7169" width="12.59765625" style="4" customWidth="1"/>
    <col min="7170" max="7170" width="17.3984375" style="4" customWidth="1"/>
    <col min="7171" max="7171" width="10.59765625" style="4" customWidth="1"/>
    <col min="7172" max="7173" width="17.3984375" style="4" customWidth="1"/>
    <col min="7174" max="7175" width="15.09765625" style="4" customWidth="1"/>
    <col min="7176" max="7424" width="9.09765625" style="4"/>
    <col min="7425" max="7425" width="12.59765625" style="4" customWidth="1"/>
    <col min="7426" max="7426" width="17.3984375" style="4" customWidth="1"/>
    <col min="7427" max="7427" width="10.59765625" style="4" customWidth="1"/>
    <col min="7428" max="7429" width="17.3984375" style="4" customWidth="1"/>
    <col min="7430" max="7431" width="15.09765625" style="4" customWidth="1"/>
    <col min="7432" max="7680" width="9.09765625" style="4"/>
    <col min="7681" max="7681" width="12.59765625" style="4" customWidth="1"/>
    <col min="7682" max="7682" width="17.3984375" style="4" customWidth="1"/>
    <col min="7683" max="7683" width="10.59765625" style="4" customWidth="1"/>
    <col min="7684" max="7685" width="17.3984375" style="4" customWidth="1"/>
    <col min="7686" max="7687" width="15.09765625" style="4" customWidth="1"/>
    <col min="7688" max="7936" width="9.09765625" style="4"/>
    <col min="7937" max="7937" width="12.59765625" style="4" customWidth="1"/>
    <col min="7938" max="7938" width="17.3984375" style="4" customWidth="1"/>
    <col min="7939" max="7939" width="10.59765625" style="4" customWidth="1"/>
    <col min="7940" max="7941" width="17.3984375" style="4" customWidth="1"/>
    <col min="7942" max="7943" width="15.09765625" style="4" customWidth="1"/>
    <col min="7944" max="8192" width="9.09765625" style="4"/>
    <col min="8193" max="8193" width="12.59765625" style="4" customWidth="1"/>
    <col min="8194" max="8194" width="17.3984375" style="4" customWidth="1"/>
    <col min="8195" max="8195" width="10.59765625" style="4" customWidth="1"/>
    <col min="8196" max="8197" width="17.3984375" style="4" customWidth="1"/>
    <col min="8198" max="8199" width="15.09765625" style="4" customWidth="1"/>
    <col min="8200" max="8448" width="9.09765625" style="4"/>
    <col min="8449" max="8449" width="12.59765625" style="4" customWidth="1"/>
    <col min="8450" max="8450" width="17.3984375" style="4" customWidth="1"/>
    <col min="8451" max="8451" width="10.59765625" style="4" customWidth="1"/>
    <col min="8452" max="8453" width="17.3984375" style="4" customWidth="1"/>
    <col min="8454" max="8455" width="15.09765625" style="4" customWidth="1"/>
    <col min="8456" max="8704" width="9.09765625" style="4"/>
    <col min="8705" max="8705" width="12.59765625" style="4" customWidth="1"/>
    <col min="8706" max="8706" width="17.3984375" style="4" customWidth="1"/>
    <col min="8707" max="8707" width="10.59765625" style="4" customWidth="1"/>
    <col min="8708" max="8709" width="17.3984375" style="4" customWidth="1"/>
    <col min="8710" max="8711" width="15.09765625" style="4" customWidth="1"/>
    <col min="8712" max="8960" width="9.09765625" style="4"/>
    <col min="8961" max="8961" width="12.59765625" style="4" customWidth="1"/>
    <col min="8962" max="8962" width="17.3984375" style="4" customWidth="1"/>
    <col min="8963" max="8963" width="10.59765625" style="4" customWidth="1"/>
    <col min="8964" max="8965" width="17.3984375" style="4" customWidth="1"/>
    <col min="8966" max="8967" width="15.09765625" style="4" customWidth="1"/>
    <col min="8968" max="9216" width="9.09765625" style="4"/>
    <col min="9217" max="9217" width="12.59765625" style="4" customWidth="1"/>
    <col min="9218" max="9218" width="17.3984375" style="4" customWidth="1"/>
    <col min="9219" max="9219" width="10.59765625" style="4" customWidth="1"/>
    <col min="9220" max="9221" width="17.3984375" style="4" customWidth="1"/>
    <col min="9222" max="9223" width="15.09765625" style="4" customWidth="1"/>
    <col min="9224" max="9472" width="9.09765625" style="4"/>
    <col min="9473" max="9473" width="12.59765625" style="4" customWidth="1"/>
    <col min="9474" max="9474" width="17.3984375" style="4" customWidth="1"/>
    <col min="9475" max="9475" width="10.59765625" style="4" customWidth="1"/>
    <col min="9476" max="9477" width="17.3984375" style="4" customWidth="1"/>
    <col min="9478" max="9479" width="15.09765625" style="4" customWidth="1"/>
    <col min="9480" max="9728" width="9.09765625" style="4"/>
    <col min="9729" max="9729" width="12.59765625" style="4" customWidth="1"/>
    <col min="9730" max="9730" width="17.3984375" style="4" customWidth="1"/>
    <col min="9731" max="9731" width="10.59765625" style="4" customWidth="1"/>
    <col min="9732" max="9733" width="17.3984375" style="4" customWidth="1"/>
    <col min="9734" max="9735" width="15.09765625" style="4" customWidth="1"/>
    <col min="9736" max="9984" width="9.09765625" style="4"/>
    <col min="9985" max="9985" width="12.59765625" style="4" customWidth="1"/>
    <col min="9986" max="9986" width="17.3984375" style="4" customWidth="1"/>
    <col min="9987" max="9987" width="10.59765625" style="4" customWidth="1"/>
    <col min="9988" max="9989" width="17.3984375" style="4" customWidth="1"/>
    <col min="9990" max="9991" width="15.09765625" style="4" customWidth="1"/>
    <col min="9992" max="10240" width="9.09765625" style="4"/>
    <col min="10241" max="10241" width="12.59765625" style="4" customWidth="1"/>
    <col min="10242" max="10242" width="17.3984375" style="4" customWidth="1"/>
    <col min="10243" max="10243" width="10.59765625" style="4" customWidth="1"/>
    <col min="10244" max="10245" width="17.3984375" style="4" customWidth="1"/>
    <col min="10246" max="10247" width="15.09765625" style="4" customWidth="1"/>
    <col min="10248" max="10496" width="9.09765625" style="4"/>
    <col min="10497" max="10497" width="12.59765625" style="4" customWidth="1"/>
    <col min="10498" max="10498" width="17.3984375" style="4" customWidth="1"/>
    <col min="10499" max="10499" width="10.59765625" style="4" customWidth="1"/>
    <col min="10500" max="10501" width="17.3984375" style="4" customWidth="1"/>
    <col min="10502" max="10503" width="15.09765625" style="4" customWidth="1"/>
    <col min="10504" max="10752" width="9.09765625" style="4"/>
    <col min="10753" max="10753" width="12.59765625" style="4" customWidth="1"/>
    <col min="10754" max="10754" width="17.3984375" style="4" customWidth="1"/>
    <col min="10755" max="10755" width="10.59765625" style="4" customWidth="1"/>
    <col min="10756" max="10757" width="17.3984375" style="4" customWidth="1"/>
    <col min="10758" max="10759" width="15.09765625" style="4" customWidth="1"/>
    <col min="10760" max="11008" width="9.09765625" style="4"/>
    <col min="11009" max="11009" width="12.59765625" style="4" customWidth="1"/>
    <col min="11010" max="11010" width="17.3984375" style="4" customWidth="1"/>
    <col min="11011" max="11011" width="10.59765625" style="4" customWidth="1"/>
    <col min="11012" max="11013" width="17.3984375" style="4" customWidth="1"/>
    <col min="11014" max="11015" width="15.09765625" style="4" customWidth="1"/>
    <col min="11016" max="11264" width="9.09765625" style="4"/>
    <col min="11265" max="11265" width="12.59765625" style="4" customWidth="1"/>
    <col min="11266" max="11266" width="17.3984375" style="4" customWidth="1"/>
    <col min="11267" max="11267" width="10.59765625" style="4" customWidth="1"/>
    <col min="11268" max="11269" width="17.3984375" style="4" customWidth="1"/>
    <col min="11270" max="11271" width="15.09765625" style="4" customWidth="1"/>
    <col min="11272" max="11520" width="9.09765625" style="4"/>
    <col min="11521" max="11521" width="12.59765625" style="4" customWidth="1"/>
    <col min="11522" max="11522" width="17.3984375" style="4" customWidth="1"/>
    <col min="11523" max="11523" width="10.59765625" style="4" customWidth="1"/>
    <col min="11524" max="11525" width="17.3984375" style="4" customWidth="1"/>
    <col min="11526" max="11527" width="15.09765625" style="4" customWidth="1"/>
    <col min="11528" max="11776" width="9.09765625" style="4"/>
    <col min="11777" max="11777" width="12.59765625" style="4" customWidth="1"/>
    <col min="11778" max="11778" width="17.3984375" style="4" customWidth="1"/>
    <col min="11779" max="11779" width="10.59765625" style="4" customWidth="1"/>
    <col min="11780" max="11781" width="17.3984375" style="4" customWidth="1"/>
    <col min="11782" max="11783" width="15.09765625" style="4" customWidth="1"/>
    <col min="11784" max="12032" width="9.09765625" style="4"/>
    <col min="12033" max="12033" width="12.59765625" style="4" customWidth="1"/>
    <col min="12034" max="12034" width="17.3984375" style="4" customWidth="1"/>
    <col min="12035" max="12035" width="10.59765625" style="4" customWidth="1"/>
    <col min="12036" max="12037" width="17.3984375" style="4" customWidth="1"/>
    <col min="12038" max="12039" width="15.09765625" style="4" customWidth="1"/>
    <col min="12040" max="12288" width="9.09765625" style="4"/>
    <col min="12289" max="12289" width="12.59765625" style="4" customWidth="1"/>
    <col min="12290" max="12290" width="17.3984375" style="4" customWidth="1"/>
    <col min="12291" max="12291" width="10.59765625" style="4" customWidth="1"/>
    <col min="12292" max="12293" width="17.3984375" style="4" customWidth="1"/>
    <col min="12294" max="12295" width="15.09765625" style="4" customWidth="1"/>
    <col min="12296" max="12544" width="9.09765625" style="4"/>
    <col min="12545" max="12545" width="12.59765625" style="4" customWidth="1"/>
    <col min="12546" max="12546" width="17.3984375" style="4" customWidth="1"/>
    <col min="12547" max="12547" width="10.59765625" style="4" customWidth="1"/>
    <col min="12548" max="12549" width="17.3984375" style="4" customWidth="1"/>
    <col min="12550" max="12551" width="15.09765625" style="4" customWidth="1"/>
    <col min="12552" max="12800" width="9.09765625" style="4"/>
    <col min="12801" max="12801" width="12.59765625" style="4" customWidth="1"/>
    <col min="12802" max="12802" width="17.3984375" style="4" customWidth="1"/>
    <col min="12803" max="12803" width="10.59765625" style="4" customWidth="1"/>
    <col min="12804" max="12805" width="17.3984375" style="4" customWidth="1"/>
    <col min="12806" max="12807" width="15.09765625" style="4" customWidth="1"/>
    <col min="12808" max="13056" width="9.09765625" style="4"/>
    <col min="13057" max="13057" width="12.59765625" style="4" customWidth="1"/>
    <col min="13058" max="13058" width="17.3984375" style="4" customWidth="1"/>
    <col min="13059" max="13059" width="10.59765625" style="4" customWidth="1"/>
    <col min="13060" max="13061" width="17.3984375" style="4" customWidth="1"/>
    <col min="13062" max="13063" width="15.09765625" style="4" customWidth="1"/>
    <col min="13064" max="13312" width="9.09765625" style="4"/>
    <col min="13313" max="13313" width="12.59765625" style="4" customWidth="1"/>
    <col min="13314" max="13314" width="17.3984375" style="4" customWidth="1"/>
    <col min="13315" max="13315" width="10.59765625" style="4" customWidth="1"/>
    <col min="13316" max="13317" width="17.3984375" style="4" customWidth="1"/>
    <col min="13318" max="13319" width="15.09765625" style="4" customWidth="1"/>
    <col min="13320" max="13568" width="9.09765625" style="4"/>
    <col min="13569" max="13569" width="12.59765625" style="4" customWidth="1"/>
    <col min="13570" max="13570" width="17.3984375" style="4" customWidth="1"/>
    <col min="13571" max="13571" width="10.59765625" style="4" customWidth="1"/>
    <col min="13572" max="13573" width="17.3984375" style="4" customWidth="1"/>
    <col min="13574" max="13575" width="15.09765625" style="4" customWidth="1"/>
    <col min="13576" max="13824" width="9.09765625" style="4"/>
    <col min="13825" max="13825" width="12.59765625" style="4" customWidth="1"/>
    <col min="13826" max="13826" width="17.3984375" style="4" customWidth="1"/>
    <col min="13827" max="13827" width="10.59765625" style="4" customWidth="1"/>
    <col min="13828" max="13829" width="17.3984375" style="4" customWidth="1"/>
    <col min="13830" max="13831" width="15.09765625" style="4" customWidth="1"/>
    <col min="13832" max="14080" width="9.09765625" style="4"/>
    <col min="14081" max="14081" width="12.59765625" style="4" customWidth="1"/>
    <col min="14082" max="14082" width="17.3984375" style="4" customWidth="1"/>
    <col min="14083" max="14083" width="10.59765625" style="4" customWidth="1"/>
    <col min="14084" max="14085" width="17.3984375" style="4" customWidth="1"/>
    <col min="14086" max="14087" width="15.09765625" style="4" customWidth="1"/>
    <col min="14088" max="14336" width="9.09765625" style="4"/>
    <col min="14337" max="14337" width="12.59765625" style="4" customWidth="1"/>
    <col min="14338" max="14338" width="17.3984375" style="4" customWidth="1"/>
    <col min="14339" max="14339" width="10.59765625" style="4" customWidth="1"/>
    <col min="14340" max="14341" width="17.3984375" style="4" customWidth="1"/>
    <col min="14342" max="14343" width="15.09765625" style="4" customWidth="1"/>
    <col min="14344" max="14592" width="9.09765625" style="4"/>
    <col min="14593" max="14593" width="12.59765625" style="4" customWidth="1"/>
    <col min="14594" max="14594" width="17.3984375" style="4" customWidth="1"/>
    <col min="14595" max="14595" width="10.59765625" style="4" customWidth="1"/>
    <col min="14596" max="14597" width="17.3984375" style="4" customWidth="1"/>
    <col min="14598" max="14599" width="15.09765625" style="4" customWidth="1"/>
    <col min="14600" max="14848" width="9.09765625" style="4"/>
    <col min="14849" max="14849" width="12.59765625" style="4" customWidth="1"/>
    <col min="14850" max="14850" width="17.3984375" style="4" customWidth="1"/>
    <col min="14851" max="14851" width="10.59765625" style="4" customWidth="1"/>
    <col min="14852" max="14853" width="17.3984375" style="4" customWidth="1"/>
    <col min="14854" max="14855" width="15.09765625" style="4" customWidth="1"/>
    <col min="14856" max="15104" width="9.09765625" style="4"/>
    <col min="15105" max="15105" width="12.59765625" style="4" customWidth="1"/>
    <col min="15106" max="15106" width="17.3984375" style="4" customWidth="1"/>
    <col min="15107" max="15107" width="10.59765625" style="4" customWidth="1"/>
    <col min="15108" max="15109" width="17.3984375" style="4" customWidth="1"/>
    <col min="15110" max="15111" width="15.09765625" style="4" customWidth="1"/>
    <col min="15112" max="15360" width="9.09765625" style="4"/>
    <col min="15361" max="15361" width="12.59765625" style="4" customWidth="1"/>
    <col min="15362" max="15362" width="17.3984375" style="4" customWidth="1"/>
    <col min="15363" max="15363" width="10.59765625" style="4" customWidth="1"/>
    <col min="15364" max="15365" width="17.3984375" style="4" customWidth="1"/>
    <col min="15366" max="15367" width="15.09765625" style="4" customWidth="1"/>
    <col min="15368" max="15616" width="9.09765625" style="4"/>
    <col min="15617" max="15617" width="12.59765625" style="4" customWidth="1"/>
    <col min="15618" max="15618" width="17.3984375" style="4" customWidth="1"/>
    <col min="15619" max="15619" width="10.59765625" style="4" customWidth="1"/>
    <col min="15620" max="15621" width="17.3984375" style="4" customWidth="1"/>
    <col min="15622" max="15623" width="15.09765625" style="4" customWidth="1"/>
    <col min="15624" max="15872" width="9.09765625" style="4"/>
    <col min="15873" max="15873" width="12.59765625" style="4" customWidth="1"/>
    <col min="15874" max="15874" width="17.3984375" style="4" customWidth="1"/>
    <col min="15875" max="15875" width="10.59765625" style="4" customWidth="1"/>
    <col min="15876" max="15877" width="17.3984375" style="4" customWidth="1"/>
    <col min="15878" max="15879" width="15.09765625" style="4" customWidth="1"/>
    <col min="15880" max="16128" width="9.09765625" style="4"/>
    <col min="16129" max="16129" width="12.59765625" style="4" customWidth="1"/>
    <col min="16130" max="16130" width="17.3984375" style="4" customWidth="1"/>
    <col min="16131" max="16131" width="10.59765625" style="4" customWidth="1"/>
    <col min="16132" max="16133" width="17.3984375" style="4" customWidth="1"/>
    <col min="16134" max="16135" width="15.09765625" style="4" customWidth="1"/>
    <col min="16136" max="16384" width="9.09765625" style="4"/>
  </cols>
  <sheetData>
    <row r="1" spans="1:15" x14ac:dyDescent="0.25">
      <c r="A1" s="6"/>
      <c r="B1" s="6"/>
      <c r="C1" s="6"/>
      <c r="D1" s="6"/>
      <c r="E1" s="6"/>
      <c r="F1" s="6"/>
      <c r="G1" s="7"/>
    </row>
    <row r="2" spans="1:15" ht="13" x14ac:dyDescent="0.3">
      <c r="A2" s="8" t="s">
        <v>241</v>
      </c>
      <c r="B2" s="6"/>
      <c r="C2" s="6"/>
      <c r="D2" s="6"/>
      <c r="E2" s="6"/>
      <c r="F2" s="6"/>
      <c r="G2" s="7"/>
    </row>
    <row r="3" spans="1:15" x14ac:dyDescent="0.25">
      <c r="A3" s="9"/>
      <c r="B3" s="9"/>
      <c r="C3" s="9"/>
      <c r="D3" s="9"/>
      <c r="E3" s="9"/>
      <c r="F3" s="9"/>
      <c r="G3" s="10"/>
    </row>
    <row r="4" spans="1:15" x14ac:dyDescent="0.25">
      <c r="A4" s="11" t="s">
        <v>42</v>
      </c>
      <c r="B4" s="12" t="s">
        <v>43</v>
      </c>
      <c r="C4" s="12" t="s">
        <v>44</v>
      </c>
      <c r="D4" s="12" t="s">
        <v>44</v>
      </c>
      <c r="E4" s="12" t="s">
        <v>45</v>
      </c>
      <c r="F4" s="12" t="s">
        <v>46</v>
      </c>
      <c r="G4" s="13" t="s">
        <v>47</v>
      </c>
    </row>
    <row r="5" spans="1:15" x14ac:dyDescent="0.25">
      <c r="A5" s="14" t="s">
        <v>48</v>
      </c>
      <c r="B5" s="15" t="s">
        <v>49</v>
      </c>
      <c r="C5" s="15" t="s">
        <v>50</v>
      </c>
      <c r="D5" s="15" t="s">
        <v>51</v>
      </c>
      <c r="E5" s="15" t="s">
        <v>52</v>
      </c>
      <c r="F5" s="15" t="s">
        <v>53</v>
      </c>
      <c r="G5" s="16" t="s">
        <v>54</v>
      </c>
    </row>
    <row r="6" spans="1:15" x14ac:dyDescent="0.25">
      <c r="A6" s="17"/>
      <c r="B6" s="15" t="s">
        <v>55</v>
      </c>
      <c r="C6" s="15" t="s">
        <v>56</v>
      </c>
      <c r="D6" s="15" t="s">
        <v>55</v>
      </c>
      <c r="E6" s="15" t="s">
        <v>55</v>
      </c>
      <c r="F6" s="15" t="s">
        <v>57</v>
      </c>
      <c r="G6" s="16" t="s">
        <v>56</v>
      </c>
    </row>
    <row r="7" spans="1:15" x14ac:dyDescent="0.25">
      <c r="A7" s="18"/>
      <c r="B7" s="6"/>
      <c r="C7" s="15"/>
      <c r="D7" s="6"/>
      <c r="E7" s="6"/>
      <c r="F7" s="15"/>
      <c r="G7" s="16"/>
    </row>
    <row r="8" spans="1:15" ht="13.5" x14ac:dyDescent="0.35">
      <c r="A8" s="19"/>
      <c r="B8" s="20" t="s">
        <v>58</v>
      </c>
      <c r="C8" s="12" t="s">
        <v>59</v>
      </c>
      <c r="D8" s="12" t="s">
        <v>60</v>
      </c>
      <c r="E8" s="12" t="s">
        <v>61</v>
      </c>
      <c r="F8" s="20" t="s">
        <v>62</v>
      </c>
      <c r="G8" s="21" t="s">
        <v>63</v>
      </c>
    </row>
    <row r="9" spans="1:15" x14ac:dyDescent="0.25">
      <c r="A9" s="18"/>
      <c r="B9" s="22"/>
      <c r="C9" s="22"/>
      <c r="D9" s="22"/>
      <c r="E9" s="22"/>
      <c r="F9" s="22"/>
      <c r="G9" s="23"/>
    </row>
    <row r="10" spans="1:15" x14ac:dyDescent="0.25">
      <c r="A10" s="14" t="s">
        <v>64</v>
      </c>
      <c r="B10" s="24">
        <v>2.2100000000000002E-3</v>
      </c>
      <c r="C10" s="15">
        <v>100000</v>
      </c>
      <c r="D10" s="15">
        <v>221</v>
      </c>
      <c r="E10" s="15">
        <v>99819</v>
      </c>
      <c r="F10" s="15">
        <v>8135979</v>
      </c>
      <c r="G10" s="25">
        <v>81.400000000000006</v>
      </c>
      <c r="H10" s="40"/>
      <c r="I10" s="44"/>
      <c r="J10" s="44"/>
      <c r="K10" s="39"/>
      <c r="L10" s="39"/>
      <c r="M10" s="44"/>
      <c r="N10" s="43"/>
      <c r="O10" s="43"/>
    </row>
    <row r="11" spans="1:15" x14ac:dyDescent="0.25">
      <c r="A11" s="14" t="s">
        <v>65</v>
      </c>
      <c r="B11" s="24">
        <v>9.0000000000000006E-5</v>
      </c>
      <c r="C11" s="15">
        <v>99779</v>
      </c>
      <c r="D11" s="15">
        <v>9</v>
      </c>
      <c r="E11" s="15">
        <v>99775</v>
      </c>
      <c r="F11" s="15">
        <v>8036160</v>
      </c>
      <c r="G11" s="25">
        <v>80.5</v>
      </c>
      <c r="H11" s="40"/>
      <c r="I11" s="44"/>
      <c r="J11" s="44"/>
      <c r="K11" s="39"/>
      <c r="L11" s="39"/>
      <c r="M11" s="44"/>
      <c r="N11" s="43"/>
      <c r="O11" s="43"/>
    </row>
    <row r="12" spans="1:15" x14ac:dyDescent="0.25">
      <c r="A12" s="14" t="s">
        <v>66</v>
      </c>
      <c r="B12" s="24">
        <v>9.0000000000000006E-5</v>
      </c>
      <c r="C12" s="15">
        <v>99770</v>
      </c>
      <c r="D12" s="15">
        <v>9</v>
      </c>
      <c r="E12" s="15">
        <v>99766</v>
      </c>
      <c r="F12" s="15">
        <v>7936385</v>
      </c>
      <c r="G12" s="25">
        <v>79.5</v>
      </c>
      <c r="H12" s="40"/>
      <c r="I12" s="44"/>
      <c r="J12" s="44"/>
      <c r="K12" s="39"/>
      <c r="L12" s="39"/>
      <c r="M12" s="44"/>
      <c r="N12" s="43"/>
      <c r="O12" s="43"/>
    </row>
    <row r="13" spans="1:15" x14ac:dyDescent="0.25">
      <c r="A13" s="14" t="s">
        <v>67</v>
      </c>
      <c r="B13" s="24">
        <v>8.0000000000000007E-5</v>
      </c>
      <c r="C13" s="15">
        <v>99761</v>
      </c>
      <c r="D13" s="15">
        <v>8</v>
      </c>
      <c r="E13" s="15">
        <v>99757</v>
      </c>
      <c r="F13" s="15">
        <v>7836620</v>
      </c>
      <c r="G13" s="25">
        <v>78.599999999999994</v>
      </c>
      <c r="H13" s="40"/>
      <c r="I13" s="44"/>
      <c r="J13" s="44"/>
      <c r="K13" s="39"/>
      <c r="L13" s="39"/>
      <c r="M13" s="44"/>
      <c r="N13" s="43"/>
      <c r="O13" s="43"/>
    </row>
    <row r="14" spans="1:15" x14ac:dyDescent="0.25">
      <c r="A14" s="14" t="s">
        <v>68</v>
      </c>
      <c r="B14" s="24">
        <v>6.9999999999999994E-5</v>
      </c>
      <c r="C14" s="15">
        <v>99753</v>
      </c>
      <c r="D14" s="15">
        <v>7</v>
      </c>
      <c r="E14" s="15">
        <v>99750</v>
      </c>
      <c r="F14" s="15">
        <v>7736863</v>
      </c>
      <c r="G14" s="25">
        <v>77.599999999999994</v>
      </c>
      <c r="H14" s="40"/>
      <c r="I14" s="44"/>
      <c r="J14" s="44"/>
      <c r="K14" s="39"/>
      <c r="L14" s="39"/>
      <c r="M14" s="44"/>
      <c r="N14" s="43"/>
      <c r="O14" s="43"/>
    </row>
    <row r="15" spans="1:15" x14ac:dyDescent="0.25">
      <c r="A15" s="14" t="s">
        <v>69</v>
      </c>
      <c r="B15" s="24">
        <v>6.0000000000000002E-5</v>
      </c>
      <c r="C15" s="15">
        <v>99746</v>
      </c>
      <c r="D15" s="15">
        <v>6</v>
      </c>
      <c r="E15" s="15">
        <v>99743</v>
      </c>
      <c r="F15" s="15">
        <v>7637113</v>
      </c>
      <c r="G15" s="25">
        <v>76.599999999999994</v>
      </c>
      <c r="H15" s="40"/>
      <c r="I15" s="44"/>
      <c r="J15" s="44"/>
      <c r="K15" s="39"/>
      <c r="L15" s="39"/>
      <c r="M15" s="44"/>
      <c r="N15" s="43"/>
      <c r="O15" s="43"/>
    </row>
    <row r="16" spans="1:15" x14ac:dyDescent="0.25">
      <c r="A16" s="14" t="s">
        <v>70</v>
      </c>
      <c r="B16" s="24">
        <v>5.0000000000000002E-5</v>
      </c>
      <c r="C16" s="15">
        <v>99740</v>
      </c>
      <c r="D16" s="15">
        <v>5</v>
      </c>
      <c r="E16" s="15">
        <v>99738</v>
      </c>
      <c r="F16" s="15">
        <v>7537370</v>
      </c>
      <c r="G16" s="25">
        <v>75.599999999999994</v>
      </c>
      <c r="H16" s="40"/>
      <c r="I16" s="44"/>
      <c r="J16" s="44"/>
      <c r="K16" s="39"/>
      <c r="L16" s="39"/>
      <c r="M16" s="44"/>
      <c r="N16" s="43"/>
      <c r="O16" s="43"/>
    </row>
    <row r="17" spans="1:15" x14ac:dyDescent="0.25">
      <c r="A17" s="14" t="s">
        <v>71</v>
      </c>
      <c r="B17" s="24">
        <v>5.0000000000000002E-5</v>
      </c>
      <c r="C17" s="15">
        <v>99735</v>
      </c>
      <c r="D17" s="15">
        <v>5</v>
      </c>
      <c r="E17" s="15">
        <v>99733</v>
      </c>
      <c r="F17" s="15">
        <v>7437633</v>
      </c>
      <c r="G17" s="25">
        <v>74.599999999999994</v>
      </c>
      <c r="H17" s="40"/>
      <c r="I17" s="44"/>
      <c r="J17" s="44"/>
      <c r="K17" s="39"/>
      <c r="L17" s="39"/>
      <c r="M17" s="44"/>
      <c r="N17" s="43"/>
      <c r="O17" s="43"/>
    </row>
    <row r="18" spans="1:15" x14ac:dyDescent="0.25">
      <c r="A18" s="14" t="s">
        <v>72</v>
      </c>
      <c r="B18" s="24">
        <v>5.0000000000000002E-5</v>
      </c>
      <c r="C18" s="15">
        <v>99730</v>
      </c>
      <c r="D18" s="15">
        <v>5</v>
      </c>
      <c r="E18" s="15">
        <v>99728</v>
      </c>
      <c r="F18" s="15">
        <v>7337900</v>
      </c>
      <c r="G18" s="25">
        <v>73.599999999999994</v>
      </c>
      <c r="H18" s="40"/>
      <c r="I18" s="44"/>
      <c r="J18" s="44"/>
      <c r="K18" s="39"/>
      <c r="L18" s="39"/>
      <c r="M18" s="44"/>
      <c r="N18" s="43"/>
      <c r="O18" s="43"/>
    </row>
    <row r="19" spans="1:15" x14ac:dyDescent="0.25">
      <c r="A19" s="14" t="s">
        <v>73</v>
      </c>
      <c r="B19" s="24">
        <v>5.0000000000000002E-5</v>
      </c>
      <c r="C19" s="15">
        <v>99725</v>
      </c>
      <c r="D19" s="15">
        <v>5</v>
      </c>
      <c r="E19" s="15">
        <v>99723</v>
      </c>
      <c r="F19" s="15">
        <v>7238173</v>
      </c>
      <c r="G19" s="25">
        <v>72.599999999999994</v>
      </c>
      <c r="H19" s="40"/>
      <c r="I19" s="44"/>
      <c r="J19" s="44"/>
      <c r="K19" s="39"/>
      <c r="L19" s="39"/>
      <c r="M19" s="44"/>
      <c r="N19" s="43"/>
      <c r="O19" s="43"/>
    </row>
    <row r="20" spans="1:15" x14ac:dyDescent="0.25">
      <c r="A20" s="14" t="s">
        <v>74</v>
      </c>
      <c r="B20" s="24">
        <v>5.0000000000000002E-5</v>
      </c>
      <c r="C20" s="15">
        <v>99720</v>
      </c>
      <c r="D20" s="15">
        <v>5</v>
      </c>
      <c r="E20" s="15">
        <v>99718</v>
      </c>
      <c r="F20" s="15">
        <v>7138450</v>
      </c>
      <c r="G20" s="25">
        <v>71.599999999999994</v>
      </c>
      <c r="H20" s="40"/>
      <c r="I20" s="44"/>
      <c r="J20" s="44"/>
      <c r="K20" s="39"/>
      <c r="L20" s="39"/>
      <c r="M20" s="44"/>
      <c r="N20" s="43"/>
      <c r="O20" s="43"/>
    </row>
    <row r="21" spans="1:15" x14ac:dyDescent="0.25">
      <c r="A21" s="14" t="s">
        <v>75</v>
      </c>
      <c r="B21" s="24">
        <v>6.0000000000000002E-5</v>
      </c>
      <c r="C21" s="15">
        <v>99715</v>
      </c>
      <c r="D21" s="15">
        <v>6</v>
      </c>
      <c r="E21" s="15">
        <v>99712</v>
      </c>
      <c r="F21" s="15">
        <v>7038733</v>
      </c>
      <c r="G21" s="25">
        <v>70.599999999999994</v>
      </c>
      <c r="H21" s="40"/>
      <c r="I21" s="44"/>
      <c r="J21" s="44"/>
      <c r="K21" s="39"/>
      <c r="L21" s="39"/>
      <c r="M21" s="44"/>
      <c r="N21" s="43"/>
      <c r="O21" s="43"/>
    </row>
    <row r="22" spans="1:15" x14ac:dyDescent="0.25">
      <c r="A22" s="14" t="s">
        <v>76</v>
      </c>
      <c r="B22" s="24">
        <v>6.9999999999999994E-5</v>
      </c>
      <c r="C22" s="15">
        <v>99709</v>
      </c>
      <c r="D22" s="15">
        <v>7</v>
      </c>
      <c r="E22" s="15">
        <v>99706</v>
      </c>
      <c r="F22" s="15">
        <v>6939021</v>
      </c>
      <c r="G22" s="25">
        <v>69.599999999999994</v>
      </c>
      <c r="H22" s="40"/>
      <c r="I22" s="44"/>
      <c r="J22" s="44"/>
      <c r="K22" s="39"/>
      <c r="L22" s="39"/>
      <c r="M22" s="44"/>
      <c r="N22" s="43"/>
      <c r="O22" s="43"/>
    </row>
    <row r="23" spans="1:15" x14ac:dyDescent="0.25">
      <c r="A23" s="14" t="s">
        <v>77</v>
      </c>
      <c r="B23" s="24">
        <v>1E-4</v>
      </c>
      <c r="C23" s="15">
        <v>99702</v>
      </c>
      <c r="D23" s="15">
        <v>9</v>
      </c>
      <c r="E23" s="15">
        <v>99698</v>
      </c>
      <c r="F23" s="15">
        <v>6839315</v>
      </c>
      <c r="G23" s="25">
        <v>68.599999999999994</v>
      </c>
      <c r="H23" s="40"/>
      <c r="I23" s="44"/>
      <c r="J23" s="44"/>
      <c r="K23" s="39"/>
      <c r="L23" s="39"/>
      <c r="M23" s="44"/>
      <c r="N23" s="43"/>
      <c r="O23" s="43"/>
    </row>
    <row r="24" spans="1:15" x14ac:dyDescent="0.25">
      <c r="A24" s="14" t="s">
        <v>78</v>
      </c>
      <c r="B24" s="24">
        <v>1.2999999999999999E-4</v>
      </c>
      <c r="C24" s="15">
        <v>99693</v>
      </c>
      <c r="D24" s="15">
        <v>13</v>
      </c>
      <c r="E24" s="15">
        <v>99687</v>
      </c>
      <c r="F24" s="15">
        <v>6739618</v>
      </c>
      <c r="G24" s="25">
        <v>67.599999999999994</v>
      </c>
      <c r="H24" s="40"/>
      <c r="I24" s="44"/>
      <c r="J24" s="44"/>
      <c r="K24" s="39"/>
      <c r="L24" s="39"/>
      <c r="M24" s="44"/>
      <c r="N24" s="43"/>
      <c r="O24" s="43"/>
    </row>
    <row r="25" spans="1:15" x14ac:dyDescent="0.25">
      <c r="A25" s="14" t="s">
        <v>79</v>
      </c>
      <c r="B25" s="24">
        <v>1.7000000000000001E-4</v>
      </c>
      <c r="C25" s="15">
        <v>99680</v>
      </c>
      <c r="D25" s="15">
        <v>17</v>
      </c>
      <c r="E25" s="15">
        <v>99672</v>
      </c>
      <c r="F25" s="15">
        <v>6639931</v>
      </c>
      <c r="G25" s="25">
        <v>66.599999999999994</v>
      </c>
      <c r="H25" s="40"/>
      <c r="I25" s="44"/>
      <c r="J25" s="44"/>
      <c r="K25" s="39"/>
      <c r="L25" s="39"/>
      <c r="M25" s="44"/>
      <c r="N25" s="43"/>
      <c r="O25" s="43"/>
    </row>
    <row r="26" spans="1:15" x14ac:dyDescent="0.25">
      <c r="A26" s="26" t="s">
        <v>80</v>
      </c>
      <c r="B26" s="24">
        <v>2.0000000000000001E-4</v>
      </c>
      <c r="C26" s="15">
        <v>99663</v>
      </c>
      <c r="D26" s="15">
        <v>20</v>
      </c>
      <c r="E26" s="15">
        <v>99653</v>
      </c>
      <c r="F26" s="15">
        <v>6540260</v>
      </c>
      <c r="G26" s="25">
        <v>65.599999999999994</v>
      </c>
      <c r="H26" s="40"/>
      <c r="I26" s="44"/>
      <c r="J26" s="44"/>
      <c r="K26" s="39"/>
      <c r="L26" s="39"/>
      <c r="M26" s="44"/>
      <c r="N26" s="43"/>
      <c r="O26" s="43"/>
    </row>
    <row r="27" spans="1:15" x14ac:dyDescent="0.25">
      <c r="A27" s="26" t="s">
        <v>81</v>
      </c>
      <c r="B27" s="24">
        <v>2.4000000000000001E-4</v>
      </c>
      <c r="C27" s="15">
        <v>99643</v>
      </c>
      <c r="D27" s="15">
        <v>23</v>
      </c>
      <c r="E27" s="15">
        <v>99632</v>
      </c>
      <c r="F27" s="15">
        <v>6440607</v>
      </c>
      <c r="G27" s="25">
        <v>64.599999999999994</v>
      </c>
      <c r="H27" s="40"/>
      <c r="I27" s="44"/>
      <c r="J27" s="44"/>
      <c r="K27" s="39"/>
      <c r="L27" s="39"/>
      <c r="M27" s="44"/>
      <c r="N27" s="43"/>
      <c r="O27" s="43"/>
    </row>
    <row r="28" spans="1:15" x14ac:dyDescent="0.25">
      <c r="A28" s="26" t="s">
        <v>82</v>
      </c>
      <c r="B28" s="24">
        <v>2.5999999999999998E-4</v>
      </c>
      <c r="C28" s="15">
        <v>99620</v>
      </c>
      <c r="D28" s="15">
        <v>26</v>
      </c>
      <c r="E28" s="15">
        <v>99607</v>
      </c>
      <c r="F28" s="15">
        <v>6340975</v>
      </c>
      <c r="G28" s="25">
        <v>63.7</v>
      </c>
      <c r="H28" s="40"/>
      <c r="I28" s="44"/>
      <c r="J28" s="44"/>
      <c r="K28" s="39"/>
      <c r="L28" s="39"/>
      <c r="M28" s="44"/>
      <c r="N28" s="43"/>
      <c r="O28" s="43"/>
    </row>
    <row r="29" spans="1:15" x14ac:dyDescent="0.25">
      <c r="A29" s="26" t="s">
        <v>83</v>
      </c>
      <c r="B29" s="24">
        <v>2.7999999999999998E-4</v>
      </c>
      <c r="C29" s="15">
        <v>99594</v>
      </c>
      <c r="D29" s="15">
        <v>28</v>
      </c>
      <c r="E29" s="15">
        <v>99580</v>
      </c>
      <c r="F29" s="15">
        <v>6241368</v>
      </c>
      <c r="G29" s="25">
        <v>62.7</v>
      </c>
      <c r="H29" s="40"/>
      <c r="I29" s="44"/>
      <c r="J29" s="44"/>
      <c r="K29" s="39"/>
      <c r="L29" s="39"/>
      <c r="M29" s="44"/>
      <c r="N29" s="43"/>
      <c r="O29" s="43"/>
    </row>
    <row r="30" spans="1:15" x14ac:dyDescent="0.25">
      <c r="A30" s="26" t="s">
        <v>84</v>
      </c>
      <c r="B30" s="24">
        <v>2.9999999999999997E-4</v>
      </c>
      <c r="C30" s="15">
        <v>99566</v>
      </c>
      <c r="D30" s="15">
        <v>30</v>
      </c>
      <c r="E30" s="15">
        <v>99551</v>
      </c>
      <c r="F30" s="15">
        <v>6141788</v>
      </c>
      <c r="G30" s="25">
        <v>61.7</v>
      </c>
      <c r="H30" s="40"/>
      <c r="I30" s="44"/>
      <c r="J30" s="44"/>
      <c r="K30" s="39"/>
      <c r="L30" s="39"/>
      <c r="M30" s="44"/>
      <c r="N30" s="43"/>
      <c r="O30" s="43"/>
    </row>
    <row r="31" spans="1:15" x14ac:dyDescent="0.25">
      <c r="A31" s="26" t="s">
        <v>85</v>
      </c>
      <c r="B31" s="24">
        <v>3.2000000000000003E-4</v>
      </c>
      <c r="C31" s="15">
        <v>99536</v>
      </c>
      <c r="D31" s="15">
        <v>32</v>
      </c>
      <c r="E31" s="15">
        <v>99520</v>
      </c>
      <c r="F31" s="15">
        <v>6042237</v>
      </c>
      <c r="G31" s="25">
        <v>60.7</v>
      </c>
      <c r="H31" s="40"/>
      <c r="I31" s="44"/>
      <c r="J31" s="44"/>
      <c r="K31" s="39"/>
      <c r="L31" s="39"/>
      <c r="M31" s="44"/>
      <c r="N31" s="43"/>
      <c r="O31" s="43"/>
    </row>
    <row r="32" spans="1:15" x14ac:dyDescent="0.25">
      <c r="A32" s="26" t="s">
        <v>86</v>
      </c>
      <c r="B32" s="24">
        <v>3.4000000000000002E-4</v>
      </c>
      <c r="C32" s="15">
        <v>99504</v>
      </c>
      <c r="D32" s="15">
        <v>34</v>
      </c>
      <c r="E32" s="15">
        <v>99487</v>
      </c>
      <c r="F32" s="15">
        <v>5942717</v>
      </c>
      <c r="G32" s="25">
        <v>59.7</v>
      </c>
      <c r="H32" s="40"/>
      <c r="I32" s="44"/>
      <c r="J32" s="44"/>
      <c r="K32" s="39"/>
      <c r="L32" s="39"/>
      <c r="M32" s="44"/>
      <c r="N32" s="43"/>
      <c r="O32" s="43"/>
    </row>
    <row r="33" spans="1:15" x14ac:dyDescent="0.25">
      <c r="A33" s="26" t="s">
        <v>87</v>
      </c>
      <c r="B33" s="24">
        <v>3.4000000000000002E-4</v>
      </c>
      <c r="C33" s="15">
        <v>99470</v>
      </c>
      <c r="D33" s="15">
        <v>34</v>
      </c>
      <c r="E33" s="15">
        <v>99453</v>
      </c>
      <c r="F33" s="15">
        <v>5843230</v>
      </c>
      <c r="G33" s="25">
        <v>58.7</v>
      </c>
      <c r="H33" s="40"/>
      <c r="I33" s="44"/>
      <c r="J33" s="44"/>
      <c r="K33" s="39"/>
      <c r="L33" s="39"/>
      <c r="M33" s="44"/>
      <c r="N33" s="43"/>
      <c r="O33" s="43"/>
    </row>
    <row r="34" spans="1:15" x14ac:dyDescent="0.25">
      <c r="A34" s="26" t="s">
        <v>88</v>
      </c>
      <c r="B34" s="24">
        <v>3.4000000000000002E-4</v>
      </c>
      <c r="C34" s="15">
        <v>99436</v>
      </c>
      <c r="D34" s="15">
        <v>34</v>
      </c>
      <c r="E34" s="15">
        <v>99419</v>
      </c>
      <c r="F34" s="15">
        <v>5743777</v>
      </c>
      <c r="G34" s="25">
        <v>57.8</v>
      </c>
      <c r="H34" s="40"/>
      <c r="I34" s="44"/>
      <c r="J34" s="44"/>
      <c r="K34" s="39"/>
      <c r="L34" s="39"/>
      <c r="M34" s="44"/>
      <c r="N34" s="43"/>
      <c r="O34" s="43"/>
    </row>
    <row r="35" spans="1:15" x14ac:dyDescent="0.25">
      <c r="A35" s="26" t="s">
        <v>89</v>
      </c>
      <c r="B35" s="24">
        <v>3.3E-4</v>
      </c>
      <c r="C35" s="15">
        <v>99402</v>
      </c>
      <c r="D35" s="15">
        <v>33</v>
      </c>
      <c r="E35" s="15">
        <v>99386</v>
      </c>
      <c r="F35" s="15">
        <v>5644358</v>
      </c>
      <c r="G35" s="25">
        <v>56.8</v>
      </c>
      <c r="H35" s="40"/>
      <c r="I35" s="44"/>
      <c r="J35" s="44"/>
      <c r="K35" s="39"/>
      <c r="L35" s="39"/>
      <c r="M35" s="44"/>
      <c r="N35" s="43"/>
      <c r="O35" s="43"/>
    </row>
    <row r="36" spans="1:15" x14ac:dyDescent="0.25">
      <c r="A36" s="26" t="s">
        <v>90</v>
      </c>
      <c r="B36" s="24">
        <v>3.3E-4</v>
      </c>
      <c r="C36" s="15">
        <v>99369</v>
      </c>
      <c r="D36" s="15">
        <v>33</v>
      </c>
      <c r="E36" s="15">
        <v>99353</v>
      </c>
      <c r="F36" s="15">
        <v>5544973</v>
      </c>
      <c r="G36" s="25">
        <v>55.8</v>
      </c>
      <c r="H36" s="40"/>
      <c r="I36" s="44"/>
      <c r="J36" s="44"/>
      <c r="K36" s="39"/>
      <c r="L36" s="39"/>
      <c r="M36" s="44"/>
      <c r="N36" s="43"/>
      <c r="O36" s="43"/>
    </row>
    <row r="37" spans="1:15" x14ac:dyDescent="0.25">
      <c r="A37" s="26" t="s">
        <v>91</v>
      </c>
      <c r="B37" s="24">
        <v>3.3E-4</v>
      </c>
      <c r="C37" s="15">
        <v>99336</v>
      </c>
      <c r="D37" s="15">
        <v>33</v>
      </c>
      <c r="E37" s="15">
        <v>99320</v>
      </c>
      <c r="F37" s="15">
        <v>5445620</v>
      </c>
      <c r="G37" s="25">
        <v>54.8</v>
      </c>
      <c r="H37" s="40"/>
      <c r="I37" s="44"/>
      <c r="J37" s="44"/>
      <c r="K37" s="39"/>
      <c r="L37" s="39"/>
      <c r="M37" s="44"/>
      <c r="N37" s="43"/>
      <c r="O37" s="43"/>
    </row>
    <row r="38" spans="1:15" x14ac:dyDescent="0.25">
      <c r="A38" s="26" t="s">
        <v>92</v>
      </c>
      <c r="B38" s="24">
        <v>3.5E-4</v>
      </c>
      <c r="C38" s="15">
        <v>99303</v>
      </c>
      <c r="D38" s="15">
        <v>34</v>
      </c>
      <c r="E38" s="15">
        <v>99286</v>
      </c>
      <c r="F38" s="15">
        <v>5346301</v>
      </c>
      <c r="G38" s="25">
        <v>53.8</v>
      </c>
      <c r="H38" s="40"/>
      <c r="I38" s="44"/>
      <c r="J38" s="44"/>
      <c r="K38" s="39"/>
      <c r="L38" s="39"/>
      <c r="M38" s="44"/>
      <c r="N38" s="43"/>
      <c r="O38" s="43"/>
    </row>
    <row r="39" spans="1:15" x14ac:dyDescent="0.25">
      <c r="A39" s="26" t="s">
        <v>93</v>
      </c>
      <c r="B39" s="24">
        <v>3.6000000000000002E-4</v>
      </c>
      <c r="C39" s="15">
        <v>99269</v>
      </c>
      <c r="D39" s="15">
        <v>36</v>
      </c>
      <c r="E39" s="15">
        <v>99251</v>
      </c>
      <c r="F39" s="15">
        <v>5247015</v>
      </c>
      <c r="G39" s="25">
        <v>52.9</v>
      </c>
      <c r="H39" s="40"/>
      <c r="I39" s="44"/>
      <c r="J39" s="44"/>
      <c r="K39" s="39"/>
      <c r="L39" s="39"/>
      <c r="M39" s="44"/>
      <c r="N39" s="43"/>
      <c r="O39" s="43"/>
    </row>
    <row r="40" spans="1:15" x14ac:dyDescent="0.25">
      <c r="A40" s="26" t="s">
        <v>94</v>
      </c>
      <c r="B40" s="24">
        <v>3.8000000000000002E-4</v>
      </c>
      <c r="C40" s="15">
        <v>99233</v>
      </c>
      <c r="D40" s="15">
        <v>38</v>
      </c>
      <c r="E40" s="15">
        <v>99214</v>
      </c>
      <c r="F40" s="15">
        <v>5147764</v>
      </c>
      <c r="G40" s="25">
        <v>51.9</v>
      </c>
      <c r="H40" s="40"/>
      <c r="I40" s="44"/>
      <c r="J40" s="44"/>
      <c r="K40" s="39"/>
      <c r="L40" s="39"/>
      <c r="M40" s="44"/>
      <c r="N40" s="43"/>
      <c r="O40" s="43"/>
    </row>
    <row r="41" spans="1:15" x14ac:dyDescent="0.25">
      <c r="A41" s="26" t="s">
        <v>95</v>
      </c>
      <c r="B41" s="24">
        <v>4.0999999999999999E-4</v>
      </c>
      <c r="C41" s="15">
        <v>99195</v>
      </c>
      <c r="D41" s="15">
        <v>40</v>
      </c>
      <c r="E41" s="15">
        <v>99175</v>
      </c>
      <c r="F41" s="15">
        <v>5048550</v>
      </c>
      <c r="G41" s="25">
        <v>50.9</v>
      </c>
      <c r="H41" s="40"/>
      <c r="I41" s="44"/>
      <c r="J41" s="44"/>
      <c r="K41" s="39"/>
      <c r="L41" s="39"/>
      <c r="M41" s="44"/>
      <c r="N41" s="43"/>
      <c r="O41" s="43"/>
    </row>
    <row r="42" spans="1:15" x14ac:dyDescent="0.25">
      <c r="A42" s="26" t="s">
        <v>96</v>
      </c>
      <c r="B42" s="24">
        <v>4.2999999999999999E-4</v>
      </c>
      <c r="C42" s="15">
        <v>99155</v>
      </c>
      <c r="D42" s="15">
        <v>43</v>
      </c>
      <c r="E42" s="15">
        <v>99134</v>
      </c>
      <c r="F42" s="15">
        <v>4949375</v>
      </c>
      <c r="G42" s="25">
        <v>49.9</v>
      </c>
      <c r="H42" s="40"/>
      <c r="I42" s="44"/>
      <c r="J42" s="44"/>
      <c r="K42" s="39"/>
      <c r="L42" s="39"/>
      <c r="M42" s="44"/>
      <c r="N42" s="43"/>
      <c r="O42" s="43"/>
    </row>
    <row r="43" spans="1:15" x14ac:dyDescent="0.25">
      <c r="A43" s="26" t="s">
        <v>97</v>
      </c>
      <c r="B43" s="24">
        <v>4.6000000000000001E-4</v>
      </c>
      <c r="C43" s="15">
        <v>99112</v>
      </c>
      <c r="D43" s="15">
        <v>45</v>
      </c>
      <c r="E43" s="15">
        <v>99090</v>
      </c>
      <c r="F43" s="15">
        <v>4850241</v>
      </c>
      <c r="G43" s="25">
        <v>48.9</v>
      </c>
      <c r="H43" s="40"/>
      <c r="I43" s="44"/>
      <c r="J43" s="44"/>
      <c r="K43" s="39"/>
      <c r="L43" s="39"/>
      <c r="M43" s="44"/>
      <c r="N43" s="43"/>
      <c r="O43" s="43"/>
    </row>
    <row r="44" spans="1:15" x14ac:dyDescent="0.25">
      <c r="A44" s="26" t="s">
        <v>98</v>
      </c>
      <c r="B44" s="24">
        <v>4.8999999999999998E-4</v>
      </c>
      <c r="C44" s="15">
        <v>99067</v>
      </c>
      <c r="D44" s="15">
        <v>48</v>
      </c>
      <c r="E44" s="15">
        <v>99043</v>
      </c>
      <c r="F44" s="15">
        <v>4751152</v>
      </c>
      <c r="G44" s="25">
        <v>48</v>
      </c>
      <c r="H44" s="40"/>
      <c r="I44" s="44"/>
      <c r="J44" s="44"/>
      <c r="K44" s="39"/>
      <c r="L44" s="39"/>
      <c r="M44" s="44"/>
      <c r="N44" s="43"/>
      <c r="O44" s="43"/>
    </row>
    <row r="45" spans="1:15" x14ac:dyDescent="0.25">
      <c r="A45" s="26" t="s">
        <v>99</v>
      </c>
      <c r="B45" s="24">
        <v>5.1000000000000004E-4</v>
      </c>
      <c r="C45" s="15">
        <v>99019</v>
      </c>
      <c r="D45" s="15">
        <v>51</v>
      </c>
      <c r="E45" s="15">
        <v>98994</v>
      </c>
      <c r="F45" s="15">
        <v>4652109</v>
      </c>
      <c r="G45" s="25">
        <v>47</v>
      </c>
      <c r="H45" s="40"/>
      <c r="I45" s="44"/>
      <c r="J45" s="44"/>
      <c r="K45" s="39"/>
      <c r="L45" s="39"/>
      <c r="M45" s="44"/>
      <c r="N45" s="43"/>
      <c r="O45" s="43"/>
    </row>
    <row r="46" spans="1:15" x14ac:dyDescent="0.25">
      <c r="A46" s="26" t="s">
        <v>100</v>
      </c>
      <c r="B46" s="24">
        <v>5.5000000000000003E-4</v>
      </c>
      <c r="C46" s="15">
        <v>98968</v>
      </c>
      <c r="D46" s="15">
        <v>54</v>
      </c>
      <c r="E46" s="15">
        <v>98941</v>
      </c>
      <c r="F46" s="15">
        <v>4553115</v>
      </c>
      <c r="G46" s="25">
        <v>46</v>
      </c>
      <c r="H46" s="40"/>
      <c r="I46" s="44"/>
      <c r="J46" s="44"/>
      <c r="K46" s="39"/>
      <c r="L46" s="39"/>
      <c r="M46" s="44"/>
      <c r="N46" s="43"/>
      <c r="O46" s="43"/>
    </row>
    <row r="47" spans="1:15" x14ac:dyDescent="0.25">
      <c r="A47" s="26" t="s">
        <v>101</v>
      </c>
      <c r="B47" s="24">
        <v>5.9000000000000003E-4</v>
      </c>
      <c r="C47" s="15">
        <v>98914</v>
      </c>
      <c r="D47" s="15">
        <v>59</v>
      </c>
      <c r="E47" s="15">
        <v>98885</v>
      </c>
      <c r="F47" s="15">
        <v>4454174</v>
      </c>
      <c r="G47" s="25">
        <v>45</v>
      </c>
      <c r="H47" s="40"/>
      <c r="I47" s="44"/>
      <c r="J47" s="44"/>
      <c r="K47" s="39"/>
      <c r="L47" s="39"/>
      <c r="M47" s="44"/>
      <c r="N47" s="43"/>
      <c r="O47" s="43"/>
    </row>
    <row r="48" spans="1:15" x14ac:dyDescent="0.25">
      <c r="A48" s="26" t="s">
        <v>102</v>
      </c>
      <c r="B48" s="24">
        <v>6.6E-4</v>
      </c>
      <c r="C48" s="15">
        <v>98855</v>
      </c>
      <c r="D48" s="15">
        <v>65</v>
      </c>
      <c r="E48" s="15">
        <v>98823</v>
      </c>
      <c r="F48" s="15">
        <v>4355290</v>
      </c>
      <c r="G48" s="25">
        <v>44.1</v>
      </c>
      <c r="H48" s="40"/>
      <c r="I48" s="44"/>
      <c r="J48" s="44"/>
      <c r="K48" s="39"/>
      <c r="L48" s="39"/>
      <c r="M48" s="44"/>
      <c r="N48" s="43"/>
      <c r="O48" s="43"/>
    </row>
    <row r="49" spans="1:15" x14ac:dyDescent="0.25">
      <c r="A49" s="26" t="s">
        <v>103</v>
      </c>
      <c r="B49" s="24">
        <v>7.2999999999999996E-4</v>
      </c>
      <c r="C49" s="15">
        <v>98790</v>
      </c>
      <c r="D49" s="15">
        <v>72</v>
      </c>
      <c r="E49" s="15">
        <v>98754</v>
      </c>
      <c r="F49" s="15">
        <v>4256467</v>
      </c>
      <c r="G49" s="25">
        <v>43.1</v>
      </c>
      <c r="H49" s="40"/>
      <c r="I49" s="44"/>
      <c r="J49" s="44"/>
      <c r="K49" s="39"/>
      <c r="L49" s="39"/>
      <c r="M49" s="44"/>
      <c r="N49" s="43"/>
      <c r="O49" s="43"/>
    </row>
    <row r="50" spans="1:15" x14ac:dyDescent="0.25">
      <c r="A50" s="26" t="s">
        <v>104</v>
      </c>
      <c r="B50" s="24">
        <v>8.0999999999999996E-4</v>
      </c>
      <c r="C50" s="15">
        <v>98718</v>
      </c>
      <c r="D50" s="15">
        <v>80</v>
      </c>
      <c r="E50" s="15">
        <v>98678</v>
      </c>
      <c r="F50" s="15">
        <v>4157713</v>
      </c>
      <c r="G50" s="25">
        <v>42.1</v>
      </c>
      <c r="H50" s="40"/>
      <c r="I50" s="44"/>
      <c r="J50" s="44"/>
      <c r="K50" s="39"/>
      <c r="L50" s="39"/>
      <c r="M50" s="44"/>
      <c r="N50" s="43"/>
      <c r="O50" s="43"/>
    </row>
    <row r="51" spans="1:15" x14ac:dyDescent="0.25">
      <c r="A51" s="26" t="s">
        <v>105</v>
      </c>
      <c r="B51" s="24">
        <v>8.8999999999999995E-4</v>
      </c>
      <c r="C51" s="15">
        <v>98638</v>
      </c>
      <c r="D51" s="15">
        <v>88</v>
      </c>
      <c r="E51" s="15">
        <v>98594</v>
      </c>
      <c r="F51" s="15">
        <v>4059035</v>
      </c>
      <c r="G51" s="25">
        <v>41.2</v>
      </c>
      <c r="H51" s="40"/>
      <c r="I51" s="44"/>
      <c r="J51" s="44"/>
      <c r="K51" s="39"/>
      <c r="L51" s="39"/>
      <c r="M51" s="44"/>
      <c r="N51" s="43"/>
      <c r="O51" s="43"/>
    </row>
    <row r="52" spans="1:15" x14ac:dyDescent="0.25">
      <c r="A52" s="26" t="s">
        <v>106</v>
      </c>
      <c r="B52" s="24">
        <v>9.8999999999999999E-4</v>
      </c>
      <c r="C52" s="15">
        <v>98550</v>
      </c>
      <c r="D52" s="15">
        <v>98</v>
      </c>
      <c r="E52" s="15">
        <v>98501</v>
      </c>
      <c r="F52" s="15">
        <v>3960441</v>
      </c>
      <c r="G52" s="25">
        <v>40.200000000000003</v>
      </c>
      <c r="H52" s="40"/>
      <c r="I52" s="44"/>
      <c r="J52" s="44"/>
      <c r="K52" s="39"/>
      <c r="L52" s="39"/>
      <c r="M52" s="44"/>
      <c r="N52" s="43"/>
      <c r="O52" s="43"/>
    </row>
    <row r="53" spans="1:15" x14ac:dyDescent="0.25">
      <c r="A53" s="26" t="s">
        <v>107</v>
      </c>
      <c r="B53" s="24">
        <v>1.1199999999999999E-3</v>
      </c>
      <c r="C53" s="15">
        <v>98452</v>
      </c>
      <c r="D53" s="15">
        <v>110</v>
      </c>
      <c r="E53" s="15">
        <v>98397</v>
      </c>
      <c r="F53" s="15">
        <v>3861940</v>
      </c>
      <c r="G53" s="25">
        <v>39.200000000000003</v>
      </c>
      <c r="H53" s="40"/>
      <c r="I53" s="44"/>
      <c r="J53" s="44"/>
      <c r="K53" s="39"/>
      <c r="L53" s="39"/>
      <c r="M53" s="44"/>
      <c r="N53" s="43"/>
      <c r="O53" s="43"/>
    </row>
    <row r="54" spans="1:15" x14ac:dyDescent="0.25">
      <c r="A54" s="26" t="s">
        <v>108</v>
      </c>
      <c r="B54" s="24">
        <v>1.2600000000000001E-3</v>
      </c>
      <c r="C54" s="15">
        <v>98342</v>
      </c>
      <c r="D54" s="15">
        <v>124</v>
      </c>
      <c r="E54" s="15">
        <v>98280</v>
      </c>
      <c r="F54" s="15">
        <v>3763543</v>
      </c>
      <c r="G54" s="25">
        <v>38.299999999999997</v>
      </c>
      <c r="H54" s="40"/>
      <c r="I54" s="44"/>
      <c r="J54" s="44"/>
      <c r="K54" s="39"/>
      <c r="L54" s="39"/>
      <c r="M54" s="44"/>
      <c r="N54" s="43"/>
      <c r="O54" s="43"/>
    </row>
    <row r="55" spans="1:15" x14ac:dyDescent="0.25">
      <c r="A55" s="26" t="s">
        <v>109</v>
      </c>
      <c r="B55" s="24">
        <v>1.41E-3</v>
      </c>
      <c r="C55" s="15">
        <v>98218</v>
      </c>
      <c r="D55" s="15">
        <v>139</v>
      </c>
      <c r="E55" s="15">
        <v>98149</v>
      </c>
      <c r="F55" s="15">
        <v>3665263</v>
      </c>
      <c r="G55" s="25">
        <v>37.299999999999997</v>
      </c>
      <c r="H55" s="40"/>
      <c r="I55" s="44"/>
      <c r="J55" s="44"/>
      <c r="K55" s="39"/>
      <c r="L55" s="39"/>
      <c r="M55" s="44"/>
      <c r="N55" s="43"/>
      <c r="O55" s="43"/>
    </row>
    <row r="56" spans="1:15" x14ac:dyDescent="0.25">
      <c r="A56" s="26" t="s">
        <v>110</v>
      </c>
      <c r="B56" s="24">
        <v>1.56E-3</v>
      </c>
      <c r="C56" s="15">
        <v>98079</v>
      </c>
      <c r="D56" s="15">
        <v>153</v>
      </c>
      <c r="E56" s="15">
        <v>98003</v>
      </c>
      <c r="F56" s="15">
        <v>3567115</v>
      </c>
      <c r="G56" s="25">
        <v>36.4</v>
      </c>
      <c r="H56" s="40"/>
      <c r="I56" s="44"/>
      <c r="J56" s="44"/>
      <c r="K56" s="39"/>
      <c r="L56" s="39"/>
      <c r="M56" s="44"/>
      <c r="N56" s="43"/>
      <c r="O56" s="43"/>
    </row>
    <row r="57" spans="1:15" x14ac:dyDescent="0.25">
      <c r="A57" s="26" t="s">
        <v>111</v>
      </c>
      <c r="B57" s="24">
        <v>1.73E-3</v>
      </c>
      <c r="C57" s="15">
        <v>97926</v>
      </c>
      <c r="D57" s="15">
        <v>169</v>
      </c>
      <c r="E57" s="15">
        <v>97842</v>
      </c>
      <c r="F57" s="15">
        <v>3469112</v>
      </c>
      <c r="G57" s="25">
        <v>35.4</v>
      </c>
      <c r="H57" s="40"/>
      <c r="I57" s="44"/>
      <c r="J57" s="44"/>
      <c r="K57" s="39"/>
      <c r="L57" s="39"/>
      <c r="M57" s="44"/>
      <c r="N57" s="43"/>
      <c r="O57" s="43"/>
    </row>
    <row r="58" spans="1:15" x14ac:dyDescent="0.25">
      <c r="A58" s="26" t="s">
        <v>112</v>
      </c>
      <c r="B58" s="24">
        <v>1.92E-3</v>
      </c>
      <c r="C58" s="15">
        <v>97757</v>
      </c>
      <c r="D58" s="15">
        <v>187</v>
      </c>
      <c r="E58" s="15">
        <v>97664</v>
      </c>
      <c r="F58" s="15">
        <v>3371271</v>
      </c>
      <c r="G58" s="25">
        <v>34.5</v>
      </c>
      <c r="H58" s="40"/>
      <c r="I58" s="44"/>
      <c r="J58" s="44"/>
      <c r="K58" s="39"/>
      <c r="L58" s="39"/>
      <c r="M58" s="44"/>
      <c r="N58" s="43"/>
      <c r="O58" s="43"/>
    </row>
    <row r="59" spans="1:15" x14ac:dyDescent="0.25">
      <c r="A59" s="26" t="s">
        <v>113</v>
      </c>
      <c r="B59" s="24">
        <v>2.1099999999999999E-3</v>
      </c>
      <c r="C59" s="15">
        <v>97570</v>
      </c>
      <c r="D59" s="15">
        <v>206</v>
      </c>
      <c r="E59" s="15">
        <v>97467</v>
      </c>
      <c r="F59" s="15">
        <v>3273607</v>
      </c>
      <c r="G59" s="25">
        <v>33.6</v>
      </c>
      <c r="H59" s="40"/>
      <c r="I59" s="44"/>
      <c r="J59" s="44"/>
      <c r="K59" s="39"/>
      <c r="L59" s="39"/>
      <c r="M59" s="44"/>
      <c r="N59" s="43"/>
      <c r="O59" s="43"/>
    </row>
    <row r="60" spans="1:15" x14ac:dyDescent="0.25">
      <c r="A60" s="27" t="s">
        <v>114</v>
      </c>
      <c r="B60" s="24">
        <v>2.31E-3</v>
      </c>
      <c r="C60" s="15">
        <v>97364</v>
      </c>
      <c r="D60" s="15">
        <v>224</v>
      </c>
      <c r="E60" s="15">
        <v>97252</v>
      </c>
      <c r="F60" s="15">
        <v>3176140</v>
      </c>
      <c r="G60" s="25">
        <v>32.6</v>
      </c>
      <c r="H60" s="40"/>
      <c r="I60" s="44"/>
      <c r="J60" s="44"/>
      <c r="K60" s="39"/>
      <c r="L60" s="39"/>
      <c r="M60" s="44"/>
      <c r="N60" s="43"/>
      <c r="O60" s="43"/>
    </row>
    <row r="61" spans="1:15" x14ac:dyDescent="0.25">
      <c r="A61" s="27" t="s">
        <v>115</v>
      </c>
      <c r="B61" s="24">
        <v>2.5200000000000001E-3</v>
      </c>
      <c r="C61" s="15">
        <v>97140</v>
      </c>
      <c r="D61" s="15">
        <v>244</v>
      </c>
      <c r="E61" s="15">
        <v>97018</v>
      </c>
      <c r="F61" s="15">
        <v>3078888</v>
      </c>
      <c r="G61" s="25">
        <v>31.7</v>
      </c>
      <c r="H61" s="40"/>
      <c r="I61" s="44"/>
      <c r="J61" s="44"/>
      <c r="K61" s="39"/>
      <c r="L61" s="39"/>
      <c r="M61" s="44"/>
      <c r="N61" s="43"/>
      <c r="O61" s="43"/>
    </row>
    <row r="62" spans="1:15" x14ac:dyDescent="0.25">
      <c r="A62" s="27" t="s">
        <v>116</v>
      </c>
      <c r="B62" s="24">
        <v>2.7799999999999999E-3</v>
      </c>
      <c r="C62" s="15">
        <v>96896</v>
      </c>
      <c r="D62" s="15">
        <v>269</v>
      </c>
      <c r="E62" s="15">
        <v>96762</v>
      </c>
      <c r="F62" s="15">
        <v>2981870</v>
      </c>
      <c r="G62" s="25">
        <v>30.8</v>
      </c>
      <c r="H62" s="40"/>
      <c r="I62" s="44"/>
      <c r="J62" s="44"/>
      <c r="K62" s="39"/>
      <c r="L62" s="39"/>
      <c r="M62" s="44"/>
      <c r="N62" s="43"/>
      <c r="O62" s="43"/>
    </row>
    <row r="63" spans="1:15" x14ac:dyDescent="0.25">
      <c r="A63" s="26" t="s">
        <v>117</v>
      </c>
      <c r="B63" s="24">
        <v>3.1199999999999999E-3</v>
      </c>
      <c r="C63" s="15">
        <v>96627</v>
      </c>
      <c r="D63" s="15">
        <v>301</v>
      </c>
      <c r="E63" s="15">
        <v>96477</v>
      </c>
      <c r="F63" s="15">
        <v>2885109</v>
      </c>
      <c r="G63" s="25">
        <v>29.9</v>
      </c>
      <c r="H63" s="40"/>
      <c r="I63" s="44"/>
      <c r="J63" s="44"/>
      <c r="K63" s="39"/>
      <c r="L63" s="39"/>
      <c r="M63" s="44"/>
      <c r="N63" s="43"/>
      <c r="O63" s="43"/>
    </row>
    <row r="64" spans="1:15" x14ac:dyDescent="0.25">
      <c r="A64" s="26" t="s">
        <v>118</v>
      </c>
      <c r="B64" s="24">
        <v>3.5000000000000001E-3</v>
      </c>
      <c r="C64" s="15">
        <v>96326</v>
      </c>
      <c r="D64" s="15">
        <v>337</v>
      </c>
      <c r="E64" s="15">
        <v>96158</v>
      </c>
      <c r="F64" s="15">
        <v>2788632</v>
      </c>
      <c r="G64" s="25">
        <v>28.9</v>
      </c>
      <c r="H64" s="40"/>
      <c r="I64" s="44"/>
      <c r="J64" s="44"/>
      <c r="K64" s="39"/>
      <c r="L64" s="39"/>
      <c r="M64" s="44"/>
      <c r="N64" s="43"/>
      <c r="O64" s="43"/>
    </row>
    <row r="65" spans="1:15" x14ac:dyDescent="0.25">
      <c r="A65" s="26" t="s">
        <v>119</v>
      </c>
      <c r="B65" s="24">
        <v>3.8999999999999998E-3</v>
      </c>
      <c r="C65" s="15">
        <v>95989</v>
      </c>
      <c r="D65" s="15">
        <v>374</v>
      </c>
      <c r="E65" s="15">
        <v>95802</v>
      </c>
      <c r="F65" s="15">
        <v>2692475</v>
      </c>
      <c r="G65" s="25">
        <v>28</v>
      </c>
      <c r="H65" s="40"/>
      <c r="I65" s="44"/>
      <c r="J65" s="44"/>
      <c r="K65" s="39"/>
      <c r="L65" s="39"/>
      <c r="M65" s="44"/>
      <c r="N65" s="43"/>
      <c r="O65" s="43"/>
    </row>
    <row r="66" spans="1:15" x14ac:dyDescent="0.25">
      <c r="A66" s="26" t="s">
        <v>120</v>
      </c>
      <c r="B66" s="24">
        <v>4.3099999999999996E-3</v>
      </c>
      <c r="C66" s="15">
        <v>95615</v>
      </c>
      <c r="D66" s="15">
        <v>412</v>
      </c>
      <c r="E66" s="15">
        <v>95409</v>
      </c>
      <c r="F66" s="15">
        <v>2596673</v>
      </c>
      <c r="G66" s="25">
        <v>27.2</v>
      </c>
      <c r="H66" s="40"/>
      <c r="I66" s="44"/>
      <c r="J66" s="44"/>
      <c r="K66" s="39"/>
      <c r="L66" s="39"/>
      <c r="M66" s="44"/>
      <c r="N66" s="43"/>
      <c r="O66" s="43"/>
    </row>
    <row r="67" spans="1:15" x14ac:dyDescent="0.25">
      <c r="A67" s="26" t="s">
        <v>121</v>
      </c>
      <c r="B67" s="24">
        <v>4.7800000000000004E-3</v>
      </c>
      <c r="C67" s="15">
        <v>95203</v>
      </c>
      <c r="D67" s="15">
        <v>455</v>
      </c>
      <c r="E67" s="15">
        <v>94976</v>
      </c>
      <c r="F67" s="15">
        <v>2501264</v>
      </c>
      <c r="G67" s="25">
        <v>26.3</v>
      </c>
      <c r="H67" s="40"/>
      <c r="I67" s="44"/>
      <c r="J67" s="44"/>
      <c r="K67" s="39"/>
      <c r="L67" s="39"/>
      <c r="M67" s="44"/>
      <c r="N67" s="43"/>
      <c r="O67" s="43"/>
    </row>
    <row r="68" spans="1:15" x14ac:dyDescent="0.25">
      <c r="A68" s="26" t="s">
        <v>122</v>
      </c>
      <c r="B68" s="24">
        <v>5.3400000000000001E-3</v>
      </c>
      <c r="C68" s="15">
        <v>94748</v>
      </c>
      <c r="D68" s="15">
        <v>506</v>
      </c>
      <c r="E68" s="15">
        <v>94495</v>
      </c>
      <c r="F68" s="15">
        <v>2406288</v>
      </c>
      <c r="G68" s="25">
        <v>25.4</v>
      </c>
      <c r="H68" s="40"/>
      <c r="I68" s="44"/>
      <c r="J68" s="44"/>
      <c r="K68" s="39"/>
      <c r="L68" s="39"/>
      <c r="M68" s="44"/>
      <c r="N68" s="43"/>
      <c r="O68" s="43"/>
    </row>
    <row r="69" spans="1:15" x14ac:dyDescent="0.25">
      <c r="A69" s="26" t="s">
        <v>123</v>
      </c>
      <c r="B69" s="24">
        <v>5.96E-3</v>
      </c>
      <c r="C69" s="15">
        <v>94242</v>
      </c>
      <c r="D69" s="15">
        <v>562</v>
      </c>
      <c r="E69" s="15">
        <v>93961</v>
      </c>
      <c r="F69" s="15">
        <v>2311793</v>
      </c>
      <c r="G69" s="25">
        <v>24.5</v>
      </c>
      <c r="H69" s="40"/>
      <c r="I69" s="44"/>
      <c r="J69" s="44"/>
      <c r="K69" s="39"/>
      <c r="L69" s="39"/>
      <c r="M69" s="44"/>
      <c r="N69" s="43"/>
      <c r="O69" s="43"/>
    </row>
    <row r="70" spans="1:15" x14ac:dyDescent="0.25">
      <c r="A70" s="26" t="s">
        <v>124</v>
      </c>
      <c r="B70" s="24">
        <v>6.6E-3</v>
      </c>
      <c r="C70" s="15">
        <v>93680</v>
      </c>
      <c r="D70" s="15">
        <v>618</v>
      </c>
      <c r="E70" s="15">
        <v>93371</v>
      </c>
      <c r="F70" s="15">
        <v>2217832</v>
      </c>
      <c r="G70" s="25">
        <v>23.7</v>
      </c>
      <c r="H70" s="40"/>
      <c r="I70" s="44"/>
      <c r="J70" s="44"/>
      <c r="K70" s="39"/>
      <c r="L70" s="39"/>
      <c r="M70" s="44"/>
      <c r="N70" s="43"/>
      <c r="O70" s="43"/>
    </row>
    <row r="71" spans="1:15" x14ac:dyDescent="0.25">
      <c r="A71" s="26" t="s">
        <v>125</v>
      </c>
      <c r="B71" s="24">
        <v>7.26E-3</v>
      </c>
      <c r="C71" s="15">
        <v>93062</v>
      </c>
      <c r="D71" s="15">
        <v>675</v>
      </c>
      <c r="E71" s="15">
        <v>92725</v>
      </c>
      <c r="F71" s="15">
        <v>2124461</v>
      </c>
      <c r="G71" s="25">
        <v>22.8</v>
      </c>
      <c r="H71" s="40"/>
      <c r="I71" s="44"/>
      <c r="J71" s="44"/>
      <c r="K71" s="39"/>
      <c r="L71" s="39"/>
      <c r="M71" s="44"/>
      <c r="N71" s="43"/>
      <c r="O71" s="43"/>
    </row>
    <row r="72" spans="1:15" x14ac:dyDescent="0.25">
      <c r="A72" s="26" t="s">
        <v>126</v>
      </c>
      <c r="B72" s="24">
        <v>7.9600000000000001E-3</v>
      </c>
      <c r="C72" s="15">
        <v>92387</v>
      </c>
      <c r="D72" s="15">
        <v>735</v>
      </c>
      <c r="E72" s="15">
        <v>92020</v>
      </c>
      <c r="F72" s="15">
        <v>2031737</v>
      </c>
      <c r="G72" s="25">
        <v>22</v>
      </c>
      <c r="H72" s="40"/>
      <c r="I72" s="44"/>
      <c r="J72" s="44"/>
      <c r="K72" s="39"/>
      <c r="L72" s="39"/>
      <c r="M72" s="44"/>
      <c r="N72" s="43"/>
      <c r="O72" s="43"/>
    </row>
    <row r="73" spans="1:15" x14ac:dyDescent="0.25">
      <c r="A73" s="26" t="s">
        <v>127</v>
      </c>
      <c r="B73" s="24">
        <v>8.7200000000000003E-3</v>
      </c>
      <c r="C73" s="15">
        <v>91652</v>
      </c>
      <c r="D73" s="15">
        <v>799</v>
      </c>
      <c r="E73" s="15">
        <v>91253</v>
      </c>
      <c r="F73" s="15">
        <v>1939717</v>
      </c>
      <c r="G73" s="25">
        <v>21.2</v>
      </c>
      <c r="H73" s="40"/>
      <c r="I73" s="44"/>
      <c r="J73" s="44"/>
      <c r="K73" s="39"/>
      <c r="L73" s="39"/>
      <c r="M73" s="44"/>
      <c r="N73" s="43"/>
      <c r="O73" s="43"/>
    </row>
    <row r="74" spans="1:15" x14ac:dyDescent="0.25">
      <c r="A74" s="26" t="s">
        <v>128</v>
      </c>
      <c r="B74" s="24">
        <v>9.5099999999999994E-3</v>
      </c>
      <c r="C74" s="15">
        <v>90853</v>
      </c>
      <c r="D74" s="15">
        <v>864</v>
      </c>
      <c r="E74" s="15">
        <v>90421</v>
      </c>
      <c r="F74" s="15">
        <v>1848465</v>
      </c>
      <c r="G74" s="25">
        <v>20.3</v>
      </c>
      <c r="H74" s="40"/>
      <c r="I74" s="44"/>
      <c r="J74" s="44"/>
      <c r="K74" s="39"/>
      <c r="L74" s="39"/>
      <c r="M74" s="44"/>
      <c r="N74" s="43"/>
      <c r="O74" s="43"/>
    </row>
    <row r="75" spans="1:15" x14ac:dyDescent="0.25">
      <c r="A75" s="26" t="s">
        <v>129</v>
      </c>
      <c r="B75" s="24">
        <v>1.03E-2</v>
      </c>
      <c r="C75" s="15">
        <v>89989</v>
      </c>
      <c r="D75" s="15">
        <v>926</v>
      </c>
      <c r="E75" s="15">
        <v>89526</v>
      </c>
      <c r="F75" s="15">
        <v>1758044</v>
      </c>
      <c r="G75" s="25">
        <v>19.5</v>
      </c>
      <c r="H75" s="40"/>
      <c r="I75" s="44"/>
      <c r="J75" s="44"/>
      <c r="K75" s="39"/>
      <c r="L75" s="39"/>
      <c r="M75" s="44"/>
      <c r="N75" s="43"/>
      <c r="O75" s="43"/>
    </row>
    <row r="76" spans="1:15" x14ac:dyDescent="0.25">
      <c r="A76" s="26" t="s">
        <v>130</v>
      </c>
      <c r="B76" s="24">
        <v>1.116E-2</v>
      </c>
      <c r="C76" s="15">
        <v>89063</v>
      </c>
      <c r="D76" s="15">
        <v>994</v>
      </c>
      <c r="E76" s="15">
        <v>88566</v>
      </c>
      <c r="F76" s="15">
        <v>1668518</v>
      </c>
      <c r="G76" s="25">
        <v>18.7</v>
      </c>
      <c r="H76" s="40"/>
      <c r="I76" s="44"/>
      <c r="J76" s="44"/>
      <c r="K76" s="39"/>
      <c r="L76" s="39"/>
      <c r="M76" s="44"/>
      <c r="N76" s="43"/>
      <c r="O76" s="43"/>
    </row>
    <row r="77" spans="1:15" x14ac:dyDescent="0.25">
      <c r="A77" s="26" t="s">
        <v>131</v>
      </c>
      <c r="B77" s="24">
        <v>1.2279999999999999E-2</v>
      </c>
      <c r="C77" s="15">
        <v>88069</v>
      </c>
      <c r="D77" s="15">
        <v>1081</v>
      </c>
      <c r="E77" s="15">
        <v>87529</v>
      </c>
      <c r="F77" s="15">
        <v>1579952</v>
      </c>
      <c r="G77" s="25">
        <v>17.899999999999999</v>
      </c>
      <c r="H77" s="40"/>
      <c r="I77" s="44"/>
      <c r="J77" s="44"/>
      <c r="K77" s="39"/>
      <c r="L77" s="39"/>
      <c r="M77" s="44"/>
      <c r="N77" s="43"/>
      <c r="O77" s="43"/>
    </row>
    <row r="78" spans="1:15" x14ac:dyDescent="0.25">
      <c r="A78" s="26" t="s">
        <v>132</v>
      </c>
      <c r="B78" s="24">
        <v>1.3780000000000001E-2</v>
      </c>
      <c r="C78" s="15">
        <v>86988</v>
      </c>
      <c r="D78" s="15">
        <v>1199</v>
      </c>
      <c r="E78" s="15">
        <v>86389</v>
      </c>
      <c r="F78" s="15">
        <v>1492423</v>
      </c>
      <c r="G78" s="25">
        <v>17.2</v>
      </c>
      <c r="H78" s="40"/>
      <c r="I78" s="44"/>
      <c r="J78" s="44"/>
      <c r="K78" s="39"/>
      <c r="L78" s="39"/>
      <c r="M78" s="44"/>
      <c r="N78" s="43"/>
      <c r="O78" s="43"/>
    </row>
    <row r="79" spans="1:15" x14ac:dyDescent="0.25">
      <c r="A79" s="26" t="s">
        <v>133</v>
      </c>
      <c r="B79" s="24">
        <v>1.5520000000000001E-2</v>
      </c>
      <c r="C79" s="15">
        <v>85789</v>
      </c>
      <c r="D79" s="15">
        <v>1331</v>
      </c>
      <c r="E79" s="15">
        <v>85124</v>
      </c>
      <c r="F79" s="15">
        <v>1406035</v>
      </c>
      <c r="G79" s="25">
        <v>16.399999999999999</v>
      </c>
      <c r="H79" s="40"/>
      <c r="I79" s="44"/>
      <c r="J79" s="44"/>
      <c r="K79" s="39"/>
      <c r="L79" s="39"/>
      <c r="M79" s="44"/>
      <c r="N79" s="43"/>
      <c r="O79" s="43"/>
    </row>
    <row r="80" spans="1:15" x14ac:dyDescent="0.25">
      <c r="A80" s="26" t="s">
        <v>134</v>
      </c>
      <c r="B80" s="24">
        <v>1.7309999999999999E-2</v>
      </c>
      <c r="C80" s="15">
        <v>84458</v>
      </c>
      <c r="D80" s="15">
        <v>1462</v>
      </c>
      <c r="E80" s="15">
        <v>83727</v>
      </c>
      <c r="F80" s="15">
        <v>1320911</v>
      </c>
      <c r="G80" s="25">
        <v>15.6</v>
      </c>
      <c r="H80" s="40"/>
      <c r="I80" s="44"/>
      <c r="J80" s="44"/>
      <c r="K80" s="39"/>
      <c r="L80" s="39"/>
      <c r="M80" s="44"/>
      <c r="N80" s="43"/>
      <c r="O80" s="43"/>
    </row>
    <row r="81" spans="1:15" x14ac:dyDescent="0.25">
      <c r="A81" s="26" t="s">
        <v>135</v>
      </c>
      <c r="B81" s="24">
        <v>1.9179999999999999E-2</v>
      </c>
      <c r="C81" s="15">
        <v>82996</v>
      </c>
      <c r="D81" s="15">
        <v>1592</v>
      </c>
      <c r="E81" s="15">
        <v>82200</v>
      </c>
      <c r="F81" s="15">
        <v>1237184</v>
      </c>
      <c r="G81" s="25">
        <v>14.9</v>
      </c>
      <c r="H81" s="40"/>
      <c r="I81" s="44"/>
      <c r="J81" s="44"/>
      <c r="K81" s="39"/>
      <c r="L81" s="39"/>
      <c r="M81" s="44"/>
      <c r="N81" s="43"/>
      <c r="O81" s="43"/>
    </row>
    <row r="82" spans="1:15" x14ac:dyDescent="0.25">
      <c r="A82" s="26" t="s">
        <v>136</v>
      </c>
      <c r="B82" s="24">
        <v>2.1250000000000002E-2</v>
      </c>
      <c r="C82" s="15">
        <v>81404</v>
      </c>
      <c r="D82" s="15">
        <v>1730</v>
      </c>
      <c r="E82" s="15">
        <v>80539</v>
      </c>
      <c r="F82" s="15">
        <v>1154984</v>
      </c>
      <c r="G82" s="25">
        <v>14.2</v>
      </c>
      <c r="H82" s="40"/>
      <c r="I82" s="44"/>
      <c r="J82" s="44"/>
      <c r="K82" s="39"/>
      <c r="L82" s="39"/>
      <c r="M82" s="44"/>
      <c r="N82" s="43"/>
      <c r="O82" s="43"/>
    </row>
    <row r="83" spans="1:15" x14ac:dyDescent="0.25">
      <c r="A83" s="26" t="s">
        <v>137</v>
      </c>
      <c r="B83" s="24">
        <v>2.3650000000000001E-2</v>
      </c>
      <c r="C83" s="15">
        <v>79674</v>
      </c>
      <c r="D83" s="15">
        <v>1884</v>
      </c>
      <c r="E83" s="15">
        <v>78732</v>
      </c>
      <c r="F83" s="15">
        <v>1074445</v>
      </c>
      <c r="G83" s="25">
        <v>13.5</v>
      </c>
      <c r="H83" s="40"/>
      <c r="I83" s="44"/>
      <c r="J83" s="44"/>
      <c r="K83" s="39"/>
      <c r="L83" s="39"/>
      <c r="M83" s="44"/>
      <c r="N83" s="43"/>
      <c r="O83" s="43"/>
    </row>
    <row r="84" spans="1:15" x14ac:dyDescent="0.25">
      <c r="A84" s="26" t="s">
        <v>138</v>
      </c>
      <c r="B84" s="24">
        <v>2.6200000000000001E-2</v>
      </c>
      <c r="C84" s="15">
        <v>77790</v>
      </c>
      <c r="D84" s="15">
        <v>2038</v>
      </c>
      <c r="E84" s="15">
        <v>76771</v>
      </c>
      <c r="F84" s="15">
        <v>995713</v>
      </c>
      <c r="G84" s="25">
        <v>12.8</v>
      </c>
      <c r="H84" s="40"/>
      <c r="I84" s="44"/>
      <c r="J84" s="44"/>
      <c r="K84" s="39"/>
      <c r="L84" s="39"/>
      <c r="M84" s="44"/>
      <c r="N84" s="43"/>
      <c r="O84" s="43"/>
    </row>
    <row r="85" spans="1:15" x14ac:dyDescent="0.25">
      <c r="A85" s="26" t="s">
        <v>139</v>
      </c>
      <c r="B85" s="24">
        <v>2.8760000000000001E-2</v>
      </c>
      <c r="C85" s="15">
        <v>75752</v>
      </c>
      <c r="D85" s="15">
        <v>2179</v>
      </c>
      <c r="E85" s="15">
        <v>74663</v>
      </c>
      <c r="F85" s="15">
        <v>918942</v>
      </c>
      <c r="G85" s="25">
        <v>12.1</v>
      </c>
      <c r="H85" s="40"/>
      <c r="I85" s="44"/>
      <c r="J85" s="44"/>
      <c r="K85" s="39"/>
      <c r="L85" s="39"/>
      <c r="M85" s="44"/>
      <c r="N85" s="43"/>
      <c r="O85" s="43"/>
    </row>
    <row r="86" spans="1:15" x14ac:dyDescent="0.25">
      <c r="A86" s="26" t="s">
        <v>140</v>
      </c>
      <c r="B86" s="24">
        <v>3.1530000000000002E-2</v>
      </c>
      <c r="C86" s="15">
        <v>73573</v>
      </c>
      <c r="D86" s="15">
        <v>2320</v>
      </c>
      <c r="E86" s="15">
        <v>72413</v>
      </c>
      <c r="F86" s="15">
        <v>844280</v>
      </c>
      <c r="G86" s="25">
        <v>11.5</v>
      </c>
      <c r="H86" s="40"/>
      <c r="I86" s="44"/>
      <c r="J86" s="44"/>
      <c r="K86" s="39"/>
      <c r="L86" s="39"/>
      <c r="M86" s="44"/>
      <c r="N86" s="43"/>
      <c r="O86" s="43"/>
    </row>
    <row r="87" spans="1:15" x14ac:dyDescent="0.25">
      <c r="A87" s="26" t="s">
        <v>141</v>
      </c>
      <c r="B87" s="24">
        <v>3.5029999999999999E-2</v>
      </c>
      <c r="C87" s="15">
        <v>71253</v>
      </c>
      <c r="D87" s="15">
        <v>2496</v>
      </c>
      <c r="E87" s="15">
        <v>70005</v>
      </c>
      <c r="F87" s="15">
        <v>771867</v>
      </c>
      <c r="G87" s="25">
        <v>10.8</v>
      </c>
      <c r="H87" s="40"/>
      <c r="I87" s="44"/>
      <c r="J87" s="44"/>
      <c r="K87" s="39"/>
      <c r="L87" s="39"/>
      <c r="M87" s="44"/>
      <c r="N87" s="43"/>
      <c r="O87" s="43"/>
    </row>
    <row r="88" spans="1:15" x14ac:dyDescent="0.25">
      <c r="A88" s="26" t="s">
        <v>142</v>
      </c>
      <c r="B88" s="24">
        <v>3.9629999999999999E-2</v>
      </c>
      <c r="C88" s="15">
        <v>68757</v>
      </c>
      <c r="D88" s="15">
        <v>2725</v>
      </c>
      <c r="E88" s="15">
        <v>67395</v>
      </c>
      <c r="F88" s="15">
        <v>701862</v>
      </c>
      <c r="G88" s="25">
        <v>10.199999999999999</v>
      </c>
      <c r="H88" s="40"/>
      <c r="I88" s="44"/>
      <c r="J88" s="44"/>
      <c r="K88" s="39"/>
      <c r="L88" s="39"/>
      <c r="M88" s="44"/>
      <c r="N88" s="43"/>
      <c r="O88" s="43"/>
    </row>
    <row r="89" spans="1:15" x14ac:dyDescent="0.25">
      <c r="A89" s="26" t="s">
        <v>143</v>
      </c>
      <c r="B89" s="24">
        <v>4.4880000000000003E-2</v>
      </c>
      <c r="C89" s="15">
        <v>66032</v>
      </c>
      <c r="D89" s="15">
        <v>2964</v>
      </c>
      <c r="E89" s="15">
        <v>64550</v>
      </c>
      <c r="F89" s="15">
        <v>634467</v>
      </c>
      <c r="G89" s="25">
        <v>9.6</v>
      </c>
      <c r="H89" s="40"/>
      <c r="I89" s="44"/>
      <c r="J89" s="44"/>
      <c r="K89" s="39"/>
      <c r="L89" s="39"/>
      <c r="M89" s="44"/>
      <c r="N89" s="43"/>
      <c r="O89" s="43"/>
    </row>
    <row r="90" spans="1:15" x14ac:dyDescent="0.25">
      <c r="A90" s="26" t="s">
        <v>144</v>
      </c>
      <c r="B90" s="24">
        <v>5.0259999999999999E-2</v>
      </c>
      <c r="C90" s="15">
        <v>63068</v>
      </c>
      <c r="D90" s="15">
        <v>3170</v>
      </c>
      <c r="E90" s="15">
        <v>61483</v>
      </c>
      <c r="F90" s="15">
        <v>569917</v>
      </c>
      <c r="G90" s="25">
        <v>9</v>
      </c>
      <c r="H90" s="40"/>
      <c r="I90" s="44"/>
      <c r="J90" s="44"/>
      <c r="K90" s="39"/>
      <c r="L90" s="39"/>
      <c r="M90" s="44"/>
      <c r="N90" s="43"/>
      <c r="O90" s="43"/>
    </row>
    <row r="91" spans="1:15" x14ac:dyDescent="0.25">
      <c r="A91" s="26" t="s">
        <v>145</v>
      </c>
      <c r="B91" s="24">
        <v>5.5719999999999999E-2</v>
      </c>
      <c r="C91" s="15">
        <v>59898</v>
      </c>
      <c r="D91" s="15">
        <v>3337</v>
      </c>
      <c r="E91" s="15">
        <v>58230</v>
      </c>
      <c r="F91" s="15">
        <v>508434</v>
      </c>
      <c r="G91" s="25">
        <v>8.5</v>
      </c>
      <c r="H91" s="40"/>
      <c r="I91" s="44"/>
      <c r="J91" s="44"/>
      <c r="K91" s="39"/>
      <c r="L91" s="39"/>
      <c r="M91" s="44"/>
      <c r="N91" s="43"/>
      <c r="O91" s="43"/>
    </row>
    <row r="92" spans="1:15" x14ac:dyDescent="0.25">
      <c r="A92" s="26" t="s">
        <v>146</v>
      </c>
      <c r="B92" s="24">
        <v>6.173E-2</v>
      </c>
      <c r="C92" s="15">
        <v>56561</v>
      </c>
      <c r="D92" s="15">
        <v>3491</v>
      </c>
      <c r="E92" s="15">
        <v>54816</v>
      </c>
      <c r="F92" s="15">
        <v>450205</v>
      </c>
      <c r="G92" s="25">
        <v>8</v>
      </c>
      <c r="H92" s="40"/>
      <c r="I92" s="44"/>
      <c r="J92" s="44"/>
      <c r="K92" s="39"/>
      <c r="L92" s="39"/>
      <c r="M92" s="44"/>
      <c r="N92" s="43"/>
      <c r="O92" s="43"/>
    </row>
    <row r="93" spans="1:15" x14ac:dyDescent="0.25">
      <c r="A93" s="26" t="s">
        <v>147</v>
      </c>
      <c r="B93" s="24">
        <v>6.8830000000000002E-2</v>
      </c>
      <c r="C93" s="15">
        <v>53070</v>
      </c>
      <c r="D93" s="15">
        <v>3653</v>
      </c>
      <c r="E93" s="15">
        <v>51244</v>
      </c>
      <c r="F93" s="15">
        <v>395389</v>
      </c>
      <c r="G93" s="25">
        <v>7.5</v>
      </c>
      <c r="H93" s="40"/>
      <c r="I93" s="44"/>
      <c r="J93" s="44"/>
      <c r="K93" s="39"/>
      <c r="L93" s="39"/>
      <c r="M93" s="44"/>
      <c r="N93" s="43"/>
      <c r="O93" s="43"/>
    </row>
    <row r="94" spans="1:15" x14ac:dyDescent="0.25">
      <c r="A94" s="26" t="s">
        <v>148</v>
      </c>
      <c r="B94" s="24">
        <v>7.7009999999999995E-2</v>
      </c>
      <c r="C94" s="15">
        <v>49417</v>
      </c>
      <c r="D94" s="15">
        <v>3806</v>
      </c>
      <c r="E94" s="15">
        <v>47514</v>
      </c>
      <c r="F94" s="15">
        <v>344146</v>
      </c>
      <c r="G94" s="25">
        <v>7</v>
      </c>
      <c r="H94" s="40"/>
      <c r="I94" s="44"/>
      <c r="J94" s="44"/>
      <c r="K94" s="39"/>
      <c r="L94" s="39"/>
      <c r="M94" s="44"/>
      <c r="N94" s="43"/>
      <c r="O94" s="43"/>
    </row>
    <row r="95" spans="1:15" x14ac:dyDescent="0.25">
      <c r="A95" s="26" t="s">
        <v>149</v>
      </c>
      <c r="B95" s="24">
        <v>8.5720000000000005E-2</v>
      </c>
      <c r="C95" s="15">
        <v>45611</v>
      </c>
      <c r="D95" s="15">
        <v>3910</v>
      </c>
      <c r="E95" s="15">
        <v>43656</v>
      </c>
      <c r="F95" s="15">
        <v>296632</v>
      </c>
      <c r="G95" s="25">
        <v>6.5</v>
      </c>
      <c r="H95" s="40"/>
      <c r="I95" s="44"/>
      <c r="J95" s="44"/>
      <c r="K95" s="39"/>
      <c r="L95" s="39"/>
      <c r="M95" s="44"/>
      <c r="N95" s="43"/>
      <c r="O95" s="43"/>
    </row>
    <row r="96" spans="1:15" x14ac:dyDescent="0.25">
      <c r="A96" s="26" t="s">
        <v>150</v>
      </c>
      <c r="B96" s="24">
        <v>9.5250000000000001E-2</v>
      </c>
      <c r="C96" s="15">
        <v>41701</v>
      </c>
      <c r="D96" s="15">
        <v>3972</v>
      </c>
      <c r="E96" s="15">
        <v>39715</v>
      </c>
      <c r="F96" s="15">
        <v>252976</v>
      </c>
      <c r="G96" s="25">
        <v>6.1</v>
      </c>
      <c r="H96" s="40"/>
      <c r="I96" s="44"/>
      <c r="J96" s="44"/>
      <c r="K96" s="39"/>
      <c r="L96" s="39"/>
      <c r="M96" s="44"/>
      <c r="N96" s="43"/>
      <c r="O96" s="43"/>
    </row>
    <row r="97" spans="1:15" x14ac:dyDescent="0.25">
      <c r="A97" s="26" t="s">
        <v>151</v>
      </c>
      <c r="B97" s="24">
        <v>0.10567</v>
      </c>
      <c r="C97" s="15">
        <v>37729</v>
      </c>
      <c r="D97" s="15">
        <v>3987</v>
      </c>
      <c r="E97" s="15">
        <v>35736</v>
      </c>
      <c r="F97" s="15">
        <v>213261</v>
      </c>
      <c r="G97" s="25">
        <v>5.7</v>
      </c>
      <c r="H97" s="40"/>
      <c r="I97" s="44"/>
      <c r="J97" s="44"/>
      <c r="K97" s="39"/>
      <c r="L97" s="39"/>
      <c r="M97" s="44"/>
      <c r="N97" s="43"/>
      <c r="O97" s="43"/>
    </row>
    <row r="98" spans="1:15" x14ac:dyDescent="0.25">
      <c r="A98" s="26" t="s">
        <v>152</v>
      </c>
      <c r="B98" s="24">
        <v>0.11703</v>
      </c>
      <c r="C98" s="15">
        <v>33742</v>
      </c>
      <c r="D98" s="15">
        <v>3949</v>
      </c>
      <c r="E98" s="15">
        <v>31768</v>
      </c>
      <c r="F98" s="15">
        <v>177525</v>
      </c>
      <c r="G98" s="25">
        <v>5.3</v>
      </c>
      <c r="H98" s="40"/>
      <c r="I98" s="44"/>
      <c r="J98" s="44"/>
      <c r="K98" s="39"/>
      <c r="L98" s="39"/>
      <c r="M98" s="44"/>
      <c r="N98" s="43"/>
      <c r="O98" s="43"/>
    </row>
    <row r="99" spans="1:15" x14ac:dyDescent="0.25">
      <c r="A99" s="26" t="s">
        <v>153</v>
      </c>
      <c r="B99" s="24">
        <v>0.12939000000000001</v>
      </c>
      <c r="C99" s="15">
        <v>29793</v>
      </c>
      <c r="D99" s="15">
        <v>3855</v>
      </c>
      <c r="E99" s="15">
        <v>27866</v>
      </c>
      <c r="F99" s="15">
        <v>145758</v>
      </c>
      <c r="G99" s="25">
        <v>4.9000000000000004</v>
      </c>
      <c r="H99" s="40"/>
      <c r="I99" s="44"/>
      <c r="J99" s="44"/>
      <c r="K99" s="39"/>
      <c r="L99" s="39"/>
      <c r="M99" s="44"/>
      <c r="N99" s="43"/>
      <c r="O99" s="43"/>
    </row>
    <row r="100" spans="1:15" x14ac:dyDescent="0.25">
      <c r="A100" s="26" t="s">
        <v>154</v>
      </c>
      <c r="B100" s="24">
        <v>0.14280000000000001</v>
      </c>
      <c r="C100" s="15">
        <v>25938</v>
      </c>
      <c r="D100" s="15">
        <v>3704</v>
      </c>
      <c r="E100" s="15">
        <v>24086</v>
      </c>
      <c r="F100" s="15">
        <v>117892</v>
      </c>
      <c r="G100" s="25">
        <v>4.5</v>
      </c>
      <c r="H100" s="40"/>
      <c r="I100" s="44"/>
      <c r="J100" s="44"/>
      <c r="K100" s="39"/>
      <c r="L100" s="39"/>
      <c r="M100" s="44"/>
      <c r="N100" s="43"/>
      <c r="O100" s="43"/>
    </row>
    <row r="101" spans="1:15" x14ac:dyDescent="0.25">
      <c r="A101" s="26" t="s">
        <v>155</v>
      </c>
      <c r="B101" s="24">
        <v>0.15731000000000001</v>
      </c>
      <c r="C101" s="15">
        <v>22234</v>
      </c>
      <c r="D101" s="15">
        <v>3498</v>
      </c>
      <c r="E101" s="15">
        <v>20485</v>
      </c>
      <c r="F101" s="15">
        <v>93806</v>
      </c>
      <c r="G101" s="25">
        <v>4.2</v>
      </c>
      <c r="H101" s="40"/>
      <c r="I101" s="44"/>
      <c r="J101" s="44"/>
      <c r="K101" s="39"/>
      <c r="L101" s="39"/>
      <c r="M101" s="44"/>
      <c r="N101" s="43"/>
      <c r="O101" s="43"/>
    </row>
    <row r="102" spans="1:15" x14ac:dyDescent="0.25">
      <c r="A102" s="26" t="s">
        <v>156</v>
      </c>
      <c r="B102" s="24">
        <v>0.17297000000000001</v>
      </c>
      <c r="C102" s="15">
        <v>18736</v>
      </c>
      <c r="D102" s="15">
        <v>3241</v>
      </c>
      <c r="E102" s="15">
        <v>17116</v>
      </c>
      <c r="F102" s="15">
        <v>73321</v>
      </c>
      <c r="G102" s="25">
        <v>3.9</v>
      </c>
      <c r="H102" s="40"/>
      <c r="I102" s="44"/>
      <c r="J102" s="44"/>
      <c r="K102" s="39"/>
      <c r="L102" s="39"/>
      <c r="M102" s="44"/>
      <c r="N102" s="43"/>
      <c r="O102" s="43"/>
    </row>
    <row r="103" spans="1:15" x14ac:dyDescent="0.25">
      <c r="A103" s="26" t="s">
        <v>157</v>
      </c>
      <c r="B103" s="24">
        <v>0.18983</v>
      </c>
      <c r="C103" s="15">
        <v>15495</v>
      </c>
      <c r="D103" s="15">
        <v>2941</v>
      </c>
      <c r="E103" s="15">
        <v>14025</v>
      </c>
      <c r="F103" s="15">
        <v>56206</v>
      </c>
      <c r="G103" s="25">
        <v>3.6</v>
      </c>
      <c r="H103" s="40"/>
      <c r="I103" s="44"/>
      <c r="J103" s="44"/>
      <c r="K103" s="39"/>
      <c r="L103" s="39"/>
      <c r="M103" s="44"/>
      <c r="N103" s="43"/>
      <c r="O103" s="43"/>
    </row>
    <row r="104" spans="1:15" x14ac:dyDescent="0.25">
      <c r="A104" s="26" t="s">
        <v>158</v>
      </c>
      <c r="B104" s="24">
        <v>0.20793</v>
      </c>
      <c r="C104" s="15">
        <v>12554</v>
      </c>
      <c r="D104" s="15">
        <v>2610</v>
      </c>
      <c r="E104" s="15">
        <v>11249</v>
      </c>
      <c r="F104" s="15">
        <v>42181</v>
      </c>
      <c r="G104" s="25">
        <v>3.4</v>
      </c>
      <c r="H104" s="40"/>
      <c r="I104" s="44"/>
      <c r="J104" s="44"/>
      <c r="K104" s="39"/>
      <c r="L104" s="39"/>
      <c r="M104" s="44"/>
      <c r="N104" s="43"/>
      <c r="O104" s="43"/>
    </row>
    <row r="105" spans="1:15" x14ac:dyDescent="0.25">
      <c r="A105" s="26" t="s">
        <v>159</v>
      </c>
      <c r="B105" s="24">
        <v>0.22731000000000001</v>
      </c>
      <c r="C105" s="15">
        <v>9944</v>
      </c>
      <c r="D105" s="15">
        <v>2260</v>
      </c>
      <c r="E105" s="15">
        <v>8814</v>
      </c>
      <c r="F105" s="15">
        <v>30932</v>
      </c>
      <c r="G105" s="25">
        <v>3.1</v>
      </c>
      <c r="H105" s="40"/>
      <c r="I105" s="44"/>
      <c r="J105" s="44"/>
      <c r="K105" s="39"/>
      <c r="L105" s="39"/>
      <c r="M105" s="44"/>
      <c r="N105" s="43"/>
      <c r="O105" s="43"/>
    </row>
    <row r="106" spans="1:15" x14ac:dyDescent="0.25">
      <c r="A106" s="26" t="s">
        <v>160</v>
      </c>
      <c r="B106" s="24">
        <v>0.24798000000000001</v>
      </c>
      <c r="C106" s="15">
        <v>7684</v>
      </c>
      <c r="D106" s="15">
        <v>1905</v>
      </c>
      <c r="E106" s="15">
        <v>6732</v>
      </c>
      <c r="F106" s="15">
        <v>22118</v>
      </c>
      <c r="G106" s="25">
        <v>2.9</v>
      </c>
      <c r="H106" s="40"/>
      <c r="I106" s="44"/>
      <c r="J106" s="44"/>
      <c r="K106" s="39"/>
      <c r="L106" s="39"/>
      <c r="M106" s="44"/>
      <c r="N106" s="43"/>
      <c r="O106" s="43"/>
    </row>
    <row r="107" spans="1:15" x14ac:dyDescent="0.25">
      <c r="A107" s="26" t="s">
        <v>161</v>
      </c>
      <c r="B107" s="24">
        <v>0.26996999999999999</v>
      </c>
      <c r="C107" s="15">
        <v>5779</v>
      </c>
      <c r="D107" s="15">
        <v>1560</v>
      </c>
      <c r="E107" s="15">
        <v>4999</v>
      </c>
      <c r="F107" s="15">
        <v>15387</v>
      </c>
      <c r="G107" s="25">
        <v>2.7</v>
      </c>
      <c r="H107" s="40"/>
      <c r="I107" s="44"/>
      <c r="J107" s="44"/>
      <c r="K107" s="39"/>
      <c r="L107" s="39"/>
      <c r="M107" s="44"/>
      <c r="N107" s="43"/>
      <c r="O107" s="43"/>
    </row>
    <row r="108" spans="1:15" x14ac:dyDescent="0.25">
      <c r="A108" s="26" t="s">
        <v>162</v>
      </c>
      <c r="B108" s="24">
        <v>0.29330000000000001</v>
      </c>
      <c r="C108" s="15">
        <v>4219</v>
      </c>
      <c r="D108" s="15">
        <v>1237</v>
      </c>
      <c r="E108" s="15">
        <v>3601</v>
      </c>
      <c r="F108" s="15">
        <v>10388</v>
      </c>
      <c r="G108" s="25">
        <v>2.5</v>
      </c>
      <c r="H108" s="40"/>
      <c r="I108" s="44"/>
      <c r="J108" s="44"/>
      <c r="K108" s="39"/>
      <c r="L108" s="39"/>
      <c r="M108" s="44"/>
      <c r="N108" s="43"/>
      <c r="O108" s="43"/>
    </row>
    <row r="109" spans="1:15" x14ac:dyDescent="0.25">
      <c r="A109" s="26" t="s">
        <v>163</v>
      </c>
      <c r="B109" s="24">
        <v>0.31795000000000001</v>
      </c>
      <c r="C109" s="15">
        <v>2982</v>
      </c>
      <c r="D109" s="15">
        <v>948</v>
      </c>
      <c r="E109" s="15">
        <v>2508</v>
      </c>
      <c r="F109" s="15">
        <v>6787</v>
      </c>
      <c r="G109" s="25">
        <v>2.2999999999999998</v>
      </c>
      <c r="H109" s="40"/>
      <c r="I109" s="44"/>
      <c r="J109" s="44"/>
      <c r="K109" s="39"/>
      <c r="L109" s="39"/>
      <c r="M109" s="44"/>
      <c r="N109" s="43"/>
      <c r="O109" s="43"/>
    </row>
    <row r="110" spans="1:15" x14ac:dyDescent="0.25">
      <c r="A110" s="28" t="s">
        <v>164</v>
      </c>
      <c r="B110" s="29">
        <v>1</v>
      </c>
      <c r="C110" s="30">
        <v>2034</v>
      </c>
      <c r="D110" s="30">
        <v>2034</v>
      </c>
      <c r="E110" s="30">
        <v>4279</v>
      </c>
      <c r="F110" s="30">
        <v>4279</v>
      </c>
      <c r="G110" s="31">
        <v>2.1</v>
      </c>
      <c r="H110" s="40"/>
      <c r="I110" s="44"/>
      <c r="J110" s="44"/>
      <c r="K110" s="39"/>
      <c r="L110" s="39"/>
      <c r="M110" s="44"/>
      <c r="N110" s="43"/>
      <c r="O110" s="43"/>
    </row>
    <row r="111" spans="1:15" x14ac:dyDescent="0.25">
      <c r="A111" s="15"/>
      <c r="B111" s="24"/>
      <c r="C111" s="15"/>
      <c r="D111" s="15"/>
      <c r="E111" s="15"/>
      <c r="F111" s="15"/>
      <c r="G111" s="67"/>
      <c r="H111" s="40"/>
      <c r="I111" s="44"/>
      <c r="J111" s="44"/>
      <c r="K111" s="39"/>
      <c r="L111" s="39"/>
      <c r="M111" s="44"/>
      <c r="N111" s="43"/>
      <c r="O111" s="43"/>
    </row>
    <row r="113" spans="1:1" x14ac:dyDescent="0.25">
      <c r="A113" s="32" t="s">
        <v>284</v>
      </c>
    </row>
    <row r="114" spans="1:1" x14ac:dyDescent="0.25">
      <c r="A114" s="33" t="s">
        <v>165</v>
      </c>
    </row>
  </sheetData>
  <conditionalFormatting sqref="H10:H111">
    <cfRule type="cellIs" dxfId="33" priority="2" operator="lessThan">
      <formula>0</formula>
    </cfRule>
  </conditionalFormatting>
  <conditionalFormatting sqref="J10:J111">
    <cfRule type="cellIs" dxfId="32" priority="1" operator="lessThan">
      <formula>0</formula>
    </cfRule>
  </conditionalFormatting>
  <pageMargins left="0.75" right="0.75" top="1" bottom="1" header="0.5" footer="0.5"/>
  <pageSetup paperSize="9" orientation="portrait" r:id="rId1"/>
  <headerFooter alignWithMargins="0"/>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872F75-128C-40CA-A0C9-C112899BF03C}">
  <sheetPr codeName="Sheet52"/>
  <dimension ref="A1:O114"/>
  <sheetViews>
    <sheetView zoomScaleNormal="100" workbookViewId="0"/>
  </sheetViews>
  <sheetFormatPr defaultRowHeight="12.5" x14ac:dyDescent="0.25"/>
  <cols>
    <col min="1" max="1" width="12.59765625" style="4" customWidth="1"/>
    <col min="2" max="2" width="17.3984375" style="4" customWidth="1"/>
    <col min="3" max="3" width="10.59765625" style="4" customWidth="1"/>
    <col min="4" max="5" width="17.3984375" style="4" customWidth="1"/>
    <col min="6" max="7" width="15.09765625" style="4" customWidth="1"/>
    <col min="8" max="8" width="11" style="4" customWidth="1"/>
    <col min="9" max="256" width="9.09765625" style="4"/>
    <col min="257" max="257" width="12.59765625" style="4" customWidth="1"/>
    <col min="258" max="258" width="17.3984375" style="4" customWidth="1"/>
    <col min="259" max="259" width="10.59765625" style="4" customWidth="1"/>
    <col min="260" max="261" width="17.3984375" style="4" customWidth="1"/>
    <col min="262" max="263" width="15.09765625" style="4" customWidth="1"/>
    <col min="264" max="264" width="11" style="4" customWidth="1"/>
    <col min="265" max="512" width="9.09765625" style="4"/>
    <col min="513" max="513" width="12.59765625" style="4" customWidth="1"/>
    <col min="514" max="514" width="17.3984375" style="4" customWidth="1"/>
    <col min="515" max="515" width="10.59765625" style="4" customWidth="1"/>
    <col min="516" max="517" width="17.3984375" style="4" customWidth="1"/>
    <col min="518" max="519" width="15.09765625" style="4" customWidth="1"/>
    <col min="520" max="520" width="11" style="4" customWidth="1"/>
    <col min="521" max="768" width="9.09765625" style="4"/>
    <col min="769" max="769" width="12.59765625" style="4" customWidth="1"/>
    <col min="770" max="770" width="17.3984375" style="4" customWidth="1"/>
    <col min="771" max="771" width="10.59765625" style="4" customWidth="1"/>
    <col min="772" max="773" width="17.3984375" style="4" customWidth="1"/>
    <col min="774" max="775" width="15.09765625" style="4" customWidth="1"/>
    <col min="776" max="776" width="11" style="4" customWidth="1"/>
    <col min="777" max="1024" width="9.09765625" style="4"/>
    <col min="1025" max="1025" width="12.59765625" style="4" customWidth="1"/>
    <col min="1026" max="1026" width="17.3984375" style="4" customWidth="1"/>
    <col min="1027" max="1027" width="10.59765625" style="4" customWidth="1"/>
    <col min="1028" max="1029" width="17.3984375" style="4" customWidth="1"/>
    <col min="1030" max="1031" width="15.09765625" style="4" customWidth="1"/>
    <col min="1032" max="1032" width="11" style="4" customWidth="1"/>
    <col min="1033" max="1280" width="9.09765625" style="4"/>
    <col min="1281" max="1281" width="12.59765625" style="4" customWidth="1"/>
    <col min="1282" max="1282" width="17.3984375" style="4" customWidth="1"/>
    <col min="1283" max="1283" width="10.59765625" style="4" customWidth="1"/>
    <col min="1284" max="1285" width="17.3984375" style="4" customWidth="1"/>
    <col min="1286" max="1287" width="15.09765625" style="4" customWidth="1"/>
    <col min="1288" max="1288" width="11" style="4" customWidth="1"/>
    <col min="1289" max="1536" width="9.09765625" style="4"/>
    <col min="1537" max="1537" width="12.59765625" style="4" customWidth="1"/>
    <col min="1538" max="1538" width="17.3984375" style="4" customWidth="1"/>
    <col min="1539" max="1539" width="10.59765625" style="4" customWidth="1"/>
    <col min="1540" max="1541" width="17.3984375" style="4" customWidth="1"/>
    <col min="1542" max="1543" width="15.09765625" style="4" customWidth="1"/>
    <col min="1544" max="1544" width="11" style="4" customWidth="1"/>
    <col min="1545" max="1792" width="9.09765625" style="4"/>
    <col min="1793" max="1793" width="12.59765625" style="4" customWidth="1"/>
    <col min="1794" max="1794" width="17.3984375" style="4" customWidth="1"/>
    <col min="1795" max="1795" width="10.59765625" style="4" customWidth="1"/>
    <col min="1796" max="1797" width="17.3984375" style="4" customWidth="1"/>
    <col min="1798" max="1799" width="15.09765625" style="4" customWidth="1"/>
    <col min="1800" max="1800" width="11" style="4" customWidth="1"/>
    <col min="1801" max="2048" width="9.09765625" style="4"/>
    <col min="2049" max="2049" width="12.59765625" style="4" customWidth="1"/>
    <col min="2050" max="2050" width="17.3984375" style="4" customWidth="1"/>
    <col min="2051" max="2051" width="10.59765625" style="4" customWidth="1"/>
    <col min="2052" max="2053" width="17.3984375" style="4" customWidth="1"/>
    <col min="2054" max="2055" width="15.09765625" style="4" customWidth="1"/>
    <col min="2056" max="2056" width="11" style="4" customWidth="1"/>
    <col min="2057" max="2304" width="9.09765625" style="4"/>
    <col min="2305" max="2305" width="12.59765625" style="4" customWidth="1"/>
    <col min="2306" max="2306" width="17.3984375" style="4" customWidth="1"/>
    <col min="2307" max="2307" width="10.59765625" style="4" customWidth="1"/>
    <col min="2308" max="2309" width="17.3984375" style="4" customWidth="1"/>
    <col min="2310" max="2311" width="15.09765625" style="4" customWidth="1"/>
    <col min="2312" max="2312" width="11" style="4" customWidth="1"/>
    <col min="2313" max="2560" width="9.09765625" style="4"/>
    <col min="2561" max="2561" width="12.59765625" style="4" customWidth="1"/>
    <col min="2562" max="2562" width="17.3984375" style="4" customWidth="1"/>
    <col min="2563" max="2563" width="10.59765625" style="4" customWidth="1"/>
    <col min="2564" max="2565" width="17.3984375" style="4" customWidth="1"/>
    <col min="2566" max="2567" width="15.09765625" style="4" customWidth="1"/>
    <col min="2568" max="2568" width="11" style="4" customWidth="1"/>
    <col min="2569" max="2816" width="9.09765625" style="4"/>
    <col min="2817" max="2817" width="12.59765625" style="4" customWidth="1"/>
    <col min="2818" max="2818" width="17.3984375" style="4" customWidth="1"/>
    <col min="2819" max="2819" width="10.59765625" style="4" customWidth="1"/>
    <col min="2820" max="2821" width="17.3984375" style="4" customWidth="1"/>
    <col min="2822" max="2823" width="15.09765625" style="4" customWidth="1"/>
    <col min="2824" max="2824" width="11" style="4" customWidth="1"/>
    <col min="2825" max="3072" width="9.09765625" style="4"/>
    <col min="3073" max="3073" width="12.59765625" style="4" customWidth="1"/>
    <col min="3074" max="3074" width="17.3984375" style="4" customWidth="1"/>
    <col min="3075" max="3075" width="10.59765625" style="4" customWidth="1"/>
    <col min="3076" max="3077" width="17.3984375" style="4" customWidth="1"/>
    <col min="3078" max="3079" width="15.09765625" style="4" customWidth="1"/>
    <col min="3080" max="3080" width="11" style="4" customWidth="1"/>
    <col min="3081" max="3328" width="9.09765625" style="4"/>
    <col min="3329" max="3329" width="12.59765625" style="4" customWidth="1"/>
    <col min="3330" max="3330" width="17.3984375" style="4" customWidth="1"/>
    <col min="3331" max="3331" width="10.59765625" style="4" customWidth="1"/>
    <col min="3332" max="3333" width="17.3984375" style="4" customWidth="1"/>
    <col min="3334" max="3335" width="15.09765625" style="4" customWidth="1"/>
    <col min="3336" max="3336" width="11" style="4" customWidth="1"/>
    <col min="3337" max="3584" width="9.09765625" style="4"/>
    <col min="3585" max="3585" width="12.59765625" style="4" customWidth="1"/>
    <col min="3586" max="3586" width="17.3984375" style="4" customWidth="1"/>
    <col min="3587" max="3587" width="10.59765625" style="4" customWidth="1"/>
    <col min="3588" max="3589" width="17.3984375" style="4" customWidth="1"/>
    <col min="3590" max="3591" width="15.09765625" style="4" customWidth="1"/>
    <col min="3592" max="3592" width="11" style="4" customWidth="1"/>
    <col min="3593" max="3840" width="9.09765625" style="4"/>
    <col min="3841" max="3841" width="12.59765625" style="4" customWidth="1"/>
    <col min="3842" max="3842" width="17.3984375" style="4" customWidth="1"/>
    <col min="3843" max="3843" width="10.59765625" style="4" customWidth="1"/>
    <col min="3844" max="3845" width="17.3984375" style="4" customWidth="1"/>
    <col min="3846" max="3847" width="15.09765625" style="4" customWidth="1"/>
    <col min="3848" max="3848" width="11" style="4" customWidth="1"/>
    <col min="3849" max="4096" width="9.09765625" style="4"/>
    <col min="4097" max="4097" width="12.59765625" style="4" customWidth="1"/>
    <col min="4098" max="4098" width="17.3984375" style="4" customWidth="1"/>
    <col min="4099" max="4099" width="10.59765625" style="4" customWidth="1"/>
    <col min="4100" max="4101" width="17.3984375" style="4" customWidth="1"/>
    <col min="4102" max="4103" width="15.09765625" style="4" customWidth="1"/>
    <col min="4104" max="4104" width="11" style="4" customWidth="1"/>
    <col min="4105" max="4352" width="9.09765625" style="4"/>
    <col min="4353" max="4353" width="12.59765625" style="4" customWidth="1"/>
    <col min="4354" max="4354" width="17.3984375" style="4" customWidth="1"/>
    <col min="4355" max="4355" width="10.59765625" style="4" customWidth="1"/>
    <col min="4356" max="4357" width="17.3984375" style="4" customWidth="1"/>
    <col min="4358" max="4359" width="15.09765625" style="4" customWidth="1"/>
    <col min="4360" max="4360" width="11" style="4" customWidth="1"/>
    <col min="4361" max="4608" width="9.09765625" style="4"/>
    <col min="4609" max="4609" width="12.59765625" style="4" customWidth="1"/>
    <col min="4610" max="4610" width="17.3984375" style="4" customWidth="1"/>
    <col min="4611" max="4611" width="10.59765625" style="4" customWidth="1"/>
    <col min="4612" max="4613" width="17.3984375" style="4" customWidth="1"/>
    <col min="4614" max="4615" width="15.09765625" style="4" customWidth="1"/>
    <col min="4616" max="4616" width="11" style="4" customWidth="1"/>
    <col min="4617" max="4864" width="9.09765625" style="4"/>
    <col min="4865" max="4865" width="12.59765625" style="4" customWidth="1"/>
    <col min="4866" max="4866" width="17.3984375" style="4" customWidth="1"/>
    <col min="4867" max="4867" width="10.59765625" style="4" customWidth="1"/>
    <col min="4868" max="4869" width="17.3984375" style="4" customWidth="1"/>
    <col min="4870" max="4871" width="15.09765625" style="4" customWidth="1"/>
    <col min="4872" max="4872" width="11" style="4" customWidth="1"/>
    <col min="4873" max="5120" width="9.09765625" style="4"/>
    <col min="5121" max="5121" width="12.59765625" style="4" customWidth="1"/>
    <col min="5122" max="5122" width="17.3984375" style="4" customWidth="1"/>
    <col min="5123" max="5123" width="10.59765625" style="4" customWidth="1"/>
    <col min="5124" max="5125" width="17.3984375" style="4" customWidth="1"/>
    <col min="5126" max="5127" width="15.09765625" style="4" customWidth="1"/>
    <col min="5128" max="5128" width="11" style="4" customWidth="1"/>
    <col min="5129" max="5376" width="9.09765625" style="4"/>
    <col min="5377" max="5377" width="12.59765625" style="4" customWidth="1"/>
    <col min="5378" max="5378" width="17.3984375" style="4" customWidth="1"/>
    <col min="5379" max="5379" width="10.59765625" style="4" customWidth="1"/>
    <col min="5380" max="5381" width="17.3984375" style="4" customWidth="1"/>
    <col min="5382" max="5383" width="15.09765625" style="4" customWidth="1"/>
    <col min="5384" max="5384" width="11" style="4" customWidth="1"/>
    <col min="5385" max="5632" width="9.09765625" style="4"/>
    <col min="5633" max="5633" width="12.59765625" style="4" customWidth="1"/>
    <col min="5634" max="5634" width="17.3984375" style="4" customWidth="1"/>
    <col min="5635" max="5635" width="10.59765625" style="4" customWidth="1"/>
    <col min="5636" max="5637" width="17.3984375" style="4" customWidth="1"/>
    <col min="5638" max="5639" width="15.09765625" style="4" customWidth="1"/>
    <col min="5640" max="5640" width="11" style="4" customWidth="1"/>
    <col min="5641" max="5888" width="9.09765625" style="4"/>
    <col min="5889" max="5889" width="12.59765625" style="4" customWidth="1"/>
    <col min="5890" max="5890" width="17.3984375" style="4" customWidth="1"/>
    <col min="5891" max="5891" width="10.59765625" style="4" customWidth="1"/>
    <col min="5892" max="5893" width="17.3984375" style="4" customWidth="1"/>
    <col min="5894" max="5895" width="15.09765625" style="4" customWidth="1"/>
    <col min="5896" max="5896" width="11" style="4" customWidth="1"/>
    <col min="5897" max="6144" width="9.09765625" style="4"/>
    <col min="6145" max="6145" width="12.59765625" style="4" customWidth="1"/>
    <col min="6146" max="6146" width="17.3984375" style="4" customWidth="1"/>
    <col min="6147" max="6147" width="10.59765625" style="4" customWidth="1"/>
    <col min="6148" max="6149" width="17.3984375" style="4" customWidth="1"/>
    <col min="6150" max="6151" width="15.09765625" style="4" customWidth="1"/>
    <col min="6152" max="6152" width="11" style="4" customWidth="1"/>
    <col min="6153" max="6400" width="9.09765625" style="4"/>
    <col min="6401" max="6401" width="12.59765625" style="4" customWidth="1"/>
    <col min="6402" max="6402" width="17.3984375" style="4" customWidth="1"/>
    <col min="6403" max="6403" width="10.59765625" style="4" customWidth="1"/>
    <col min="6404" max="6405" width="17.3984375" style="4" customWidth="1"/>
    <col min="6406" max="6407" width="15.09765625" style="4" customWidth="1"/>
    <col min="6408" max="6408" width="11" style="4" customWidth="1"/>
    <col min="6409" max="6656" width="9.09765625" style="4"/>
    <col min="6657" max="6657" width="12.59765625" style="4" customWidth="1"/>
    <col min="6658" max="6658" width="17.3984375" style="4" customWidth="1"/>
    <col min="6659" max="6659" width="10.59765625" style="4" customWidth="1"/>
    <col min="6660" max="6661" width="17.3984375" style="4" customWidth="1"/>
    <col min="6662" max="6663" width="15.09765625" style="4" customWidth="1"/>
    <col min="6664" max="6664" width="11" style="4" customWidth="1"/>
    <col min="6665" max="6912" width="9.09765625" style="4"/>
    <col min="6913" max="6913" width="12.59765625" style="4" customWidth="1"/>
    <col min="6914" max="6914" width="17.3984375" style="4" customWidth="1"/>
    <col min="6915" max="6915" width="10.59765625" style="4" customWidth="1"/>
    <col min="6916" max="6917" width="17.3984375" style="4" customWidth="1"/>
    <col min="6918" max="6919" width="15.09765625" style="4" customWidth="1"/>
    <col min="6920" max="6920" width="11" style="4" customWidth="1"/>
    <col min="6921" max="7168" width="9.09765625" style="4"/>
    <col min="7169" max="7169" width="12.59765625" style="4" customWidth="1"/>
    <col min="7170" max="7170" width="17.3984375" style="4" customWidth="1"/>
    <col min="7171" max="7171" width="10.59765625" style="4" customWidth="1"/>
    <col min="7172" max="7173" width="17.3984375" style="4" customWidth="1"/>
    <col min="7174" max="7175" width="15.09765625" style="4" customWidth="1"/>
    <col min="7176" max="7176" width="11" style="4" customWidth="1"/>
    <col min="7177" max="7424" width="9.09765625" style="4"/>
    <col min="7425" max="7425" width="12.59765625" style="4" customWidth="1"/>
    <col min="7426" max="7426" width="17.3984375" style="4" customWidth="1"/>
    <col min="7427" max="7427" width="10.59765625" style="4" customWidth="1"/>
    <col min="7428" max="7429" width="17.3984375" style="4" customWidth="1"/>
    <col min="7430" max="7431" width="15.09765625" style="4" customWidth="1"/>
    <col min="7432" max="7432" width="11" style="4" customWidth="1"/>
    <col min="7433" max="7680" width="9.09765625" style="4"/>
    <col min="7681" max="7681" width="12.59765625" style="4" customWidth="1"/>
    <col min="7682" max="7682" width="17.3984375" style="4" customWidth="1"/>
    <col min="7683" max="7683" width="10.59765625" style="4" customWidth="1"/>
    <col min="7684" max="7685" width="17.3984375" style="4" customWidth="1"/>
    <col min="7686" max="7687" width="15.09765625" style="4" customWidth="1"/>
    <col min="7688" max="7688" width="11" style="4" customWidth="1"/>
    <col min="7689" max="7936" width="9.09765625" style="4"/>
    <col min="7937" max="7937" width="12.59765625" style="4" customWidth="1"/>
    <col min="7938" max="7938" width="17.3984375" style="4" customWidth="1"/>
    <col min="7939" max="7939" width="10.59765625" style="4" customWidth="1"/>
    <col min="7940" max="7941" width="17.3984375" style="4" customWidth="1"/>
    <col min="7942" max="7943" width="15.09765625" style="4" customWidth="1"/>
    <col min="7944" max="7944" width="11" style="4" customWidth="1"/>
    <col min="7945" max="8192" width="9.09765625" style="4"/>
    <col min="8193" max="8193" width="12.59765625" style="4" customWidth="1"/>
    <col min="8194" max="8194" width="17.3984375" style="4" customWidth="1"/>
    <col min="8195" max="8195" width="10.59765625" style="4" customWidth="1"/>
    <col min="8196" max="8197" width="17.3984375" style="4" customWidth="1"/>
    <col min="8198" max="8199" width="15.09765625" style="4" customWidth="1"/>
    <col min="8200" max="8200" width="11" style="4" customWidth="1"/>
    <col min="8201" max="8448" width="9.09765625" style="4"/>
    <col min="8449" max="8449" width="12.59765625" style="4" customWidth="1"/>
    <col min="8450" max="8450" width="17.3984375" style="4" customWidth="1"/>
    <col min="8451" max="8451" width="10.59765625" style="4" customWidth="1"/>
    <col min="8452" max="8453" width="17.3984375" style="4" customWidth="1"/>
    <col min="8454" max="8455" width="15.09765625" style="4" customWidth="1"/>
    <col min="8456" max="8456" width="11" style="4" customWidth="1"/>
    <col min="8457" max="8704" width="9.09765625" style="4"/>
    <col min="8705" max="8705" width="12.59765625" style="4" customWidth="1"/>
    <col min="8706" max="8706" width="17.3984375" style="4" customWidth="1"/>
    <col min="8707" max="8707" width="10.59765625" style="4" customWidth="1"/>
    <col min="8708" max="8709" width="17.3984375" style="4" customWidth="1"/>
    <col min="8710" max="8711" width="15.09765625" style="4" customWidth="1"/>
    <col min="8712" max="8712" width="11" style="4" customWidth="1"/>
    <col min="8713" max="8960" width="9.09765625" style="4"/>
    <col min="8961" max="8961" width="12.59765625" style="4" customWidth="1"/>
    <col min="8962" max="8962" width="17.3984375" style="4" customWidth="1"/>
    <col min="8963" max="8963" width="10.59765625" style="4" customWidth="1"/>
    <col min="8964" max="8965" width="17.3984375" style="4" customWidth="1"/>
    <col min="8966" max="8967" width="15.09765625" style="4" customWidth="1"/>
    <col min="8968" max="8968" width="11" style="4" customWidth="1"/>
    <col min="8969" max="9216" width="9.09765625" style="4"/>
    <col min="9217" max="9217" width="12.59765625" style="4" customWidth="1"/>
    <col min="9218" max="9218" width="17.3984375" style="4" customWidth="1"/>
    <col min="9219" max="9219" width="10.59765625" style="4" customWidth="1"/>
    <col min="9220" max="9221" width="17.3984375" style="4" customWidth="1"/>
    <col min="9222" max="9223" width="15.09765625" style="4" customWidth="1"/>
    <col min="9224" max="9224" width="11" style="4" customWidth="1"/>
    <col min="9225" max="9472" width="9.09765625" style="4"/>
    <col min="9473" max="9473" width="12.59765625" style="4" customWidth="1"/>
    <col min="9474" max="9474" width="17.3984375" style="4" customWidth="1"/>
    <col min="9475" max="9475" width="10.59765625" style="4" customWidth="1"/>
    <col min="9476" max="9477" width="17.3984375" style="4" customWidth="1"/>
    <col min="9478" max="9479" width="15.09765625" style="4" customWidth="1"/>
    <col min="9480" max="9480" width="11" style="4" customWidth="1"/>
    <col min="9481" max="9728" width="9.09765625" style="4"/>
    <col min="9729" max="9729" width="12.59765625" style="4" customWidth="1"/>
    <col min="9730" max="9730" width="17.3984375" style="4" customWidth="1"/>
    <col min="9731" max="9731" width="10.59765625" style="4" customWidth="1"/>
    <col min="9732" max="9733" width="17.3984375" style="4" customWidth="1"/>
    <col min="9734" max="9735" width="15.09765625" style="4" customWidth="1"/>
    <col min="9736" max="9736" width="11" style="4" customWidth="1"/>
    <col min="9737" max="9984" width="9.09765625" style="4"/>
    <col min="9985" max="9985" width="12.59765625" style="4" customWidth="1"/>
    <col min="9986" max="9986" width="17.3984375" style="4" customWidth="1"/>
    <col min="9987" max="9987" width="10.59765625" style="4" customWidth="1"/>
    <col min="9988" max="9989" width="17.3984375" style="4" customWidth="1"/>
    <col min="9990" max="9991" width="15.09765625" style="4" customWidth="1"/>
    <col min="9992" max="9992" width="11" style="4" customWidth="1"/>
    <col min="9993" max="10240" width="9.09765625" style="4"/>
    <col min="10241" max="10241" width="12.59765625" style="4" customWidth="1"/>
    <col min="10242" max="10242" width="17.3984375" style="4" customWidth="1"/>
    <col min="10243" max="10243" width="10.59765625" style="4" customWidth="1"/>
    <col min="10244" max="10245" width="17.3984375" style="4" customWidth="1"/>
    <col min="10246" max="10247" width="15.09765625" style="4" customWidth="1"/>
    <col min="10248" max="10248" width="11" style="4" customWidth="1"/>
    <col min="10249" max="10496" width="9.09765625" style="4"/>
    <col min="10497" max="10497" width="12.59765625" style="4" customWidth="1"/>
    <col min="10498" max="10498" width="17.3984375" style="4" customWidth="1"/>
    <col min="10499" max="10499" width="10.59765625" style="4" customWidth="1"/>
    <col min="10500" max="10501" width="17.3984375" style="4" customWidth="1"/>
    <col min="10502" max="10503" width="15.09765625" style="4" customWidth="1"/>
    <col min="10504" max="10504" width="11" style="4" customWidth="1"/>
    <col min="10505" max="10752" width="9.09765625" style="4"/>
    <col min="10753" max="10753" width="12.59765625" style="4" customWidth="1"/>
    <col min="10754" max="10754" width="17.3984375" style="4" customWidth="1"/>
    <col min="10755" max="10755" width="10.59765625" style="4" customWidth="1"/>
    <col min="10756" max="10757" width="17.3984375" style="4" customWidth="1"/>
    <col min="10758" max="10759" width="15.09765625" style="4" customWidth="1"/>
    <col min="10760" max="10760" width="11" style="4" customWidth="1"/>
    <col min="10761" max="11008" width="9.09765625" style="4"/>
    <col min="11009" max="11009" width="12.59765625" style="4" customWidth="1"/>
    <col min="11010" max="11010" width="17.3984375" style="4" customWidth="1"/>
    <col min="11011" max="11011" width="10.59765625" style="4" customWidth="1"/>
    <col min="11012" max="11013" width="17.3984375" style="4" customWidth="1"/>
    <col min="11014" max="11015" width="15.09765625" style="4" customWidth="1"/>
    <col min="11016" max="11016" width="11" style="4" customWidth="1"/>
    <col min="11017" max="11264" width="9.09765625" style="4"/>
    <col min="11265" max="11265" width="12.59765625" style="4" customWidth="1"/>
    <col min="11266" max="11266" width="17.3984375" style="4" customWidth="1"/>
    <col min="11267" max="11267" width="10.59765625" style="4" customWidth="1"/>
    <col min="11268" max="11269" width="17.3984375" style="4" customWidth="1"/>
    <col min="11270" max="11271" width="15.09765625" style="4" customWidth="1"/>
    <col min="11272" max="11272" width="11" style="4" customWidth="1"/>
    <col min="11273" max="11520" width="9.09765625" style="4"/>
    <col min="11521" max="11521" width="12.59765625" style="4" customWidth="1"/>
    <col min="11522" max="11522" width="17.3984375" style="4" customWidth="1"/>
    <col min="11523" max="11523" width="10.59765625" style="4" customWidth="1"/>
    <col min="11524" max="11525" width="17.3984375" style="4" customWidth="1"/>
    <col min="11526" max="11527" width="15.09765625" style="4" customWidth="1"/>
    <col min="11528" max="11528" width="11" style="4" customWidth="1"/>
    <col min="11529" max="11776" width="9.09765625" style="4"/>
    <col min="11777" max="11777" width="12.59765625" style="4" customWidth="1"/>
    <col min="11778" max="11778" width="17.3984375" style="4" customWidth="1"/>
    <col min="11779" max="11779" width="10.59765625" style="4" customWidth="1"/>
    <col min="11780" max="11781" width="17.3984375" style="4" customWidth="1"/>
    <col min="11782" max="11783" width="15.09765625" style="4" customWidth="1"/>
    <col min="11784" max="11784" width="11" style="4" customWidth="1"/>
    <col min="11785" max="12032" width="9.09765625" style="4"/>
    <col min="12033" max="12033" width="12.59765625" style="4" customWidth="1"/>
    <col min="12034" max="12034" width="17.3984375" style="4" customWidth="1"/>
    <col min="12035" max="12035" width="10.59765625" style="4" customWidth="1"/>
    <col min="12036" max="12037" width="17.3984375" style="4" customWidth="1"/>
    <col min="12038" max="12039" width="15.09765625" style="4" customWidth="1"/>
    <col min="12040" max="12040" width="11" style="4" customWidth="1"/>
    <col min="12041" max="12288" width="9.09765625" style="4"/>
    <col min="12289" max="12289" width="12.59765625" style="4" customWidth="1"/>
    <col min="12290" max="12290" width="17.3984375" style="4" customWidth="1"/>
    <col min="12291" max="12291" width="10.59765625" style="4" customWidth="1"/>
    <col min="12292" max="12293" width="17.3984375" style="4" customWidth="1"/>
    <col min="12294" max="12295" width="15.09765625" style="4" customWidth="1"/>
    <col min="12296" max="12296" width="11" style="4" customWidth="1"/>
    <col min="12297" max="12544" width="9.09765625" style="4"/>
    <col min="12545" max="12545" width="12.59765625" style="4" customWidth="1"/>
    <col min="12546" max="12546" width="17.3984375" style="4" customWidth="1"/>
    <col min="12547" max="12547" width="10.59765625" style="4" customWidth="1"/>
    <col min="12548" max="12549" width="17.3984375" style="4" customWidth="1"/>
    <col min="12550" max="12551" width="15.09765625" style="4" customWidth="1"/>
    <col min="12552" max="12552" width="11" style="4" customWidth="1"/>
    <col min="12553" max="12800" width="9.09765625" style="4"/>
    <col min="12801" max="12801" width="12.59765625" style="4" customWidth="1"/>
    <col min="12802" max="12802" width="17.3984375" style="4" customWidth="1"/>
    <col min="12803" max="12803" width="10.59765625" style="4" customWidth="1"/>
    <col min="12804" max="12805" width="17.3984375" style="4" customWidth="1"/>
    <col min="12806" max="12807" width="15.09765625" style="4" customWidth="1"/>
    <col min="12808" max="12808" width="11" style="4" customWidth="1"/>
    <col min="12809" max="13056" width="9.09765625" style="4"/>
    <col min="13057" max="13057" width="12.59765625" style="4" customWidth="1"/>
    <col min="13058" max="13058" width="17.3984375" style="4" customWidth="1"/>
    <col min="13059" max="13059" width="10.59765625" style="4" customWidth="1"/>
    <col min="13060" max="13061" width="17.3984375" style="4" customWidth="1"/>
    <col min="13062" max="13063" width="15.09765625" style="4" customWidth="1"/>
    <col min="13064" max="13064" width="11" style="4" customWidth="1"/>
    <col min="13065" max="13312" width="9.09765625" style="4"/>
    <col min="13313" max="13313" width="12.59765625" style="4" customWidth="1"/>
    <col min="13314" max="13314" width="17.3984375" style="4" customWidth="1"/>
    <col min="13315" max="13315" width="10.59765625" style="4" customWidth="1"/>
    <col min="13316" max="13317" width="17.3984375" style="4" customWidth="1"/>
    <col min="13318" max="13319" width="15.09765625" style="4" customWidth="1"/>
    <col min="13320" max="13320" width="11" style="4" customWidth="1"/>
    <col min="13321" max="13568" width="9.09765625" style="4"/>
    <col min="13569" max="13569" width="12.59765625" style="4" customWidth="1"/>
    <col min="13570" max="13570" width="17.3984375" style="4" customWidth="1"/>
    <col min="13571" max="13571" width="10.59765625" style="4" customWidth="1"/>
    <col min="13572" max="13573" width="17.3984375" style="4" customWidth="1"/>
    <col min="13574" max="13575" width="15.09765625" style="4" customWidth="1"/>
    <col min="13576" max="13576" width="11" style="4" customWidth="1"/>
    <col min="13577" max="13824" width="9.09765625" style="4"/>
    <col min="13825" max="13825" width="12.59765625" style="4" customWidth="1"/>
    <col min="13826" max="13826" width="17.3984375" style="4" customWidth="1"/>
    <col min="13827" max="13827" width="10.59765625" style="4" customWidth="1"/>
    <col min="13828" max="13829" width="17.3984375" style="4" customWidth="1"/>
    <col min="13830" max="13831" width="15.09765625" style="4" customWidth="1"/>
    <col min="13832" max="13832" width="11" style="4" customWidth="1"/>
    <col min="13833" max="14080" width="9.09765625" style="4"/>
    <col min="14081" max="14081" width="12.59765625" style="4" customWidth="1"/>
    <col min="14082" max="14082" width="17.3984375" style="4" customWidth="1"/>
    <col min="14083" max="14083" width="10.59765625" style="4" customWidth="1"/>
    <col min="14084" max="14085" width="17.3984375" style="4" customWidth="1"/>
    <col min="14086" max="14087" width="15.09765625" style="4" customWidth="1"/>
    <col min="14088" max="14088" width="11" style="4" customWidth="1"/>
    <col min="14089" max="14336" width="9.09765625" style="4"/>
    <col min="14337" max="14337" width="12.59765625" style="4" customWidth="1"/>
    <col min="14338" max="14338" width="17.3984375" style="4" customWidth="1"/>
    <col min="14339" max="14339" width="10.59765625" style="4" customWidth="1"/>
    <col min="14340" max="14341" width="17.3984375" style="4" customWidth="1"/>
    <col min="14342" max="14343" width="15.09765625" style="4" customWidth="1"/>
    <col min="14344" max="14344" width="11" style="4" customWidth="1"/>
    <col min="14345" max="14592" width="9.09765625" style="4"/>
    <col min="14593" max="14593" width="12.59765625" style="4" customWidth="1"/>
    <col min="14594" max="14594" width="17.3984375" style="4" customWidth="1"/>
    <col min="14595" max="14595" width="10.59765625" style="4" customWidth="1"/>
    <col min="14596" max="14597" width="17.3984375" style="4" customWidth="1"/>
    <col min="14598" max="14599" width="15.09765625" style="4" customWidth="1"/>
    <col min="14600" max="14600" width="11" style="4" customWidth="1"/>
    <col min="14601" max="14848" width="9.09765625" style="4"/>
    <col min="14849" max="14849" width="12.59765625" style="4" customWidth="1"/>
    <col min="14850" max="14850" width="17.3984375" style="4" customWidth="1"/>
    <col min="14851" max="14851" width="10.59765625" style="4" customWidth="1"/>
    <col min="14852" max="14853" width="17.3984375" style="4" customWidth="1"/>
    <col min="14854" max="14855" width="15.09765625" style="4" customWidth="1"/>
    <col min="14856" max="14856" width="11" style="4" customWidth="1"/>
    <col min="14857" max="15104" width="9.09765625" style="4"/>
    <col min="15105" max="15105" width="12.59765625" style="4" customWidth="1"/>
    <col min="15106" max="15106" width="17.3984375" style="4" customWidth="1"/>
    <col min="15107" max="15107" width="10.59765625" style="4" customWidth="1"/>
    <col min="15108" max="15109" width="17.3984375" style="4" customWidth="1"/>
    <col min="15110" max="15111" width="15.09765625" style="4" customWidth="1"/>
    <col min="15112" max="15112" width="11" style="4" customWidth="1"/>
    <col min="15113" max="15360" width="9.09765625" style="4"/>
    <col min="15361" max="15361" width="12.59765625" style="4" customWidth="1"/>
    <col min="15362" max="15362" width="17.3984375" style="4" customWidth="1"/>
    <col min="15363" max="15363" width="10.59765625" style="4" customWidth="1"/>
    <col min="15364" max="15365" width="17.3984375" style="4" customWidth="1"/>
    <col min="15366" max="15367" width="15.09765625" style="4" customWidth="1"/>
    <col min="15368" max="15368" width="11" style="4" customWidth="1"/>
    <col min="15369" max="15616" width="9.09765625" style="4"/>
    <col min="15617" max="15617" width="12.59765625" style="4" customWidth="1"/>
    <col min="15618" max="15618" width="17.3984375" style="4" customWidth="1"/>
    <col min="15619" max="15619" width="10.59765625" style="4" customWidth="1"/>
    <col min="15620" max="15621" width="17.3984375" style="4" customWidth="1"/>
    <col min="15622" max="15623" width="15.09765625" style="4" customWidth="1"/>
    <col min="15624" max="15624" width="11" style="4" customWidth="1"/>
    <col min="15625" max="15872" width="9.09765625" style="4"/>
    <col min="15873" max="15873" width="12.59765625" style="4" customWidth="1"/>
    <col min="15874" max="15874" width="17.3984375" style="4" customWidth="1"/>
    <col min="15875" max="15875" width="10.59765625" style="4" customWidth="1"/>
    <col min="15876" max="15877" width="17.3984375" style="4" customWidth="1"/>
    <col min="15878" max="15879" width="15.09765625" style="4" customWidth="1"/>
    <col min="15880" max="15880" width="11" style="4" customWidth="1"/>
    <col min="15881" max="16128" width="9.09765625" style="4"/>
    <col min="16129" max="16129" width="12.59765625" style="4" customWidth="1"/>
    <col min="16130" max="16130" width="17.3984375" style="4" customWidth="1"/>
    <col min="16131" max="16131" width="10.59765625" style="4" customWidth="1"/>
    <col min="16132" max="16133" width="17.3984375" style="4" customWidth="1"/>
    <col min="16134" max="16135" width="15.09765625" style="4" customWidth="1"/>
    <col min="16136" max="16136" width="11" style="4" customWidth="1"/>
    <col min="16137" max="16384" width="9.09765625" style="4"/>
  </cols>
  <sheetData>
    <row r="1" spans="1:15" x14ac:dyDescent="0.25">
      <c r="A1" s="6"/>
      <c r="B1" s="6"/>
      <c r="C1" s="6"/>
      <c r="D1" s="6"/>
      <c r="E1" s="6"/>
      <c r="F1" s="6"/>
      <c r="G1" s="7"/>
    </row>
    <row r="2" spans="1:15" ht="13" x14ac:dyDescent="0.3">
      <c r="A2" s="8" t="s">
        <v>242</v>
      </c>
      <c r="B2" s="6"/>
      <c r="C2" s="6"/>
      <c r="D2" s="6"/>
      <c r="E2" s="6"/>
      <c r="F2" s="6"/>
      <c r="G2" s="7"/>
    </row>
    <row r="3" spans="1:15" x14ac:dyDescent="0.25">
      <c r="A3" s="9"/>
      <c r="B3" s="9"/>
      <c r="C3" s="9"/>
      <c r="D3" s="9"/>
      <c r="E3" s="9"/>
      <c r="F3" s="9"/>
      <c r="G3" s="10"/>
    </row>
    <row r="4" spans="1:15" x14ac:dyDescent="0.25">
      <c r="A4" s="11" t="s">
        <v>42</v>
      </c>
      <c r="B4" s="12" t="s">
        <v>43</v>
      </c>
      <c r="C4" s="12" t="s">
        <v>44</v>
      </c>
      <c r="D4" s="12" t="s">
        <v>44</v>
      </c>
      <c r="E4" s="12" t="s">
        <v>45</v>
      </c>
      <c r="F4" s="12" t="s">
        <v>46</v>
      </c>
      <c r="G4" s="13" t="s">
        <v>47</v>
      </c>
    </row>
    <row r="5" spans="1:15" x14ac:dyDescent="0.25">
      <c r="A5" s="14" t="s">
        <v>48</v>
      </c>
      <c r="B5" s="15" t="s">
        <v>49</v>
      </c>
      <c r="C5" s="15" t="s">
        <v>50</v>
      </c>
      <c r="D5" s="15" t="s">
        <v>51</v>
      </c>
      <c r="E5" s="15" t="s">
        <v>52</v>
      </c>
      <c r="F5" s="15" t="s">
        <v>53</v>
      </c>
      <c r="G5" s="16" t="s">
        <v>54</v>
      </c>
    </row>
    <row r="6" spans="1:15" x14ac:dyDescent="0.25">
      <c r="A6" s="17"/>
      <c r="B6" s="15" t="s">
        <v>55</v>
      </c>
      <c r="C6" s="15" t="s">
        <v>56</v>
      </c>
      <c r="D6" s="15" t="s">
        <v>55</v>
      </c>
      <c r="E6" s="15" t="s">
        <v>55</v>
      </c>
      <c r="F6" s="15" t="s">
        <v>57</v>
      </c>
      <c r="G6" s="16" t="s">
        <v>56</v>
      </c>
    </row>
    <row r="7" spans="1:15" x14ac:dyDescent="0.25">
      <c r="A7" s="18"/>
      <c r="B7" s="6"/>
      <c r="C7" s="15"/>
      <c r="D7" s="6"/>
      <c r="E7" s="6"/>
      <c r="F7" s="15"/>
      <c r="G7" s="16"/>
    </row>
    <row r="8" spans="1:15" ht="13.5" x14ac:dyDescent="0.35">
      <c r="A8" s="19"/>
      <c r="B8" s="20" t="s">
        <v>58</v>
      </c>
      <c r="C8" s="12" t="s">
        <v>59</v>
      </c>
      <c r="D8" s="12" t="s">
        <v>60</v>
      </c>
      <c r="E8" s="12" t="s">
        <v>61</v>
      </c>
      <c r="F8" s="20" t="s">
        <v>62</v>
      </c>
      <c r="G8" s="21" t="s">
        <v>63</v>
      </c>
    </row>
    <row r="9" spans="1:15" x14ac:dyDescent="0.25">
      <c r="A9" s="18"/>
      <c r="B9" s="22"/>
      <c r="C9" s="22"/>
      <c r="D9" s="22"/>
      <c r="E9" s="22"/>
      <c r="F9" s="22"/>
      <c r="G9" s="23"/>
    </row>
    <row r="10" spans="1:15" x14ac:dyDescent="0.25">
      <c r="A10" s="14" t="s">
        <v>64</v>
      </c>
      <c r="B10" s="24">
        <v>1.6999999999999999E-3</v>
      </c>
      <c r="C10" s="15">
        <v>100000</v>
      </c>
      <c r="D10" s="15">
        <v>170</v>
      </c>
      <c r="E10" s="15">
        <v>99861</v>
      </c>
      <c r="F10" s="15">
        <v>8593462</v>
      </c>
      <c r="G10" s="25">
        <v>85.9</v>
      </c>
      <c r="H10" s="44"/>
      <c r="I10" s="44"/>
      <c r="J10" s="44"/>
      <c r="K10" s="39"/>
      <c r="L10" s="39"/>
      <c r="M10" s="44"/>
      <c r="N10" s="43"/>
      <c r="O10" s="43"/>
    </row>
    <row r="11" spans="1:15" x14ac:dyDescent="0.25">
      <c r="A11" s="14" t="s">
        <v>65</v>
      </c>
      <c r="B11" s="24">
        <v>1E-4</v>
      </c>
      <c r="C11" s="15">
        <v>99830</v>
      </c>
      <c r="D11" s="15">
        <v>10</v>
      </c>
      <c r="E11" s="15">
        <v>99825</v>
      </c>
      <c r="F11" s="15">
        <v>8493601</v>
      </c>
      <c r="G11" s="25">
        <v>85.1</v>
      </c>
      <c r="H11" s="44"/>
      <c r="I11" s="44"/>
      <c r="J11" s="44"/>
      <c r="K11" s="39"/>
      <c r="L11" s="39"/>
      <c r="M11" s="44"/>
      <c r="N11" s="43"/>
      <c r="O11" s="43"/>
    </row>
    <row r="12" spans="1:15" x14ac:dyDescent="0.25">
      <c r="A12" s="14" t="s">
        <v>66</v>
      </c>
      <c r="B12" s="24">
        <v>1E-4</v>
      </c>
      <c r="C12" s="15">
        <v>99820</v>
      </c>
      <c r="D12" s="15">
        <v>10</v>
      </c>
      <c r="E12" s="15">
        <v>99815</v>
      </c>
      <c r="F12" s="15">
        <v>8393776</v>
      </c>
      <c r="G12" s="25">
        <v>84.1</v>
      </c>
      <c r="H12" s="44"/>
      <c r="I12" s="44"/>
      <c r="J12" s="44"/>
      <c r="K12" s="39"/>
      <c r="L12" s="39"/>
      <c r="M12" s="44"/>
      <c r="N12" s="43"/>
      <c r="O12" s="43"/>
    </row>
    <row r="13" spans="1:15" x14ac:dyDescent="0.25">
      <c r="A13" s="14" t="s">
        <v>67</v>
      </c>
      <c r="B13" s="24">
        <v>1E-4</v>
      </c>
      <c r="C13" s="15">
        <v>99810</v>
      </c>
      <c r="D13" s="15">
        <v>10</v>
      </c>
      <c r="E13" s="15">
        <v>99805</v>
      </c>
      <c r="F13" s="15">
        <v>8293961</v>
      </c>
      <c r="G13" s="25">
        <v>83.1</v>
      </c>
      <c r="H13" s="44"/>
      <c r="I13" s="44"/>
      <c r="J13" s="44"/>
      <c r="K13" s="39"/>
      <c r="L13" s="39"/>
      <c r="M13" s="44"/>
      <c r="N13" s="43"/>
      <c r="O13" s="43"/>
    </row>
    <row r="14" spans="1:15" x14ac:dyDescent="0.25">
      <c r="A14" s="14" t="s">
        <v>68</v>
      </c>
      <c r="B14" s="24">
        <v>1E-4</v>
      </c>
      <c r="C14" s="15">
        <v>99800</v>
      </c>
      <c r="D14" s="15">
        <v>10</v>
      </c>
      <c r="E14" s="15">
        <v>99795</v>
      </c>
      <c r="F14" s="15">
        <v>8194156</v>
      </c>
      <c r="G14" s="25">
        <v>82.1</v>
      </c>
      <c r="H14" s="44"/>
      <c r="I14" s="44"/>
      <c r="J14" s="44"/>
      <c r="K14" s="39"/>
      <c r="L14" s="39"/>
      <c r="M14" s="44"/>
      <c r="N14" s="43"/>
      <c r="O14" s="43"/>
    </row>
    <row r="15" spans="1:15" x14ac:dyDescent="0.25">
      <c r="A15" s="14" t="s">
        <v>69</v>
      </c>
      <c r="B15" s="24">
        <v>1E-4</v>
      </c>
      <c r="C15" s="15">
        <v>99790</v>
      </c>
      <c r="D15" s="15">
        <v>10</v>
      </c>
      <c r="E15" s="15">
        <v>99785</v>
      </c>
      <c r="F15" s="15">
        <v>8094361</v>
      </c>
      <c r="G15" s="25">
        <v>81.099999999999994</v>
      </c>
      <c r="H15" s="44"/>
      <c r="I15" s="44"/>
      <c r="J15" s="44"/>
      <c r="K15" s="39"/>
      <c r="L15" s="39"/>
      <c r="M15" s="44"/>
      <c r="N15" s="43"/>
      <c r="O15" s="43"/>
    </row>
    <row r="16" spans="1:15" x14ac:dyDescent="0.25">
      <c r="A16" s="14" t="s">
        <v>70</v>
      </c>
      <c r="B16" s="24">
        <v>9.0000000000000006E-5</v>
      </c>
      <c r="C16" s="15">
        <v>99780</v>
      </c>
      <c r="D16" s="15">
        <v>9</v>
      </c>
      <c r="E16" s="15">
        <v>99776</v>
      </c>
      <c r="F16" s="15">
        <v>7994576</v>
      </c>
      <c r="G16" s="25">
        <v>80.099999999999994</v>
      </c>
      <c r="H16" s="44"/>
      <c r="I16" s="44"/>
      <c r="J16" s="44"/>
      <c r="K16" s="39"/>
      <c r="L16" s="39"/>
      <c r="M16" s="44"/>
      <c r="N16" s="43"/>
      <c r="O16" s="43"/>
    </row>
    <row r="17" spans="1:15" x14ac:dyDescent="0.25">
      <c r="A17" s="14" t="s">
        <v>71</v>
      </c>
      <c r="B17" s="24">
        <v>9.0000000000000006E-5</v>
      </c>
      <c r="C17" s="15">
        <v>99771</v>
      </c>
      <c r="D17" s="15">
        <v>9</v>
      </c>
      <c r="E17" s="15">
        <v>99767</v>
      </c>
      <c r="F17" s="15">
        <v>7894801</v>
      </c>
      <c r="G17" s="25">
        <v>79.099999999999994</v>
      </c>
      <c r="H17" s="44"/>
      <c r="I17" s="44"/>
      <c r="J17" s="44"/>
      <c r="K17" s="39"/>
      <c r="L17" s="39"/>
      <c r="M17" s="44"/>
      <c r="N17" s="43"/>
      <c r="O17" s="43"/>
    </row>
    <row r="18" spans="1:15" x14ac:dyDescent="0.25">
      <c r="A18" s="14" t="s">
        <v>72</v>
      </c>
      <c r="B18" s="24">
        <v>8.0000000000000007E-5</v>
      </c>
      <c r="C18" s="15">
        <v>99762</v>
      </c>
      <c r="D18" s="15">
        <v>8</v>
      </c>
      <c r="E18" s="15">
        <v>99758</v>
      </c>
      <c r="F18" s="15">
        <v>7795034</v>
      </c>
      <c r="G18" s="25">
        <v>78.099999999999994</v>
      </c>
      <c r="H18" s="44"/>
      <c r="I18" s="44"/>
      <c r="J18" s="44"/>
      <c r="K18" s="39"/>
      <c r="L18" s="39"/>
      <c r="M18" s="44"/>
      <c r="N18" s="43"/>
      <c r="O18" s="43"/>
    </row>
    <row r="19" spans="1:15" x14ac:dyDescent="0.25">
      <c r="A19" s="14" t="s">
        <v>73</v>
      </c>
      <c r="B19" s="24">
        <v>8.0000000000000007E-5</v>
      </c>
      <c r="C19" s="15">
        <v>99754</v>
      </c>
      <c r="D19" s="15">
        <v>8</v>
      </c>
      <c r="E19" s="15">
        <v>99750</v>
      </c>
      <c r="F19" s="15">
        <v>7695276</v>
      </c>
      <c r="G19" s="25">
        <v>77.099999999999994</v>
      </c>
      <c r="H19" s="44"/>
      <c r="I19" s="44"/>
      <c r="J19" s="44"/>
      <c r="K19" s="39"/>
      <c r="L19" s="39"/>
      <c r="M19" s="44"/>
      <c r="N19" s="43"/>
      <c r="O19" s="43"/>
    </row>
    <row r="20" spans="1:15" x14ac:dyDescent="0.25">
      <c r="A20" s="14" t="s">
        <v>74</v>
      </c>
      <c r="B20" s="24">
        <v>6.9999999999999994E-5</v>
      </c>
      <c r="C20" s="15">
        <v>99746</v>
      </c>
      <c r="D20" s="15">
        <v>7</v>
      </c>
      <c r="E20" s="15">
        <v>99743</v>
      </c>
      <c r="F20" s="15">
        <v>7595526</v>
      </c>
      <c r="G20" s="25">
        <v>76.099999999999994</v>
      </c>
      <c r="H20" s="44"/>
      <c r="I20" s="44"/>
      <c r="J20" s="44"/>
      <c r="K20" s="39"/>
      <c r="L20" s="39"/>
      <c r="M20" s="44"/>
      <c r="N20" s="43"/>
      <c r="O20" s="43"/>
    </row>
    <row r="21" spans="1:15" x14ac:dyDescent="0.25">
      <c r="A21" s="14" t="s">
        <v>75</v>
      </c>
      <c r="B21" s="24">
        <v>6.0000000000000002E-5</v>
      </c>
      <c r="C21" s="15">
        <v>99739</v>
      </c>
      <c r="D21" s="15">
        <v>6</v>
      </c>
      <c r="E21" s="15">
        <v>99736</v>
      </c>
      <c r="F21" s="15">
        <v>7495784</v>
      </c>
      <c r="G21" s="25">
        <v>75.2</v>
      </c>
      <c r="H21" s="44"/>
      <c r="I21" s="44"/>
      <c r="J21" s="44"/>
      <c r="K21" s="39"/>
      <c r="L21" s="39"/>
      <c r="M21" s="44"/>
      <c r="N21" s="43"/>
      <c r="O21" s="43"/>
    </row>
    <row r="22" spans="1:15" x14ac:dyDescent="0.25">
      <c r="A22" s="14" t="s">
        <v>76</v>
      </c>
      <c r="B22" s="24">
        <v>6.0000000000000002E-5</v>
      </c>
      <c r="C22" s="15">
        <v>99733</v>
      </c>
      <c r="D22" s="15">
        <v>6</v>
      </c>
      <c r="E22" s="15">
        <v>99730</v>
      </c>
      <c r="F22" s="15">
        <v>7396048</v>
      </c>
      <c r="G22" s="25">
        <v>74.2</v>
      </c>
      <c r="H22" s="44"/>
      <c r="I22" s="44"/>
      <c r="J22" s="44"/>
      <c r="K22" s="39"/>
      <c r="L22" s="39"/>
      <c r="M22" s="44"/>
      <c r="N22" s="43"/>
      <c r="O22" s="43"/>
    </row>
    <row r="23" spans="1:15" x14ac:dyDescent="0.25">
      <c r="A23" s="14" t="s">
        <v>77</v>
      </c>
      <c r="B23" s="24">
        <v>6.0000000000000002E-5</v>
      </c>
      <c r="C23" s="15">
        <v>99727</v>
      </c>
      <c r="D23" s="15">
        <v>6</v>
      </c>
      <c r="E23" s="15">
        <v>99724</v>
      </c>
      <c r="F23" s="15">
        <v>7296318</v>
      </c>
      <c r="G23" s="25">
        <v>73.2</v>
      </c>
      <c r="H23" s="44"/>
      <c r="I23" s="44"/>
      <c r="J23" s="44"/>
      <c r="K23" s="39"/>
      <c r="L23" s="39"/>
      <c r="M23" s="44"/>
      <c r="N23" s="43"/>
      <c r="O23" s="43"/>
    </row>
    <row r="24" spans="1:15" x14ac:dyDescent="0.25">
      <c r="A24" s="14" t="s">
        <v>78</v>
      </c>
      <c r="B24" s="24">
        <v>6.9999999999999994E-5</v>
      </c>
      <c r="C24" s="15">
        <v>99721</v>
      </c>
      <c r="D24" s="15">
        <v>7</v>
      </c>
      <c r="E24" s="15">
        <v>99718</v>
      </c>
      <c r="F24" s="15">
        <v>7196594</v>
      </c>
      <c r="G24" s="25">
        <v>72.2</v>
      </c>
      <c r="H24" s="44"/>
      <c r="I24" s="44"/>
      <c r="J24" s="44"/>
      <c r="K24" s="39"/>
      <c r="L24" s="39"/>
      <c r="M24" s="44"/>
      <c r="N24" s="43"/>
      <c r="O24" s="43"/>
    </row>
    <row r="25" spans="1:15" x14ac:dyDescent="0.25">
      <c r="A25" s="14" t="s">
        <v>79</v>
      </c>
      <c r="B25" s="24">
        <v>8.0000000000000007E-5</v>
      </c>
      <c r="C25" s="15">
        <v>99714</v>
      </c>
      <c r="D25" s="15">
        <v>8</v>
      </c>
      <c r="E25" s="15">
        <v>99710</v>
      </c>
      <c r="F25" s="15">
        <v>7096876</v>
      </c>
      <c r="G25" s="25">
        <v>71.2</v>
      </c>
      <c r="H25" s="44"/>
      <c r="I25" s="44"/>
      <c r="J25" s="44"/>
      <c r="K25" s="39"/>
      <c r="L25" s="39"/>
      <c r="M25" s="44"/>
      <c r="N25" s="43"/>
      <c r="O25" s="43"/>
    </row>
    <row r="26" spans="1:15" x14ac:dyDescent="0.25">
      <c r="A26" s="26" t="s">
        <v>80</v>
      </c>
      <c r="B26" s="24">
        <v>9.0000000000000006E-5</v>
      </c>
      <c r="C26" s="15">
        <v>99706</v>
      </c>
      <c r="D26" s="15">
        <v>9</v>
      </c>
      <c r="E26" s="15">
        <v>99702</v>
      </c>
      <c r="F26" s="15">
        <v>6997166</v>
      </c>
      <c r="G26" s="25">
        <v>70.2</v>
      </c>
      <c r="H26" s="44"/>
      <c r="I26" s="44"/>
      <c r="J26" s="44"/>
      <c r="K26" s="39"/>
      <c r="L26" s="39"/>
      <c r="M26" s="44"/>
      <c r="N26" s="43"/>
      <c r="O26" s="43"/>
    </row>
    <row r="27" spans="1:15" x14ac:dyDescent="0.25">
      <c r="A27" s="26" t="s">
        <v>81</v>
      </c>
      <c r="B27" s="24">
        <v>1E-4</v>
      </c>
      <c r="C27" s="15">
        <v>99697</v>
      </c>
      <c r="D27" s="15">
        <v>10</v>
      </c>
      <c r="E27" s="15">
        <v>99692</v>
      </c>
      <c r="F27" s="15">
        <v>6897465</v>
      </c>
      <c r="G27" s="25">
        <v>69.2</v>
      </c>
      <c r="H27" s="44"/>
      <c r="I27" s="44"/>
      <c r="J27" s="44"/>
      <c r="K27" s="39"/>
      <c r="L27" s="39"/>
      <c r="M27" s="44"/>
      <c r="N27" s="43"/>
      <c r="O27" s="43"/>
    </row>
    <row r="28" spans="1:15" x14ac:dyDescent="0.25">
      <c r="A28" s="26" t="s">
        <v>82</v>
      </c>
      <c r="B28" s="24">
        <v>1.1E-4</v>
      </c>
      <c r="C28" s="15">
        <v>99687</v>
      </c>
      <c r="D28" s="15">
        <v>11</v>
      </c>
      <c r="E28" s="15">
        <v>99682</v>
      </c>
      <c r="F28" s="15">
        <v>6797773</v>
      </c>
      <c r="G28" s="25">
        <v>68.2</v>
      </c>
      <c r="H28" s="44"/>
      <c r="I28" s="44"/>
      <c r="J28" s="44"/>
      <c r="K28" s="39"/>
      <c r="L28" s="39"/>
      <c r="M28" s="44"/>
      <c r="N28" s="43"/>
      <c r="O28" s="43"/>
    </row>
    <row r="29" spans="1:15" x14ac:dyDescent="0.25">
      <c r="A29" s="26" t="s">
        <v>83</v>
      </c>
      <c r="B29" s="24">
        <v>1.2E-4</v>
      </c>
      <c r="C29" s="15">
        <v>99676</v>
      </c>
      <c r="D29" s="15">
        <v>12</v>
      </c>
      <c r="E29" s="15">
        <v>99670</v>
      </c>
      <c r="F29" s="15">
        <v>6698091</v>
      </c>
      <c r="G29" s="25">
        <v>67.2</v>
      </c>
      <c r="H29" s="44"/>
      <c r="I29" s="44"/>
      <c r="J29" s="44"/>
      <c r="K29" s="39"/>
      <c r="L29" s="39"/>
      <c r="M29" s="44"/>
      <c r="N29" s="43"/>
      <c r="O29" s="43"/>
    </row>
    <row r="30" spans="1:15" x14ac:dyDescent="0.25">
      <c r="A30" s="26" t="s">
        <v>84</v>
      </c>
      <c r="B30" s="24">
        <v>1.2999999999999999E-4</v>
      </c>
      <c r="C30" s="15">
        <v>99664</v>
      </c>
      <c r="D30" s="15">
        <v>12</v>
      </c>
      <c r="E30" s="15">
        <v>99658</v>
      </c>
      <c r="F30" s="15">
        <v>6598421</v>
      </c>
      <c r="G30" s="25">
        <v>66.2</v>
      </c>
      <c r="H30" s="44"/>
      <c r="I30" s="44"/>
      <c r="J30" s="44"/>
      <c r="K30" s="39"/>
      <c r="L30" s="39"/>
      <c r="M30" s="44"/>
      <c r="N30" s="43"/>
      <c r="O30" s="43"/>
    </row>
    <row r="31" spans="1:15" x14ac:dyDescent="0.25">
      <c r="A31" s="26" t="s">
        <v>85</v>
      </c>
      <c r="B31" s="24">
        <v>1.2999999999999999E-4</v>
      </c>
      <c r="C31" s="15">
        <v>99652</v>
      </c>
      <c r="D31" s="15">
        <v>13</v>
      </c>
      <c r="E31" s="15">
        <v>99646</v>
      </c>
      <c r="F31" s="15">
        <v>6498763</v>
      </c>
      <c r="G31" s="25">
        <v>65.2</v>
      </c>
      <c r="H31" s="44"/>
      <c r="I31" s="44"/>
      <c r="J31" s="44"/>
      <c r="K31" s="39"/>
      <c r="L31" s="39"/>
      <c r="M31" s="44"/>
      <c r="N31" s="43"/>
      <c r="O31" s="43"/>
    </row>
    <row r="32" spans="1:15" x14ac:dyDescent="0.25">
      <c r="A32" s="26" t="s">
        <v>86</v>
      </c>
      <c r="B32" s="24">
        <v>1.3999999999999999E-4</v>
      </c>
      <c r="C32" s="15">
        <v>99639</v>
      </c>
      <c r="D32" s="15">
        <v>14</v>
      </c>
      <c r="E32" s="15">
        <v>99632</v>
      </c>
      <c r="F32" s="15">
        <v>6399118</v>
      </c>
      <c r="G32" s="25">
        <v>64.2</v>
      </c>
      <c r="H32" s="44"/>
      <c r="I32" s="44"/>
      <c r="J32" s="44"/>
      <c r="K32" s="39"/>
      <c r="L32" s="39"/>
      <c r="M32" s="44"/>
      <c r="N32" s="43"/>
      <c r="O32" s="43"/>
    </row>
    <row r="33" spans="1:15" x14ac:dyDescent="0.25">
      <c r="A33" s="26" t="s">
        <v>87</v>
      </c>
      <c r="B33" s="24">
        <v>1.4999999999999999E-4</v>
      </c>
      <c r="C33" s="15">
        <v>99625</v>
      </c>
      <c r="D33" s="15">
        <v>15</v>
      </c>
      <c r="E33" s="15">
        <v>99618</v>
      </c>
      <c r="F33" s="15">
        <v>6299486</v>
      </c>
      <c r="G33" s="25">
        <v>63.2</v>
      </c>
      <c r="H33" s="44"/>
      <c r="I33" s="44"/>
      <c r="J33" s="44"/>
      <c r="K33" s="39"/>
      <c r="L33" s="39"/>
      <c r="M33" s="44"/>
      <c r="N33" s="43"/>
      <c r="O33" s="43"/>
    </row>
    <row r="34" spans="1:15" x14ac:dyDescent="0.25">
      <c r="A34" s="26" t="s">
        <v>88</v>
      </c>
      <c r="B34" s="24">
        <v>1.6000000000000001E-4</v>
      </c>
      <c r="C34" s="15">
        <v>99610</v>
      </c>
      <c r="D34" s="15">
        <v>16</v>
      </c>
      <c r="E34" s="15">
        <v>99602</v>
      </c>
      <c r="F34" s="15">
        <v>6199868</v>
      </c>
      <c r="G34" s="25">
        <v>62.2</v>
      </c>
      <c r="H34" s="44"/>
      <c r="I34" s="44"/>
      <c r="J34" s="44"/>
      <c r="K34" s="39"/>
      <c r="L34" s="39"/>
      <c r="M34" s="44"/>
      <c r="N34" s="43"/>
      <c r="O34" s="43"/>
    </row>
    <row r="35" spans="1:15" x14ac:dyDescent="0.25">
      <c r="A35" s="26" t="s">
        <v>89</v>
      </c>
      <c r="B35" s="24">
        <v>1.6000000000000001E-4</v>
      </c>
      <c r="C35" s="15">
        <v>99594</v>
      </c>
      <c r="D35" s="15">
        <v>16</v>
      </c>
      <c r="E35" s="15">
        <v>99586</v>
      </c>
      <c r="F35" s="15">
        <v>6100266</v>
      </c>
      <c r="G35" s="25">
        <v>61.3</v>
      </c>
      <c r="H35" s="44"/>
      <c r="I35" s="44"/>
      <c r="J35" s="44"/>
      <c r="K35" s="39"/>
      <c r="L35" s="39"/>
      <c r="M35" s="44"/>
      <c r="N35" s="43"/>
      <c r="O35" s="43"/>
    </row>
    <row r="36" spans="1:15" x14ac:dyDescent="0.25">
      <c r="A36" s="26" t="s">
        <v>90</v>
      </c>
      <c r="B36" s="24">
        <v>1.7000000000000001E-4</v>
      </c>
      <c r="C36" s="15">
        <v>99578</v>
      </c>
      <c r="D36" s="15">
        <v>17</v>
      </c>
      <c r="E36" s="15">
        <v>99570</v>
      </c>
      <c r="F36" s="15">
        <v>6000680</v>
      </c>
      <c r="G36" s="25">
        <v>60.3</v>
      </c>
      <c r="H36" s="44"/>
      <c r="I36" s="44"/>
      <c r="J36" s="44"/>
      <c r="K36" s="39"/>
      <c r="L36" s="39"/>
      <c r="M36" s="44"/>
      <c r="N36" s="43"/>
      <c r="O36" s="43"/>
    </row>
    <row r="37" spans="1:15" x14ac:dyDescent="0.25">
      <c r="A37" s="26" t="s">
        <v>91</v>
      </c>
      <c r="B37" s="24">
        <v>1.8000000000000001E-4</v>
      </c>
      <c r="C37" s="15">
        <v>99561</v>
      </c>
      <c r="D37" s="15">
        <v>18</v>
      </c>
      <c r="E37" s="15">
        <v>99552</v>
      </c>
      <c r="F37" s="15">
        <v>5901111</v>
      </c>
      <c r="G37" s="25">
        <v>59.3</v>
      </c>
      <c r="H37" s="44"/>
      <c r="I37" s="44"/>
      <c r="J37" s="44"/>
      <c r="K37" s="39"/>
      <c r="L37" s="39"/>
      <c r="M37" s="44"/>
      <c r="N37" s="43"/>
      <c r="O37" s="43"/>
    </row>
    <row r="38" spans="1:15" x14ac:dyDescent="0.25">
      <c r="A38" s="26" t="s">
        <v>92</v>
      </c>
      <c r="B38" s="24">
        <v>1.9000000000000001E-4</v>
      </c>
      <c r="C38" s="15">
        <v>99543</v>
      </c>
      <c r="D38" s="15">
        <v>19</v>
      </c>
      <c r="E38" s="15">
        <v>99534</v>
      </c>
      <c r="F38" s="15">
        <v>5801559</v>
      </c>
      <c r="G38" s="25">
        <v>58.3</v>
      </c>
      <c r="H38" s="44"/>
      <c r="I38" s="44"/>
      <c r="J38" s="44"/>
      <c r="K38" s="39"/>
      <c r="L38" s="39"/>
      <c r="M38" s="44"/>
      <c r="N38" s="43"/>
      <c r="O38" s="43"/>
    </row>
    <row r="39" spans="1:15" x14ac:dyDescent="0.25">
      <c r="A39" s="26" t="s">
        <v>93</v>
      </c>
      <c r="B39" s="24">
        <v>2.0000000000000001E-4</v>
      </c>
      <c r="C39" s="15">
        <v>99524</v>
      </c>
      <c r="D39" s="15">
        <v>20</v>
      </c>
      <c r="E39" s="15">
        <v>99514</v>
      </c>
      <c r="F39" s="15">
        <v>5702025</v>
      </c>
      <c r="G39" s="25">
        <v>57.3</v>
      </c>
      <c r="H39" s="44"/>
      <c r="I39" s="44"/>
      <c r="J39" s="44"/>
      <c r="K39" s="39"/>
      <c r="L39" s="39"/>
      <c r="M39" s="44"/>
      <c r="N39" s="43"/>
      <c r="O39" s="43"/>
    </row>
    <row r="40" spans="1:15" x14ac:dyDescent="0.25">
      <c r="A40" s="26" t="s">
        <v>94</v>
      </c>
      <c r="B40" s="24">
        <v>2.1000000000000001E-4</v>
      </c>
      <c r="C40" s="15">
        <v>99504</v>
      </c>
      <c r="D40" s="15">
        <v>21</v>
      </c>
      <c r="E40" s="15">
        <v>99494</v>
      </c>
      <c r="F40" s="15">
        <v>5602511</v>
      </c>
      <c r="G40" s="25">
        <v>56.3</v>
      </c>
      <c r="H40" s="44"/>
      <c r="I40" s="44"/>
      <c r="J40" s="44"/>
      <c r="K40" s="39"/>
      <c r="L40" s="39"/>
      <c r="M40" s="44"/>
      <c r="N40" s="43"/>
      <c r="O40" s="43"/>
    </row>
    <row r="41" spans="1:15" x14ac:dyDescent="0.25">
      <c r="A41" s="26" t="s">
        <v>95</v>
      </c>
      <c r="B41" s="24">
        <v>2.2000000000000001E-4</v>
      </c>
      <c r="C41" s="15">
        <v>99483</v>
      </c>
      <c r="D41" s="15">
        <v>22</v>
      </c>
      <c r="E41" s="15">
        <v>99472</v>
      </c>
      <c r="F41" s="15">
        <v>5503018</v>
      </c>
      <c r="G41" s="25">
        <v>55.3</v>
      </c>
      <c r="H41" s="44"/>
      <c r="I41" s="44"/>
      <c r="J41" s="44"/>
      <c r="K41" s="39"/>
      <c r="L41" s="39"/>
      <c r="M41" s="44"/>
      <c r="N41" s="43"/>
      <c r="O41" s="43"/>
    </row>
    <row r="42" spans="1:15" x14ac:dyDescent="0.25">
      <c r="A42" s="26" t="s">
        <v>96</v>
      </c>
      <c r="B42" s="24">
        <v>2.4000000000000001E-4</v>
      </c>
      <c r="C42" s="15">
        <v>99461</v>
      </c>
      <c r="D42" s="15">
        <v>24</v>
      </c>
      <c r="E42" s="15">
        <v>99449</v>
      </c>
      <c r="F42" s="15">
        <v>5403546</v>
      </c>
      <c r="G42" s="25">
        <v>54.3</v>
      </c>
      <c r="H42" s="44"/>
      <c r="I42" s="44"/>
      <c r="J42" s="44"/>
      <c r="K42" s="39"/>
      <c r="L42" s="39"/>
      <c r="M42" s="44"/>
      <c r="N42" s="43"/>
      <c r="O42" s="43"/>
    </row>
    <row r="43" spans="1:15" x14ac:dyDescent="0.25">
      <c r="A43" s="26" t="s">
        <v>97</v>
      </c>
      <c r="B43" s="24">
        <v>2.5999999999999998E-4</v>
      </c>
      <c r="C43" s="15">
        <v>99437</v>
      </c>
      <c r="D43" s="15">
        <v>26</v>
      </c>
      <c r="E43" s="15">
        <v>99424</v>
      </c>
      <c r="F43" s="15">
        <v>5304097</v>
      </c>
      <c r="G43" s="25">
        <v>53.3</v>
      </c>
      <c r="H43" s="44"/>
      <c r="I43" s="44"/>
      <c r="J43" s="44"/>
      <c r="K43" s="39"/>
      <c r="L43" s="39"/>
      <c r="M43" s="44"/>
      <c r="N43" s="43"/>
      <c r="O43" s="43"/>
    </row>
    <row r="44" spans="1:15" x14ac:dyDescent="0.25">
      <c r="A44" s="26" t="s">
        <v>98</v>
      </c>
      <c r="B44" s="24">
        <v>2.7999999999999998E-4</v>
      </c>
      <c r="C44" s="15">
        <v>99411</v>
      </c>
      <c r="D44" s="15">
        <v>28</v>
      </c>
      <c r="E44" s="15">
        <v>99397</v>
      </c>
      <c r="F44" s="15">
        <v>5204673</v>
      </c>
      <c r="G44" s="25">
        <v>52.4</v>
      </c>
      <c r="H44" s="44"/>
      <c r="I44" s="44"/>
      <c r="J44" s="44"/>
      <c r="K44" s="39"/>
      <c r="L44" s="39"/>
      <c r="M44" s="44"/>
      <c r="N44" s="43"/>
      <c r="O44" s="43"/>
    </row>
    <row r="45" spans="1:15" x14ac:dyDescent="0.25">
      <c r="A45" s="26" t="s">
        <v>99</v>
      </c>
      <c r="B45" s="24">
        <v>3.1E-4</v>
      </c>
      <c r="C45" s="15">
        <v>99383</v>
      </c>
      <c r="D45" s="15">
        <v>30</v>
      </c>
      <c r="E45" s="15">
        <v>99368</v>
      </c>
      <c r="F45" s="15">
        <v>5105276</v>
      </c>
      <c r="G45" s="25">
        <v>51.4</v>
      </c>
      <c r="H45" s="44"/>
      <c r="I45" s="44"/>
      <c r="J45" s="44"/>
      <c r="K45" s="39"/>
      <c r="L45" s="39"/>
      <c r="M45" s="44"/>
      <c r="N45" s="43"/>
      <c r="O45" s="43"/>
    </row>
    <row r="46" spans="1:15" x14ac:dyDescent="0.25">
      <c r="A46" s="26" t="s">
        <v>100</v>
      </c>
      <c r="B46" s="24">
        <v>3.3E-4</v>
      </c>
      <c r="C46" s="15">
        <v>99353</v>
      </c>
      <c r="D46" s="15">
        <v>33</v>
      </c>
      <c r="E46" s="15">
        <v>99337</v>
      </c>
      <c r="F46" s="15">
        <v>5005908</v>
      </c>
      <c r="G46" s="25">
        <v>50.4</v>
      </c>
      <c r="H46" s="44"/>
      <c r="I46" s="44"/>
      <c r="J46" s="44"/>
      <c r="K46" s="39"/>
      <c r="L46" s="39"/>
      <c r="M46" s="44"/>
      <c r="N46" s="43"/>
      <c r="O46" s="43"/>
    </row>
    <row r="47" spans="1:15" x14ac:dyDescent="0.25">
      <c r="A47" s="26" t="s">
        <v>101</v>
      </c>
      <c r="B47" s="24">
        <v>3.6000000000000002E-4</v>
      </c>
      <c r="C47" s="15">
        <v>99320</v>
      </c>
      <c r="D47" s="15">
        <v>36</v>
      </c>
      <c r="E47" s="15">
        <v>99302</v>
      </c>
      <c r="F47" s="15">
        <v>4906571</v>
      </c>
      <c r="G47" s="25">
        <v>49.4</v>
      </c>
      <c r="H47" s="44"/>
      <c r="I47" s="44"/>
      <c r="J47" s="44"/>
      <c r="K47" s="39"/>
      <c r="L47" s="39"/>
      <c r="M47" s="44"/>
      <c r="N47" s="43"/>
      <c r="O47" s="43"/>
    </row>
    <row r="48" spans="1:15" x14ac:dyDescent="0.25">
      <c r="A48" s="26" t="s">
        <v>102</v>
      </c>
      <c r="B48" s="24">
        <v>3.8999999999999999E-4</v>
      </c>
      <c r="C48" s="15">
        <v>99284</v>
      </c>
      <c r="D48" s="15">
        <v>39</v>
      </c>
      <c r="E48" s="15">
        <v>99265</v>
      </c>
      <c r="F48" s="15">
        <v>4807269</v>
      </c>
      <c r="G48" s="25">
        <v>48.4</v>
      </c>
      <c r="H48" s="44"/>
      <c r="I48" s="44"/>
      <c r="J48" s="44"/>
      <c r="K48" s="39"/>
      <c r="L48" s="39"/>
      <c r="M48" s="44"/>
      <c r="N48" s="43"/>
      <c r="O48" s="43"/>
    </row>
    <row r="49" spans="1:15" x14ac:dyDescent="0.25">
      <c r="A49" s="26" t="s">
        <v>103</v>
      </c>
      <c r="B49" s="24">
        <v>4.2999999999999999E-4</v>
      </c>
      <c r="C49" s="15">
        <v>99245</v>
      </c>
      <c r="D49" s="15">
        <v>43</v>
      </c>
      <c r="E49" s="15">
        <v>99224</v>
      </c>
      <c r="F49" s="15">
        <v>4708005</v>
      </c>
      <c r="G49" s="25">
        <v>47.4</v>
      </c>
      <c r="H49" s="44"/>
      <c r="I49" s="44"/>
      <c r="J49" s="44"/>
      <c r="K49" s="39"/>
      <c r="L49" s="39"/>
      <c r="M49" s="44"/>
      <c r="N49" s="43"/>
      <c r="O49" s="43"/>
    </row>
    <row r="50" spans="1:15" x14ac:dyDescent="0.25">
      <c r="A50" s="26" t="s">
        <v>104</v>
      </c>
      <c r="B50" s="24">
        <v>4.6999999999999999E-4</v>
      </c>
      <c r="C50" s="15">
        <v>99202</v>
      </c>
      <c r="D50" s="15">
        <v>46</v>
      </c>
      <c r="E50" s="15">
        <v>99179</v>
      </c>
      <c r="F50" s="15">
        <v>4608781</v>
      </c>
      <c r="G50" s="25">
        <v>46.5</v>
      </c>
      <c r="H50" s="44"/>
      <c r="I50" s="44"/>
      <c r="J50" s="44"/>
      <c r="K50" s="39"/>
      <c r="L50" s="39"/>
      <c r="M50" s="44"/>
      <c r="N50" s="43"/>
      <c r="O50" s="43"/>
    </row>
    <row r="51" spans="1:15" x14ac:dyDescent="0.25">
      <c r="A51" s="26" t="s">
        <v>105</v>
      </c>
      <c r="B51" s="24">
        <v>5.1000000000000004E-4</v>
      </c>
      <c r="C51" s="15">
        <v>99156</v>
      </c>
      <c r="D51" s="15">
        <v>50</v>
      </c>
      <c r="E51" s="15">
        <v>99131</v>
      </c>
      <c r="F51" s="15">
        <v>4509602</v>
      </c>
      <c r="G51" s="25">
        <v>45.5</v>
      </c>
      <c r="H51" s="44"/>
      <c r="I51" s="44"/>
      <c r="J51" s="44"/>
      <c r="K51" s="39"/>
      <c r="L51" s="39"/>
      <c r="M51" s="44"/>
      <c r="N51" s="43"/>
      <c r="O51" s="43"/>
    </row>
    <row r="52" spans="1:15" x14ac:dyDescent="0.25">
      <c r="A52" s="26" t="s">
        <v>106</v>
      </c>
      <c r="B52" s="24">
        <v>5.5999999999999995E-4</v>
      </c>
      <c r="C52" s="15">
        <v>99106</v>
      </c>
      <c r="D52" s="15">
        <v>55</v>
      </c>
      <c r="E52" s="15">
        <v>99079</v>
      </c>
      <c r="F52" s="15">
        <v>4410471</v>
      </c>
      <c r="G52" s="25">
        <v>44.5</v>
      </c>
      <c r="H52" s="44"/>
      <c r="I52" s="44"/>
      <c r="J52" s="44"/>
      <c r="K52" s="39"/>
      <c r="L52" s="39"/>
      <c r="M52" s="44"/>
      <c r="N52" s="43"/>
      <c r="O52" s="43"/>
    </row>
    <row r="53" spans="1:15" x14ac:dyDescent="0.25">
      <c r="A53" s="26" t="s">
        <v>107</v>
      </c>
      <c r="B53" s="24">
        <v>6.3000000000000003E-4</v>
      </c>
      <c r="C53" s="15">
        <v>99051</v>
      </c>
      <c r="D53" s="15">
        <v>62</v>
      </c>
      <c r="E53" s="15">
        <v>99020</v>
      </c>
      <c r="F53" s="15">
        <v>4311393</v>
      </c>
      <c r="G53" s="25">
        <v>43.5</v>
      </c>
      <c r="H53" s="44"/>
      <c r="I53" s="44"/>
      <c r="J53" s="44"/>
      <c r="K53" s="39"/>
      <c r="L53" s="39"/>
      <c r="M53" s="44"/>
      <c r="N53" s="43"/>
      <c r="O53" s="43"/>
    </row>
    <row r="54" spans="1:15" x14ac:dyDescent="0.25">
      <c r="A54" s="26" t="s">
        <v>108</v>
      </c>
      <c r="B54" s="24">
        <v>7.1000000000000002E-4</v>
      </c>
      <c r="C54" s="15">
        <v>98989</v>
      </c>
      <c r="D54" s="15">
        <v>71</v>
      </c>
      <c r="E54" s="15">
        <v>98954</v>
      </c>
      <c r="F54" s="15">
        <v>4212373</v>
      </c>
      <c r="G54" s="25">
        <v>42.6</v>
      </c>
      <c r="H54" s="44"/>
      <c r="I54" s="44"/>
      <c r="J54" s="44"/>
      <c r="K54" s="39"/>
      <c r="L54" s="39"/>
      <c r="M54" s="44"/>
      <c r="N54" s="43"/>
      <c r="O54" s="43"/>
    </row>
    <row r="55" spans="1:15" x14ac:dyDescent="0.25">
      <c r="A55" s="26" t="s">
        <v>109</v>
      </c>
      <c r="B55" s="24">
        <v>8.0000000000000004E-4</v>
      </c>
      <c r="C55" s="15">
        <v>98918</v>
      </c>
      <c r="D55" s="15">
        <v>79</v>
      </c>
      <c r="E55" s="15">
        <v>98879</v>
      </c>
      <c r="F55" s="15">
        <v>4113419</v>
      </c>
      <c r="G55" s="25">
        <v>41.6</v>
      </c>
      <c r="H55" s="44"/>
      <c r="I55" s="44"/>
      <c r="J55" s="44"/>
      <c r="K55" s="39"/>
      <c r="L55" s="39"/>
      <c r="M55" s="44"/>
      <c r="N55" s="43"/>
      <c r="O55" s="43"/>
    </row>
    <row r="56" spans="1:15" x14ac:dyDescent="0.25">
      <c r="A56" s="26" t="s">
        <v>110</v>
      </c>
      <c r="B56" s="24">
        <v>8.8999999999999995E-4</v>
      </c>
      <c r="C56" s="15">
        <v>98839</v>
      </c>
      <c r="D56" s="15">
        <v>88</v>
      </c>
      <c r="E56" s="15">
        <v>98795</v>
      </c>
      <c r="F56" s="15">
        <v>4014541</v>
      </c>
      <c r="G56" s="25">
        <v>40.6</v>
      </c>
      <c r="H56" s="44"/>
      <c r="I56" s="44"/>
      <c r="J56" s="44"/>
      <c r="K56" s="39"/>
      <c r="L56" s="39"/>
      <c r="M56" s="44"/>
      <c r="N56" s="43"/>
      <c r="O56" s="43"/>
    </row>
    <row r="57" spans="1:15" x14ac:dyDescent="0.25">
      <c r="A57" s="26" t="s">
        <v>111</v>
      </c>
      <c r="B57" s="24">
        <v>1E-3</v>
      </c>
      <c r="C57" s="15">
        <v>98751</v>
      </c>
      <c r="D57" s="15">
        <v>98</v>
      </c>
      <c r="E57" s="15">
        <v>98702</v>
      </c>
      <c r="F57" s="15">
        <v>3915746</v>
      </c>
      <c r="G57" s="25">
        <v>39.700000000000003</v>
      </c>
      <c r="H57" s="44"/>
      <c r="I57" s="44"/>
      <c r="J57" s="44"/>
      <c r="K57" s="39"/>
      <c r="L57" s="39"/>
      <c r="M57" s="44"/>
      <c r="N57" s="43"/>
      <c r="O57" s="43"/>
    </row>
    <row r="58" spans="1:15" x14ac:dyDescent="0.25">
      <c r="A58" s="26" t="s">
        <v>112</v>
      </c>
      <c r="B58" s="24">
        <v>1.1199999999999999E-3</v>
      </c>
      <c r="C58" s="15">
        <v>98653</v>
      </c>
      <c r="D58" s="15">
        <v>111</v>
      </c>
      <c r="E58" s="15">
        <v>98598</v>
      </c>
      <c r="F58" s="15">
        <v>3817044</v>
      </c>
      <c r="G58" s="25">
        <v>38.700000000000003</v>
      </c>
      <c r="H58" s="44"/>
      <c r="I58" s="44"/>
      <c r="J58" s="44"/>
      <c r="K58" s="39"/>
      <c r="L58" s="39"/>
      <c r="M58" s="44"/>
      <c r="N58" s="43"/>
      <c r="O58" s="43"/>
    </row>
    <row r="59" spans="1:15" x14ac:dyDescent="0.25">
      <c r="A59" s="26" t="s">
        <v>113</v>
      </c>
      <c r="B59" s="24">
        <v>1.2700000000000001E-3</v>
      </c>
      <c r="C59" s="15">
        <v>98542</v>
      </c>
      <c r="D59" s="15">
        <v>125</v>
      </c>
      <c r="E59" s="15">
        <v>98480</v>
      </c>
      <c r="F59" s="15">
        <v>3718446</v>
      </c>
      <c r="G59" s="25">
        <v>37.700000000000003</v>
      </c>
      <c r="H59" s="44"/>
      <c r="I59" s="44"/>
      <c r="J59" s="44"/>
      <c r="K59" s="39"/>
      <c r="L59" s="39"/>
      <c r="M59" s="44"/>
      <c r="N59" s="43"/>
      <c r="O59" s="43"/>
    </row>
    <row r="60" spans="1:15" x14ac:dyDescent="0.25">
      <c r="A60" s="27" t="s">
        <v>114</v>
      </c>
      <c r="B60" s="24">
        <v>1.41E-3</v>
      </c>
      <c r="C60" s="15">
        <v>98417</v>
      </c>
      <c r="D60" s="15">
        <v>139</v>
      </c>
      <c r="E60" s="15">
        <v>98348</v>
      </c>
      <c r="F60" s="15">
        <v>3619967</v>
      </c>
      <c r="G60" s="25">
        <v>36.799999999999997</v>
      </c>
      <c r="H60" s="44"/>
      <c r="I60" s="44"/>
      <c r="J60" s="44"/>
      <c r="K60" s="39"/>
      <c r="L60" s="39"/>
      <c r="M60" s="44"/>
      <c r="N60" s="43"/>
      <c r="O60" s="43"/>
    </row>
    <row r="61" spans="1:15" x14ac:dyDescent="0.25">
      <c r="A61" s="27" t="s">
        <v>115</v>
      </c>
      <c r="B61" s="24">
        <v>1.56E-3</v>
      </c>
      <c r="C61" s="15">
        <v>98278</v>
      </c>
      <c r="D61" s="15">
        <v>153</v>
      </c>
      <c r="E61" s="15">
        <v>98202</v>
      </c>
      <c r="F61" s="15">
        <v>3521619</v>
      </c>
      <c r="G61" s="25">
        <v>35.799999999999997</v>
      </c>
      <c r="H61" s="44"/>
      <c r="I61" s="44"/>
      <c r="J61" s="44"/>
      <c r="K61" s="39"/>
      <c r="L61" s="39"/>
      <c r="M61" s="44"/>
      <c r="N61" s="43"/>
      <c r="O61" s="43"/>
    </row>
    <row r="62" spans="1:15" x14ac:dyDescent="0.25">
      <c r="A62" s="26" t="s">
        <v>116</v>
      </c>
      <c r="B62" s="24">
        <v>1.73E-3</v>
      </c>
      <c r="C62" s="15">
        <v>98125</v>
      </c>
      <c r="D62" s="15">
        <v>169</v>
      </c>
      <c r="E62" s="15">
        <v>98041</v>
      </c>
      <c r="F62" s="15">
        <v>3423418</v>
      </c>
      <c r="G62" s="25">
        <v>34.9</v>
      </c>
      <c r="H62" s="44"/>
      <c r="I62" s="44"/>
      <c r="J62" s="44"/>
      <c r="K62" s="39"/>
      <c r="L62" s="39"/>
      <c r="M62" s="44"/>
      <c r="N62" s="43"/>
      <c r="O62" s="43"/>
    </row>
    <row r="63" spans="1:15" x14ac:dyDescent="0.25">
      <c r="A63" s="26" t="s">
        <v>117</v>
      </c>
      <c r="B63" s="24">
        <v>1.91E-3</v>
      </c>
      <c r="C63" s="15">
        <v>97956</v>
      </c>
      <c r="D63" s="15">
        <v>187</v>
      </c>
      <c r="E63" s="15">
        <v>97863</v>
      </c>
      <c r="F63" s="15">
        <v>3325377</v>
      </c>
      <c r="G63" s="25">
        <v>33.9</v>
      </c>
      <c r="H63" s="44"/>
      <c r="I63" s="44"/>
      <c r="J63" s="44"/>
      <c r="K63" s="39"/>
      <c r="L63" s="39"/>
      <c r="M63" s="44"/>
      <c r="N63" s="43"/>
      <c r="O63" s="43"/>
    </row>
    <row r="64" spans="1:15" x14ac:dyDescent="0.25">
      <c r="A64" s="26" t="s">
        <v>118</v>
      </c>
      <c r="B64" s="24">
        <v>2.1099999999999999E-3</v>
      </c>
      <c r="C64" s="15">
        <v>97769</v>
      </c>
      <c r="D64" s="15">
        <v>207</v>
      </c>
      <c r="E64" s="15">
        <v>97666</v>
      </c>
      <c r="F64" s="15">
        <v>3227515</v>
      </c>
      <c r="G64" s="25">
        <v>33</v>
      </c>
      <c r="H64" s="44"/>
      <c r="I64" s="44"/>
      <c r="J64" s="44"/>
      <c r="K64" s="39"/>
      <c r="L64" s="39"/>
      <c r="M64" s="44"/>
      <c r="N64" s="43"/>
      <c r="O64" s="43"/>
    </row>
    <row r="65" spans="1:15" x14ac:dyDescent="0.25">
      <c r="A65" s="26" t="s">
        <v>119</v>
      </c>
      <c r="B65" s="24">
        <v>2.32E-3</v>
      </c>
      <c r="C65" s="15">
        <v>97562</v>
      </c>
      <c r="D65" s="15">
        <v>226</v>
      </c>
      <c r="E65" s="15">
        <v>97449</v>
      </c>
      <c r="F65" s="15">
        <v>3129849</v>
      </c>
      <c r="G65" s="25">
        <v>32.1</v>
      </c>
      <c r="H65" s="44"/>
      <c r="I65" s="44"/>
      <c r="J65" s="44"/>
      <c r="K65" s="39"/>
      <c r="L65" s="39"/>
      <c r="M65" s="44"/>
      <c r="N65" s="43"/>
      <c r="O65" s="43"/>
    </row>
    <row r="66" spans="1:15" x14ac:dyDescent="0.25">
      <c r="A66" s="26" t="s">
        <v>120</v>
      </c>
      <c r="B66" s="24">
        <v>2.5300000000000001E-3</v>
      </c>
      <c r="C66" s="15">
        <v>97336</v>
      </c>
      <c r="D66" s="15">
        <v>247</v>
      </c>
      <c r="E66" s="15">
        <v>97213</v>
      </c>
      <c r="F66" s="15">
        <v>3032400</v>
      </c>
      <c r="G66" s="25">
        <v>31.2</v>
      </c>
      <c r="H66" s="44"/>
      <c r="I66" s="44"/>
      <c r="J66" s="44"/>
      <c r="K66" s="39"/>
      <c r="L66" s="39"/>
      <c r="M66" s="44"/>
      <c r="N66" s="43"/>
      <c r="O66" s="43"/>
    </row>
    <row r="67" spans="1:15" x14ac:dyDescent="0.25">
      <c r="A67" s="26" t="s">
        <v>121</v>
      </c>
      <c r="B67" s="24">
        <v>2.7599999999999999E-3</v>
      </c>
      <c r="C67" s="15">
        <v>97089</v>
      </c>
      <c r="D67" s="15">
        <v>268</v>
      </c>
      <c r="E67" s="15">
        <v>96955</v>
      </c>
      <c r="F67" s="15">
        <v>2935188</v>
      </c>
      <c r="G67" s="25">
        <v>30.2</v>
      </c>
      <c r="H67" s="44"/>
      <c r="I67" s="44"/>
      <c r="J67" s="44"/>
      <c r="K67" s="39"/>
      <c r="L67" s="39"/>
      <c r="M67" s="44"/>
      <c r="N67" s="43"/>
      <c r="O67" s="43"/>
    </row>
    <row r="68" spans="1:15" x14ac:dyDescent="0.25">
      <c r="A68" s="26" t="s">
        <v>122</v>
      </c>
      <c r="B68" s="24">
        <v>3.0100000000000001E-3</v>
      </c>
      <c r="C68" s="15">
        <v>96821</v>
      </c>
      <c r="D68" s="15">
        <v>292</v>
      </c>
      <c r="E68" s="15">
        <v>96675</v>
      </c>
      <c r="F68" s="15">
        <v>2838233</v>
      </c>
      <c r="G68" s="25">
        <v>29.3</v>
      </c>
      <c r="H68" s="44"/>
      <c r="I68" s="44"/>
      <c r="J68" s="44"/>
      <c r="K68" s="39"/>
      <c r="L68" s="39"/>
      <c r="M68" s="44"/>
      <c r="N68" s="43"/>
      <c r="O68" s="43"/>
    </row>
    <row r="69" spans="1:15" x14ac:dyDescent="0.25">
      <c r="A69" s="26" t="s">
        <v>123</v>
      </c>
      <c r="B69" s="24">
        <v>3.2799999999999999E-3</v>
      </c>
      <c r="C69" s="15">
        <v>96529</v>
      </c>
      <c r="D69" s="15">
        <v>317</v>
      </c>
      <c r="E69" s="15">
        <v>96371</v>
      </c>
      <c r="F69" s="15">
        <v>2741558</v>
      </c>
      <c r="G69" s="25">
        <v>28.4</v>
      </c>
      <c r="H69" s="44"/>
      <c r="I69" s="44"/>
      <c r="J69" s="44"/>
      <c r="K69" s="39"/>
      <c r="L69" s="39"/>
      <c r="M69" s="44"/>
      <c r="N69" s="43"/>
      <c r="O69" s="43"/>
    </row>
    <row r="70" spans="1:15" x14ac:dyDescent="0.25">
      <c r="A70" s="26" t="s">
        <v>124</v>
      </c>
      <c r="B70" s="24">
        <v>3.5500000000000002E-3</v>
      </c>
      <c r="C70" s="15">
        <v>96212</v>
      </c>
      <c r="D70" s="15">
        <v>342</v>
      </c>
      <c r="E70" s="15">
        <v>96041</v>
      </c>
      <c r="F70" s="15">
        <v>2645187</v>
      </c>
      <c r="G70" s="25">
        <v>27.5</v>
      </c>
      <c r="H70" s="44"/>
      <c r="I70" s="44"/>
      <c r="J70" s="44"/>
      <c r="K70" s="39"/>
      <c r="L70" s="39"/>
      <c r="M70" s="44"/>
      <c r="N70" s="43"/>
      <c r="O70" s="43"/>
    </row>
    <row r="71" spans="1:15" x14ac:dyDescent="0.25">
      <c r="A71" s="26" t="s">
        <v>125</v>
      </c>
      <c r="B71" s="24">
        <v>3.8400000000000001E-3</v>
      </c>
      <c r="C71" s="15">
        <v>95870</v>
      </c>
      <c r="D71" s="15">
        <v>368</v>
      </c>
      <c r="E71" s="15">
        <v>95686</v>
      </c>
      <c r="F71" s="15">
        <v>2549146</v>
      </c>
      <c r="G71" s="25">
        <v>26.6</v>
      </c>
      <c r="H71" s="44"/>
      <c r="I71" s="44"/>
      <c r="J71" s="44"/>
      <c r="K71" s="39"/>
      <c r="L71" s="39"/>
      <c r="M71" s="44"/>
      <c r="N71" s="43"/>
      <c r="O71" s="43"/>
    </row>
    <row r="72" spans="1:15" x14ac:dyDescent="0.25">
      <c r="A72" s="26" t="s">
        <v>126</v>
      </c>
      <c r="B72" s="24">
        <v>4.1700000000000001E-3</v>
      </c>
      <c r="C72" s="15">
        <v>95502</v>
      </c>
      <c r="D72" s="15">
        <v>399</v>
      </c>
      <c r="E72" s="15">
        <v>95303</v>
      </c>
      <c r="F72" s="15">
        <v>2453460</v>
      </c>
      <c r="G72" s="25">
        <v>25.7</v>
      </c>
      <c r="H72" s="44"/>
      <c r="I72" s="44"/>
      <c r="J72" s="44"/>
      <c r="K72" s="39"/>
      <c r="L72" s="39"/>
      <c r="M72" s="44"/>
      <c r="N72" s="43"/>
      <c r="O72" s="43"/>
    </row>
    <row r="73" spans="1:15" x14ac:dyDescent="0.25">
      <c r="A73" s="26" t="s">
        <v>127</v>
      </c>
      <c r="B73" s="24">
        <v>4.5700000000000003E-3</v>
      </c>
      <c r="C73" s="15">
        <v>95103</v>
      </c>
      <c r="D73" s="15">
        <v>435</v>
      </c>
      <c r="E73" s="15">
        <v>94886</v>
      </c>
      <c r="F73" s="15">
        <v>2358158</v>
      </c>
      <c r="G73" s="25">
        <v>24.8</v>
      </c>
      <c r="H73" s="44"/>
      <c r="I73" s="44"/>
      <c r="J73" s="44"/>
      <c r="K73" s="39"/>
      <c r="L73" s="39"/>
      <c r="M73" s="44"/>
      <c r="N73" s="43"/>
      <c r="O73" s="43"/>
    </row>
    <row r="74" spans="1:15" x14ac:dyDescent="0.25">
      <c r="A74" s="26" t="s">
        <v>128</v>
      </c>
      <c r="B74" s="24">
        <v>5.0099999999999997E-3</v>
      </c>
      <c r="C74" s="15">
        <v>94668</v>
      </c>
      <c r="D74" s="15">
        <v>474</v>
      </c>
      <c r="E74" s="15">
        <v>94431</v>
      </c>
      <c r="F74" s="15">
        <v>2263272</v>
      </c>
      <c r="G74" s="25">
        <v>23.9</v>
      </c>
      <c r="H74" s="44"/>
      <c r="I74" s="44"/>
      <c r="J74" s="44"/>
      <c r="K74" s="39"/>
      <c r="L74" s="39"/>
      <c r="M74" s="44"/>
      <c r="N74" s="43"/>
      <c r="O74" s="43"/>
    </row>
    <row r="75" spans="1:15" x14ac:dyDescent="0.25">
      <c r="A75" s="26" t="s">
        <v>129</v>
      </c>
      <c r="B75" s="24">
        <v>5.4599999999999996E-3</v>
      </c>
      <c r="C75" s="15">
        <v>94194</v>
      </c>
      <c r="D75" s="15">
        <v>514</v>
      </c>
      <c r="E75" s="15">
        <v>93937</v>
      </c>
      <c r="F75" s="15">
        <v>2168841</v>
      </c>
      <c r="G75" s="25">
        <v>23</v>
      </c>
      <c r="H75" s="44"/>
      <c r="I75" s="44"/>
      <c r="J75" s="44"/>
      <c r="K75" s="39"/>
      <c r="L75" s="39"/>
      <c r="M75" s="44"/>
      <c r="N75" s="43"/>
      <c r="O75" s="43"/>
    </row>
    <row r="76" spans="1:15" x14ac:dyDescent="0.25">
      <c r="A76" s="26" t="s">
        <v>130</v>
      </c>
      <c r="B76" s="24">
        <v>5.94E-3</v>
      </c>
      <c r="C76" s="15">
        <v>93680</v>
      </c>
      <c r="D76" s="15">
        <v>556</v>
      </c>
      <c r="E76" s="15">
        <v>93402</v>
      </c>
      <c r="F76" s="15">
        <v>2074904</v>
      </c>
      <c r="G76" s="25">
        <v>22.1</v>
      </c>
      <c r="H76" s="44"/>
      <c r="I76" s="44"/>
      <c r="J76" s="44"/>
      <c r="K76" s="39"/>
      <c r="L76" s="39"/>
      <c r="M76" s="44"/>
      <c r="N76" s="43"/>
      <c r="O76" s="43"/>
    </row>
    <row r="77" spans="1:15" x14ac:dyDescent="0.25">
      <c r="A77" s="26" t="s">
        <v>131</v>
      </c>
      <c r="B77" s="24">
        <v>6.5300000000000002E-3</v>
      </c>
      <c r="C77" s="15">
        <v>93124</v>
      </c>
      <c r="D77" s="15">
        <v>608</v>
      </c>
      <c r="E77" s="15">
        <v>92820</v>
      </c>
      <c r="F77" s="15">
        <v>1981502</v>
      </c>
      <c r="G77" s="25">
        <v>21.3</v>
      </c>
      <c r="H77" s="44"/>
      <c r="I77" s="44"/>
      <c r="J77" s="44"/>
      <c r="K77" s="39"/>
      <c r="L77" s="39"/>
      <c r="M77" s="44"/>
      <c r="N77" s="43"/>
      <c r="O77" s="43"/>
    </row>
    <row r="78" spans="1:15" x14ac:dyDescent="0.25">
      <c r="A78" s="26" t="s">
        <v>132</v>
      </c>
      <c r="B78" s="24">
        <v>7.2700000000000004E-3</v>
      </c>
      <c r="C78" s="15">
        <v>92516</v>
      </c>
      <c r="D78" s="15">
        <v>673</v>
      </c>
      <c r="E78" s="15">
        <v>92180</v>
      </c>
      <c r="F78" s="15">
        <v>1888682</v>
      </c>
      <c r="G78" s="25">
        <v>20.399999999999999</v>
      </c>
      <c r="H78" s="44"/>
      <c r="I78" s="44"/>
      <c r="J78" s="44"/>
      <c r="K78" s="39"/>
      <c r="L78" s="39"/>
      <c r="M78" s="44"/>
      <c r="N78" s="43"/>
      <c r="O78" s="43"/>
    </row>
    <row r="79" spans="1:15" x14ac:dyDescent="0.25">
      <c r="A79" s="26" t="s">
        <v>133</v>
      </c>
      <c r="B79" s="24">
        <v>8.0999999999999996E-3</v>
      </c>
      <c r="C79" s="15">
        <v>91843</v>
      </c>
      <c r="D79" s="15">
        <v>744</v>
      </c>
      <c r="E79" s="15">
        <v>91471</v>
      </c>
      <c r="F79" s="15">
        <v>1796503</v>
      </c>
      <c r="G79" s="25">
        <v>19.600000000000001</v>
      </c>
      <c r="H79" s="44"/>
      <c r="I79" s="44"/>
      <c r="J79" s="44"/>
      <c r="K79" s="39"/>
      <c r="L79" s="39"/>
      <c r="M79" s="44"/>
      <c r="N79" s="43"/>
      <c r="O79" s="43"/>
    </row>
    <row r="80" spans="1:15" x14ac:dyDescent="0.25">
      <c r="A80" s="26" t="s">
        <v>134</v>
      </c>
      <c r="B80" s="24">
        <v>8.94E-3</v>
      </c>
      <c r="C80" s="15">
        <v>91099</v>
      </c>
      <c r="D80" s="15">
        <v>815</v>
      </c>
      <c r="E80" s="15">
        <v>90692</v>
      </c>
      <c r="F80" s="15">
        <v>1705032</v>
      </c>
      <c r="G80" s="25">
        <v>18.7</v>
      </c>
      <c r="H80" s="44"/>
      <c r="I80" s="44"/>
      <c r="J80" s="44"/>
      <c r="K80" s="39"/>
      <c r="L80" s="39"/>
      <c r="M80" s="44"/>
      <c r="N80" s="43"/>
      <c r="O80" s="43"/>
    </row>
    <row r="81" spans="1:15" x14ac:dyDescent="0.25">
      <c r="A81" s="26" t="s">
        <v>135</v>
      </c>
      <c r="B81" s="24">
        <v>9.8700000000000003E-3</v>
      </c>
      <c r="C81" s="15">
        <v>90284</v>
      </c>
      <c r="D81" s="15">
        <v>891</v>
      </c>
      <c r="E81" s="15">
        <v>89839</v>
      </c>
      <c r="F81" s="15">
        <v>1614340</v>
      </c>
      <c r="G81" s="25">
        <v>17.899999999999999</v>
      </c>
      <c r="H81" s="44"/>
      <c r="I81" s="44"/>
      <c r="J81" s="44"/>
      <c r="K81" s="39"/>
      <c r="L81" s="39"/>
      <c r="M81" s="44"/>
      <c r="N81" s="43"/>
      <c r="O81" s="43"/>
    </row>
    <row r="82" spans="1:15" x14ac:dyDescent="0.25">
      <c r="A82" s="26" t="s">
        <v>136</v>
      </c>
      <c r="B82" s="24">
        <v>1.1050000000000001E-2</v>
      </c>
      <c r="C82" s="15">
        <v>89393</v>
      </c>
      <c r="D82" s="15">
        <v>988</v>
      </c>
      <c r="E82" s="15">
        <v>88899</v>
      </c>
      <c r="F82" s="15">
        <v>1524502</v>
      </c>
      <c r="G82" s="25">
        <v>17.100000000000001</v>
      </c>
      <c r="H82" s="44"/>
      <c r="I82" s="44"/>
      <c r="J82" s="44"/>
      <c r="K82" s="39"/>
      <c r="L82" s="39"/>
      <c r="M82" s="44"/>
      <c r="N82" s="43"/>
      <c r="O82" s="43"/>
    </row>
    <row r="83" spans="1:15" x14ac:dyDescent="0.25">
      <c r="A83" s="26" t="s">
        <v>137</v>
      </c>
      <c r="B83" s="24">
        <v>1.26E-2</v>
      </c>
      <c r="C83" s="15">
        <v>88405</v>
      </c>
      <c r="D83" s="15">
        <v>1114</v>
      </c>
      <c r="E83" s="15">
        <v>87848</v>
      </c>
      <c r="F83" s="15">
        <v>1435603</v>
      </c>
      <c r="G83" s="25">
        <v>16.2</v>
      </c>
      <c r="H83" s="44"/>
      <c r="I83" s="44"/>
      <c r="J83" s="44"/>
      <c r="K83" s="39"/>
      <c r="L83" s="39"/>
      <c r="M83" s="44"/>
      <c r="N83" s="43"/>
      <c r="O83" s="43"/>
    </row>
    <row r="84" spans="1:15" x14ac:dyDescent="0.25">
      <c r="A84" s="26" t="s">
        <v>138</v>
      </c>
      <c r="B84" s="24">
        <v>1.435E-2</v>
      </c>
      <c r="C84" s="15">
        <v>87291</v>
      </c>
      <c r="D84" s="15">
        <v>1253</v>
      </c>
      <c r="E84" s="15">
        <v>86665</v>
      </c>
      <c r="F84" s="15">
        <v>1347755</v>
      </c>
      <c r="G84" s="25">
        <v>15.4</v>
      </c>
      <c r="H84" s="44"/>
      <c r="I84" s="44"/>
      <c r="J84" s="44"/>
      <c r="K84" s="39"/>
      <c r="L84" s="39"/>
      <c r="M84" s="44"/>
      <c r="N84" s="43"/>
      <c r="O84" s="43"/>
    </row>
    <row r="85" spans="1:15" x14ac:dyDescent="0.25">
      <c r="A85" s="26" t="s">
        <v>139</v>
      </c>
      <c r="B85" s="24">
        <v>1.6140000000000002E-2</v>
      </c>
      <c r="C85" s="15">
        <v>86038</v>
      </c>
      <c r="D85" s="15">
        <v>1389</v>
      </c>
      <c r="E85" s="15">
        <v>85344</v>
      </c>
      <c r="F85" s="15">
        <v>1261090</v>
      </c>
      <c r="G85" s="25">
        <v>14.7</v>
      </c>
      <c r="H85" s="44"/>
      <c r="I85" s="44"/>
      <c r="J85" s="44"/>
      <c r="K85" s="39"/>
      <c r="L85" s="39"/>
      <c r="M85" s="44"/>
      <c r="N85" s="43"/>
      <c r="O85" s="43"/>
    </row>
    <row r="86" spans="1:15" x14ac:dyDescent="0.25">
      <c r="A86" s="26" t="s">
        <v>140</v>
      </c>
      <c r="B86" s="24">
        <v>1.8079999999999999E-2</v>
      </c>
      <c r="C86" s="15">
        <v>84649</v>
      </c>
      <c r="D86" s="15">
        <v>1530</v>
      </c>
      <c r="E86" s="15">
        <v>83884</v>
      </c>
      <c r="F86" s="15">
        <v>1175747</v>
      </c>
      <c r="G86" s="25">
        <v>13.9</v>
      </c>
      <c r="H86" s="44"/>
      <c r="I86" s="44"/>
      <c r="J86" s="44"/>
      <c r="K86" s="39"/>
      <c r="L86" s="39"/>
      <c r="M86" s="44"/>
      <c r="N86" s="43"/>
      <c r="O86" s="43"/>
    </row>
    <row r="87" spans="1:15" x14ac:dyDescent="0.25">
      <c r="A87" s="26" t="s">
        <v>141</v>
      </c>
      <c r="B87" s="24">
        <v>2.0539999999999999E-2</v>
      </c>
      <c r="C87" s="15">
        <v>83119</v>
      </c>
      <c r="D87" s="15">
        <v>1707</v>
      </c>
      <c r="E87" s="15">
        <v>82266</v>
      </c>
      <c r="F87" s="15">
        <v>1091863</v>
      </c>
      <c r="G87" s="25">
        <v>13.1</v>
      </c>
      <c r="H87" s="44"/>
      <c r="I87" s="44"/>
      <c r="J87" s="44"/>
      <c r="K87" s="39"/>
      <c r="L87" s="39"/>
      <c r="M87" s="44"/>
      <c r="N87" s="43"/>
      <c r="O87" s="43"/>
    </row>
    <row r="88" spans="1:15" x14ac:dyDescent="0.25">
      <c r="A88" s="26" t="s">
        <v>142</v>
      </c>
      <c r="B88" s="24">
        <v>2.3789999999999999E-2</v>
      </c>
      <c r="C88" s="15">
        <v>81412</v>
      </c>
      <c r="D88" s="15">
        <v>1937</v>
      </c>
      <c r="E88" s="15">
        <v>80444</v>
      </c>
      <c r="F88" s="15">
        <v>1009597</v>
      </c>
      <c r="G88" s="25">
        <v>12.4</v>
      </c>
      <c r="H88" s="44"/>
      <c r="I88" s="44"/>
      <c r="J88" s="44"/>
      <c r="K88" s="39"/>
      <c r="L88" s="39"/>
      <c r="M88" s="44"/>
      <c r="N88" s="43"/>
      <c r="O88" s="43"/>
    </row>
    <row r="89" spans="1:15" x14ac:dyDescent="0.25">
      <c r="A89" s="26" t="s">
        <v>143</v>
      </c>
      <c r="B89" s="24">
        <v>2.75E-2</v>
      </c>
      <c r="C89" s="15">
        <v>79475</v>
      </c>
      <c r="D89" s="15">
        <v>2186</v>
      </c>
      <c r="E89" s="15">
        <v>78382</v>
      </c>
      <c r="F89" s="15">
        <v>929154</v>
      </c>
      <c r="G89" s="25">
        <v>11.7</v>
      </c>
      <c r="H89" s="44"/>
      <c r="I89" s="44"/>
      <c r="J89" s="44"/>
      <c r="K89" s="39"/>
      <c r="L89" s="39"/>
      <c r="M89" s="44"/>
      <c r="N89" s="43"/>
      <c r="O89" s="43"/>
    </row>
    <row r="90" spans="1:15" x14ac:dyDescent="0.25">
      <c r="A90" s="26" t="s">
        <v>144</v>
      </c>
      <c r="B90" s="24">
        <v>3.1300000000000001E-2</v>
      </c>
      <c r="C90" s="15">
        <v>77289</v>
      </c>
      <c r="D90" s="15">
        <v>2419</v>
      </c>
      <c r="E90" s="15">
        <v>76080</v>
      </c>
      <c r="F90" s="15">
        <v>850772</v>
      </c>
      <c r="G90" s="25">
        <v>11</v>
      </c>
      <c r="H90" s="44"/>
      <c r="I90" s="44"/>
      <c r="J90" s="44"/>
      <c r="K90" s="39"/>
      <c r="L90" s="39"/>
      <c r="M90" s="44"/>
      <c r="N90" s="43"/>
      <c r="O90" s="43"/>
    </row>
    <row r="91" spans="1:15" x14ac:dyDescent="0.25">
      <c r="A91" s="26" t="s">
        <v>145</v>
      </c>
      <c r="B91" s="24">
        <v>3.5200000000000002E-2</v>
      </c>
      <c r="C91" s="15">
        <v>74870</v>
      </c>
      <c r="D91" s="15">
        <v>2635</v>
      </c>
      <c r="E91" s="15">
        <v>73553</v>
      </c>
      <c r="F91" s="15">
        <v>774692</v>
      </c>
      <c r="G91" s="25">
        <v>10.3</v>
      </c>
      <c r="H91" s="44"/>
      <c r="I91" s="44"/>
      <c r="J91" s="44"/>
      <c r="K91" s="39"/>
      <c r="L91" s="39"/>
      <c r="M91" s="44"/>
      <c r="N91" s="43"/>
      <c r="O91" s="43"/>
    </row>
    <row r="92" spans="1:15" x14ac:dyDescent="0.25">
      <c r="A92" s="26" t="s">
        <v>146</v>
      </c>
      <c r="B92" s="24">
        <v>3.9640000000000002E-2</v>
      </c>
      <c r="C92" s="15">
        <v>72235</v>
      </c>
      <c r="D92" s="15">
        <v>2864</v>
      </c>
      <c r="E92" s="15">
        <v>70803</v>
      </c>
      <c r="F92" s="15">
        <v>701140</v>
      </c>
      <c r="G92" s="25">
        <v>9.6999999999999993</v>
      </c>
      <c r="H92" s="44"/>
      <c r="I92" s="44"/>
      <c r="J92" s="44"/>
      <c r="K92" s="39"/>
      <c r="L92" s="39"/>
      <c r="M92" s="44"/>
      <c r="N92" s="43"/>
      <c r="O92" s="43"/>
    </row>
    <row r="93" spans="1:15" x14ac:dyDescent="0.25">
      <c r="A93" s="26" t="s">
        <v>147</v>
      </c>
      <c r="B93" s="24">
        <v>4.514E-2</v>
      </c>
      <c r="C93" s="15">
        <v>69371</v>
      </c>
      <c r="D93" s="15">
        <v>3131</v>
      </c>
      <c r="E93" s="15">
        <v>67806</v>
      </c>
      <c r="F93" s="15">
        <v>630337</v>
      </c>
      <c r="G93" s="25">
        <v>9.1</v>
      </c>
      <c r="H93" s="44"/>
      <c r="I93" s="44"/>
      <c r="J93" s="44"/>
      <c r="K93" s="39"/>
      <c r="L93" s="39"/>
      <c r="M93" s="44"/>
      <c r="N93" s="43"/>
      <c r="O93" s="43"/>
    </row>
    <row r="94" spans="1:15" x14ac:dyDescent="0.25">
      <c r="A94" s="26" t="s">
        <v>148</v>
      </c>
      <c r="B94" s="24">
        <v>5.1670000000000001E-2</v>
      </c>
      <c r="C94" s="15">
        <v>66240</v>
      </c>
      <c r="D94" s="15">
        <v>3423</v>
      </c>
      <c r="E94" s="15">
        <v>64529</v>
      </c>
      <c r="F94" s="15">
        <v>562531</v>
      </c>
      <c r="G94" s="25">
        <v>8.5</v>
      </c>
      <c r="H94" s="44"/>
      <c r="I94" s="44"/>
      <c r="J94" s="44"/>
      <c r="K94" s="39"/>
      <c r="L94" s="39"/>
      <c r="M94" s="44"/>
      <c r="N94" s="43"/>
      <c r="O94" s="43"/>
    </row>
    <row r="95" spans="1:15" x14ac:dyDescent="0.25">
      <c r="A95" s="26" t="s">
        <v>149</v>
      </c>
      <c r="B95" s="24">
        <v>5.8659999999999997E-2</v>
      </c>
      <c r="C95" s="15">
        <v>62817</v>
      </c>
      <c r="D95" s="15">
        <v>3685</v>
      </c>
      <c r="E95" s="15">
        <v>60975</v>
      </c>
      <c r="F95" s="15">
        <v>498003</v>
      </c>
      <c r="G95" s="25">
        <v>7.9</v>
      </c>
      <c r="H95" s="44"/>
      <c r="I95" s="44"/>
      <c r="J95" s="44"/>
      <c r="K95" s="39"/>
      <c r="L95" s="39"/>
      <c r="M95" s="44"/>
      <c r="N95" s="43"/>
      <c r="O95" s="43"/>
    </row>
    <row r="96" spans="1:15" x14ac:dyDescent="0.25">
      <c r="A96" s="26" t="s">
        <v>150</v>
      </c>
      <c r="B96" s="24">
        <v>6.6430000000000003E-2</v>
      </c>
      <c r="C96" s="15">
        <v>59132</v>
      </c>
      <c r="D96" s="15">
        <v>3928</v>
      </c>
      <c r="E96" s="15">
        <v>57168</v>
      </c>
      <c r="F96" s="15">
        <v>437028</v>
      </c>
      <c r="G96" s="25">
        <v>7.4</v>
      </c>
      <c r="H96" s="44"/>
      <c r="I96" s="44"/>
      <c r="J96" s="44"/>
      <c r="K96" s="39"/>
      <c r="L96" s="39"/>
      <c r="M96" s="44"/>
      <c r="N96" s="43"/>
      <c r="O96" s="43"/>
    </row>
    <row r="97" spans="1:15" x14ac:dyDescent="0.25">
      <c r="A97" s="26" t="s">
        <v>151</v>
      </c>
      <c r="B97" s="24">
        <v>7.5039999999999996E-2</v>
      </c>
      <c r="C97" s="15">
        <v>55204</v>
      </c>
      <c r="D97" s="15">
        <v>4142</v>
      </c>
      <c r="E97" s="15">
        <v>53133</v>
      </c>
      <c r="F97" s="15">
        <v>379860</v>
      </c>
      <c r="G97" s="25">
        <v>6.9</v>
      </c>
      <c r="H97" s="44"/>
      <c r="I97" s="44"/>
      <c r="J97" s="44"/>
      <c r="K97" s="39"/>
      <c r="L97" s="39"/>
      <c r="M97" s="44"/>
      <c r="N97" s="43"/>
      <c r="O97" s="43"/>
    </row>
    <row r="98" spans="1:15" x14ac:dyDescent="0.25">
      <c r="A98" s="26" t="s">
        <v>152</v>
      </c>
      <c r="B98" s="24">
        <v>8.4540000000000004E-2</v>
      </c>
      <c r="C98" s="15">
        <v>51062</v>
      </c>
      <c r="D98" s="15">
        <v>4317</v>
      </c>
      <c r="E98" s="15">
        <v>48904</v>
      </c>
      <c r="F98" s="15">
        <v>326727</v>
      </c>
      <c r="G98" s="25">
        <v>6.4</v>
      </c>
      <c r="H98" s="44"/>
      <c r="I98" s="44"/>
      <c r="J98" s="44"/>
      <c r="K98" s="39"/>
      <c r="L98" s="39"/>
      <c r="M98" s="44"/>
      <c r="N98" s="43"/>
      <c r="O98" s="43"/>
    </row>
    <row r="99" spans="1:15" x14ac:dyDescent="0.25">
      <c r="A99" s="26" t="s">
        <v>153</v>
      </c>
      <c r="B99" s="24">
        <v>9.5000000000000001E-2</v>
      </c>
      <c r="C99" s="15">
        <v>46745</v>
      </c>
      <c r="D99" s="15">
        <v>4441</v>
      </c>
      <c r="E99" s="15">
        <v>44525</v>
      </c>
      <c r="F99" s="15">
        <v>277824</v>
      </c>
      <c r="G99" s="25">
        <v>5.9</v>
      </c>
      <c r="H99" s="44"/>
      <c r="I99" s="44"/>
      <c r="J99" s="44"/>
      <c r="K99" s="39"/>
      <c r="L99" s="39"/>
      <c r="M99" s="44"/>
      <c r="N99" s="43"/>
      <c r="O99" s="43"/>
    </row>
    <row r="100" spans="1:15" x14ac:dyDescent="0.25">
      <c r="A100" s="26" t="s">
        <v>154</v>
      </c>
      <c r="B100" s="24">
        <v>0.10647</v>
      </c>
      <c r="C100" s="15">
        <v>42304</v>
      </c>
      <c r="D100" s="15">
        <v>4504</v>
      </c>
      <c r="E100" s="15">
        <v>40052</v>
      </c>
      <c r="F100" s="15">
        <v>233299</v>
      </c>
      <c r="G100" s="25">
        <v>5.5</v>
      </c>
      <c r="H100" s="44"/>
      <c r="I100" s="44"/>
      <c r="J100" s="44"/>
      <c r="K100" s="39"/>
      <c r="L100" s="39"/>
      <c r="M100" s="44"/>
      <c r="N100" s="43"/>
      <c r="O100" s="43"/>
    </row>
    <row r="101" spans="1:15" x14ac:dyDescent="0.25">
      <c r="A101" s="26" t="s">
        <v>155</v>
      </c>
      <c r="B101" s="24">
        <v>0.11899999999999999</v>
      </c>
      <c r="C101" s="15">
        <v>37800</v>
      </c>
      <c r="D101" s="15">
        <v>4498</v>
      </c>
      <c r="E101" s="15">
        <v>35551</v>
      </c>
      <c r="F101" s="15">
        <v>193247</v>
      </c>
      <c r="G101" s="25">
        <v>5.0999999999999996</v>
      </c>
      <c r="H101" s="44"/>
      <c r="I101" s="44"/>
      <c r="J101" s="44"/>
      <c r="K101" s="39"/>
      <c r="L101" s="39"/>
      <c r="M101" s="44"/>
      <c r="N101" s="43"/>
      <c r="O101" s="43"/>
    </row>
    <row r="102" spans="1:15" x14ac:dyDescent="0.25">
      <c r="A102" s="26" t="s">
        <v>156</v>
      </c>
      <c r="B102" s="24">
        <v>0.13264999999999999</v>
      </c>
      <c r="C102" s="15">
        <v>33302</v>
      </c>
      <c r="D102" s="15">
        <v>4417</v>
      </c>
      <c r="E102" s="15">
        <v>31094</v>
      </c>
      <c r="F102" s="15">
        <v>157696</v>
      </c>
      <c r="G102" s="25">
        <v>4.7</v>
      </c>
      <c r="H102" s="44"/>
      <c r="I102" s="44"/>
      <c r="J102" s="44"/>
      <c r="K102" s="39"/>
      <c r="L102" s="39"/>
      <c r="M102" s="44"/>
      <c r="N102" s="43"/>
      <c r="O102" s="43"/>
    </row>
    <row r="103" spans="1:15" x14ac:dyDescent="0.25">
      <c r="A103" s="26" t="s">
        <v>157</v>
      </c>
      <c r="B103" s="24">
        <v>0.14743999999999999</v>
      </c>
      <c r="C103" s="15">
        <v>28885</v>
      </c>
      <c r="D103" s="15">
        <v>4259</v>
      </c>
      <c r="E103" s="15">
        <v>26756</v>
      </c>
      <c r="F103" s="15">
        <v>126603</v>
      </c>
      <c r="G103" s="25">
        <v>4.4000000000000004</v>
      </c>
      <c r="H103" s="44"/>
      <c r="I103" s="44"/>
      <c r="J103" s="44"/>
      <c r="K103" s="39"/>
      <c r="L103" s="39"/>
      <c r="M103" s="44"/>
      <c r="N103" s="43"/>
      <c r="O103" s="43"/>
    </row>
    <row r="104" spans="1:15" x14ac:dyDescent="0.25">
      <c r="A104" s="26" t="s">
        <v>158</v>
      </c>
      <c r="B104" s="24">
        <v>0.16342999999999999</v>
      </c>
      <c r="C104" s="15">
        <v>24626</v>
      </c>
      <c r="D104" s="15">
        <v>4025</v>
      </c>
      <c r="E104" s="15">
        <v>22614</v>
      </c>
      <c r="F104" s="15">
        <v>99847</v>
      </c>
      <c r="G104" s="25">
        <v>4.0999999999999996</v>
      </c>
      <c r="H104" s="44"/>
      <c r="I104" s="44"/>
      <c r="J104" s="44"/>
      <c r="K104" s="39"/>
      <c r="L104" s="39"/>
      <c r="M104" s="44"/>
      <c r="N104" s="43"/>
      <c r="O104" s="43"/>
    </row>
    <row r="105" spans="1:15" x14ac:dyDescent="0.25">
      <c r="A105" s="26" t="s">
        <v>159</v>
      </c>
      <c r="B105" s="24">
        <v>0.18064</v>
      </c>
      <c r="C105" s="15">
        <v>20601</v>
      </c>
      <c r="D105" s="15">
        <v>3721</v>
      </c>
      <c r="E105" s="15">
        <v>18741</v>
      </c>
      <c r="F105" s="15">
        <v>77234</v>
      </c>
      <c r="G105" s="25">
        <v>3.7</v>
      </c>
      <c r="H105" s="44"/>
      <c r="I105" s="44"/>
      <c r="J105" s="44"/>
      <c r="K105" s="39"/>
      <c r="L105" s="39"/>
      <c r="M105" s="44"/>
      <c r="N105" s="43"/>
      <c r="O105" s="43"/>
    </row>
    <row r="106" spans="1:15" x14ac:dyDescent="0.25">
      <c r="A106" s="26" t="s">
        <v>160</v>
      </c>
      <c r="B106" s="24">
        <v>0.19908999999999999</v>
      </c>
      <c r="C106" s="15">
        <v>16880</v>
      </c>
      <c r="D106" s="15">
        <v>3361</v>
      </c>
      <c r="E106" s="15">
        <v>15200</v>
      </c>
      <c r="F106" s="15">
        <v>58493</v>
      </c>
      <c r="G106" s="25">
        <v>3.5</v>
      </c>
      <c r="H106" s="44"/>
      <c r="I106" s="44"/>
      <c r="J106" s="44"/>
      <c r="K106" s="39"/>
      <c r="L106" s="39"/>
      <c r="M106" s="44"/>
      <c r="N106" s="43"/>
      <c r="O106" s="43"/>
    </row>
    <row r="107" spans="1:15" x14ac:dyDescent="0.25">
      <c r="A107" s="26" t="s">
        <v>161</v>
      </c>
      <c r="B107" s="24">
        <v>0.21878</v>
      </c>
      <c r="C107" s="15">
        <v>13519</v>
      </c>
      <c r="D107" s="15">
        <v>2958</v>
      </c>
      <c r="E107" s="15">
        <v>12040</v>
      </c>
      <c r="F107" s="15">
        <v>43294</v>
      </c>
      <c r="G107" s="25">
        <v>3.2</v>
      </c>
      <c r="H107" s="44"/>
      <c r="I107" s="44"/>
      <c r="J107" s="44"/>
      <c r="K107" s="39"/>
      <c r="L107" s="39"/>
      <c r="M107" s="44"/>
      <c r="N107" s="43"/>
      <c r="O107" s="43"/>
    </row>
    <row r="108" spans="1:15" x14ac:dyDescent="0.25">
      <c r="A108" s="26" t="s">
        <v>162</v>
      </c>
      <c r="B108" s="24">
        <v>0.23973</v>
      </c>
      <c r="C108" s="15">
        <v>10561</v>
      </c>
      <c r="D108" s="15">
        <v>2532</v>
      </c>
      <c r="E108" s="15">
        <v>9295</v>
      </c>
      <c r="F108" s="15">
        <v>31254</v>
      </c>
      <c r="G108" s="25">
        <v>3</v>
      </c>
      <c r="H108" s="44"/>
      <c r="I108" s="44"/>
      <c r="J108" s="44"/>
      <c r="K108" s="39"/>
      <c r="L108" s="39"/>
      <c r="M108" s="44"/>
      <c r="N108" s="43"/>
      <c r="O108" s="43"/>
    </row>
    <row r="109" spans="1:15" x14ac:dyDescent="0.25">
      <c r="A109" s="26" t="s">
        <v>163</v>
      </c>
      <c r="B109" s="24">
        <v>0.26190000000000002</v>
      </c>
      <c r="C109" s="15">
        <v>8029</v>
      </c>
      <c r="D109" s="15">
        <v>2103</v>
      </c>
      <c r="E109" s="15">
        <v>6978</v>
      </c>
      <c r="F109" s="15">
        <v>21959</v>
      </c>
      <c r="G109" s="25">
        <v>2.7</v>
      </c>
      <c r="H109" s="44"/>
      <c r="I109" s="44"/>
      <c r="J109" s="44"/>
      <c r="K109" s="39"/>
      <c r="L109" s="39"/>
      <c r="M109" s="44"/>
      <c r="N109" s="43"/>
      <c r="O109" s="43"/>
    </row>
    <row r="110" spans="1:15" x14ac:dyDescent="0.25">
      <c r="A110" s="28" t="s">
        <v>164</v>
      </c>
      <c r="B110" s="29">
        <v>1</v>
      </c>
      <c r="C110" s="30">
        <v>5926</v>
      </c>
      <c r="D110" s="30">
        <v>5926</v>
      </c>
      <c r="E110" s="30">
        <v>14981</v>
      </c>
      <c r="F110" s="30">
        <v>14981</v>
      </c>
      <c r="G110" s="31">
        <v>2.5</v>
      </c>
      <c r="H110" s="44"/>
      <c r="I110" s="44"/>
      <c r="J110" s="44"/>
      <c r="K110" s="39"/>
      <c r="L110" s="39"/>
      <c r="M110" s="44"/>
      <c r="N110" s="43"/>
      <c r="O110" s="43"/>
    </row>
    <row r="111" spans="1:15" x14ac:dyDescent="0.25">
      <c r="A111" s="15"/>
      <c r="B111" s="24"/>
      <c r="C111" s="15"/>
      <c r="D111" s="15"/>
      <c r="E111" s="15"/>
      <c r="F111" s="15"/>
      <c r="G111" s="67"/>
      <c r="H111" s="44"/>
      <c r="I111" s="44"/>
      <c r="J111" s="44"/>
      <c r="K111" s="39"/>
      <c r="L111" s="39"/>
      <c r="M111" s="44"/>
      <c r="N111" s="43"/>
      <c r="O111" s="43"/>
    </row>
    <row r="113" spans="1:1" x14ac:dyDescent="0.25">
      <c r="A113" s="32" t="s">
        <v>284</v>
      </c>
    </row>
    <row r="114" spans="1:1" x14ac:dyDescent="0.25">
      <c r="A114" s="33" t="s">
        <v>165</v>
      </c>
    </row>
  </sheetData>
  <conditionalFormatting sqref="H10:H111">
    <cfRule type="cellIs" dxfId="31" priority="2" operator="lessThan">
      <formula>0</formula>
    </cfRule>
  </conditionalFormatting>
  <conditionalFormatting sqref="J10:J111">
    <cfRule type="cellIs" dxfId="30" priority="1" operator="lessThan">
      <formula>0</formula>
    </cfRule>
  </conditionalFormatting>
  <pageMargins left="0.75" right="0.75" top="1" bottom="1" header="0.5" footer="0.5"/>
  <pageSetup orientation="portrait" r:id="rId1"/>
  <headerFooter alignWithMargins="0"/>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1CB7A3-3E3D-48F9-9B39-96CDCA805740}">
  <dimension ref="A1:O114"/>
  <sheetViews>
    <sheetView zoomScaleNormal="100" workbookViewId="0"/>
  </sheetViews>
  <sheetFormatPr defaultRowHeight="12.5" x14ac:dyDescent="0.25"/>
  <cols>
    <col min="1" max="1" width="12.59765625" style="4" customWidth="1"/>
    <col min="2" max="2" width="17.3984375" style="4" customWidth="1"/>
    <col min="3" max="3" width="10.59765625" style="4" customWidth="1"/>
    <col min="4" max="5" width="17.3984375" style="4" customWidth="1"/>
    <col min="6" max="7" width="15.09765625" style="4" customWidth="1"/>
    <col min="8" max="256" width="9.09765625" style="4"/>
    <col min="257" max="257" width="12.59765625" style="4" customWidth="1"/>
    <col min="258" max="258" width="17.3984375" style="4" customWidth="1"/>
    <col min="259" max="259" width="10.59765625" style="4" customWidth="1"/>
    <col min="260" max="261" width="17.3984375" style="4" customWidth="1"/>
    <col min="262" max="263" width="15.09765625" style="4" customWidth="1"/>
    <col min="264" max="512" width="9.09765625" style="4"/>
    <col min="513" max="513" width="12.59765625" style="4" customWidth="1"/>
    <col min="514" max="514" width="17.3984375" style="4" customWidth="1"/>
    <col min="515" max="515" width="10.59765625" style="4" customWidth="1"/>
    <col min="516" max="517" width="17.3984375" style="4" customWidth="1"/>
    <col min="518" max="519" width="15.09765625" style="4" customWidth="1"/>
    <col min="520" max="768" width="9.09765625" style="4"/>
    <col min="769" max="769" width="12.59765625" style="4" customWidth="1"/>
    <col min="770" max="770" width="17.3984375" style="4" customWidth="1"/>
    <col min="771" max="771" width="10.59765625" style="4" customWidth="1"/>
    <col min="772" max="773" width="17.3984375" style="4" customWidth="1"/>
    <col min="774" max="775" width="15.09765625" style="4" customWidth="1"/>
    <col min="776" max="1024" width="9.09765625" style="4"/>
    <col min="1025" max="1025" width="12.59765625" style="4" customWidth="1"/>
    <col min="1026" max="1026" width="17.3984375" style="4" customWidth="1"/>
    <col min="1027" max="1027" width="10.59765625" style="4" customWidth="1"/>
    <col min="1028" max="1029" width="17.3984375" style="4" customWidth="1"/>
    <col min="1030" max="1031" width="15.09765625" style="4" customWidth="1"/>
    <col min="1032" max="1280" width="9.09765625" style="4"/>
    <col min="1281" max="1281" width="12.59765625" style="4" customWidth="1"/>
    <col min="1282" max="1282" width="17.3984375" style="4" customWidth="1"/>
    <col min="1283" max="1283" width="10.59765625" style="4" customWidth="1"/>
    <col min="1284" max="1285" width="17.3984375" style="4" customWidth="1"/>
    <col min="1286" max="1287" width="15.09765625" style="4" customWidth="1"/>
    <col min="1288" max="1536" width="9.09765625" style="4"/>
    <col min="1537" max="1537" width="12.59765625" style="4" customWidth="1"/>
    <col min="1538" max="1538" width="17.3984375" style="4" customWidth="1"/>
    <col min="1539" max="1539" width="10.59765625" style="4" customWidth="1"/>
    <col min="1540" max="1541" width="17.3984375" style="4" customWidth="1"/>
    <col min="1542" max="1543" width="15.09765625" style="4" customWidth="1"/>
    <col min="1544" max="1792" width="9.09765625" style="4"/>
    <col min="1793" max="1793" width="12.59765625" style="4" customWidth="1"/>
    <col min="1794" max="1794" width="17.3984375" style="4" customWidth="1"/>
    <col min="1795" max="1795" width="10.59765625" style="4" customWidth="1"/>
    <col min="1796" max="1797" width="17.3984375" style="4" customWidth="1"/>
    <col min="1798" max="1799" width="15.09765625" style="4" customWidth="1"/>
    <col min="1800" max="2048" width="9.09765625" style="4"/>
    <col min="2049" max="2049" width="12.59765625" style="4" customWidth="1"/>
    <col min="2050" max="2050" width="17.3984375" style="4" customWidth="1"/>
    <col min="2051" max="2051" width="10.59765625" style="4" customWidth="1"/>
    <col min="2052" max="2053" width="17.3984375" style="4" customWidth="1"/>
    <col min="2054" max="2055" width="15.09765625" style="4" customWidth="1"/>
    <col min="2056" max="2304" width="9.09765625" style="4"/>
    <col min="2305" max="2305" width="12.59765625" style="4" customWidth="1"/>
    <col min="2306" max="2306" width="17.3984375" style="4" customWidth="1"/>
    <col min="2307" max="2307" width="10.59765625" style="4" customWidth="1"/>
    <col min="2308" max="2309" width="17.3984375" style="4" customWidth="1"/>
    <col min="2310" max="2311" width="15.09765625" style="4" customWidth="1"/>
    <col min="2312" max="2560" width="9.09765625" style="4"/>
    <col min="2561" max="2561" width="12.59765625" style="4" customWidth="1"/>
    <col min="2562" max="2562" width="17.3984375" style="4" customWidth="1"/>
    <col min="2563" max="2563" width="10.59765625" style="4" customWidth="1"/>
    <col min="2564" max="2565" width="17.3984375" style="4" customWidth="1"/>
    <col min="2566" max="2567" width="15.09765625" style="4" customWidth="1"/>
    <col min="2568" max="2816" width="9.09765625" style="4"/>
    <col min="2817" max="2817" width="12.59765625" style="4" customWidth="1"/>
    <col min="2818" max="2818" width="17.3984375" style="4" customWidth="1"/>
    <col min="2819" max="2819" width="10.59765625" style="4" customWidth="1"/>
    <col min="2820" max="2821" width="17.3984375" style="4" customWidth="1"/>
    <col min="2822" max="2823" width="15.09765625" style="4" customWidth="1"/>
    <col min="2824" max="3072" width="9.09765625" style="4"/>
    <col min="3073" max="3073" width="12.59765625" style="4" customWidth="1"/>
    <col min="3074" max="3074" width="17.3984375" style="4" customWidth="1"/>
    <col min="3075" max="3075" width="10.59765625" style="4" customWidth="1"/>
    <col min="3076" max="3077" width="17.3984375" style="4" customWidth="1"/>
    <col min="3078" max="3079" width="15.09765625" style="4" customWidth="1"/>
    <col min="3080" max="3328" width="9.09765625" style="4"/>
    <col min="3329" max="3329" width="12.59765625" style="4" customWidth="1"/>
    <col min="3330" max="3330" width="17.3984375" style="4" customWidth="1"/>
    <col min="3331" max="3331" width="10.59765625" style="4" customWidth="1"/>
    <col min="3332" max="3333" width="17.3984375" style="4" customWidth="1"/>
    <col min="3334" max="3335" width="15.09765625" style="4" customWidth="1"/>
    <col min="3336" max="3584" width="9.09765625" style="4"/>
    <col min="3585" max="3585" width="12.59765625" style="4" customWidth="1"/>
    <col min="3586" max="3586" width="17.3984375" style="4" customWidth="1"/>
    <col min="3587" max="3587" width="10.59765625" style="4" customWidth="1"/>
    <col min="3588" max="3589" width="17.3984375" style="4" customWidth="1"/>
    <col min="3590" max="3591" width="15.09765625" style="4" customWidth="1"/>
    <col min="3592" max="3840" width="9.09765625" style="4"/>
    <col min="3841" max="3841" width="12.59765625" style="4" customWidth="1"/>
    <col min="3842" max="3842" width="17.3984375" style="4" customWidth="1"/>
    <col min="3843" max="3843" width="10.59765625" style="4" customWidth="1"/>
    <col min="3844" max="3845" width="17.3984375" style="4" customWidth="1"/>
    <col min="3846" max="3847" width="15.09765625" style="4" customWidth="1"/>
    <col min="3848" max="4096" width="9.09765625" style="4"/>
    <col min="4097" max="4097" width="12.59765625" style="4" customWidth="1"/>
    <col min="4098" max="4098" width="17.3984375" style="4" customWidth="1"/>
    <col min="4099" max="4099" width="10.59765625" style="4" customWidth="1"/>
    <col min="4100" max="4101" width="17.3984375" style="4" customWidth="1"/>
    <col min="4102" max="4103" width="15.09765625" style="4" customWidth="1"/>
    <col min="4104" max="4352" width="9.09765625" style="4"/>
    <col min="4353" max="4353" width="12.59765625" style="4" customWidth="1"/>
    <col min="4354" max="4354" width="17.3984375" style="4" customWidth="1"/>
    <col min="4355" max="4355" width="10.59765625" style="4" customWidth="1"/>
    <col min="4356" max="4357" width="17.3984375" style="4" customWidth="1"/>
    <col min="4358" max="4359" width="15.09765625" style="4" customWidth="1"/>
    <col min="4360" max="4608" width="9.09765625" style="4"/>
    <col min="4609" max="4609" width="12.59765625" style="4" customWidth="1"/>
    <col min="4610" max="4610" width="17.3984375" style="4" customWidth="1"/>
    <col min="4611" max="4611" width="10.59765625" style="4" customWidth="1"/>
    <col min="4612" max="4613" width="17.3984375" style="4" customWidth="1"/>
    <col min="4614" max="4615" width="15.09765625" style="4" customWidth="1"/>
    <col min="4616" max="4864" width="9.09765625" style="4"/>
    <col min="4865" max="4865" width="12.59765625" style="4" customWidth="1"/>
    <col min="4866" max="4866" width="17.3984375" style="4" customWidth="1"/>
    <col min="4867" max="4867" width="10.59765625" style="4" customWidth="1"/>
    <col min="4868" max="4869" width="17.3984375" style="4" customWidth="1"/>
    <col min="4870" max="4871" width="15.09765625" style="4" customWidth="1"/>
    <col min="4872" max="5120" width="9.09765625" style="4"/>
    <col min="5121" max="5121" width="12.59765625" style="4" customWidth="1"/>
    <col min="5122" max="5122" width="17.3984375" style="4" customWidth="1"/>
    <col min="5123" max="5123" width="10.59765625" style="4" customWidth="1"/>
    <col min="5124" max="5125" width="17.3984375" style="4" customWidth="1"/>
    <col min="5126" max="5127" width="15.09765625" style="4" customWidth="1"/>
    <col min="5128" max="5376" width="9.09765625" style="4"/>
    <col min="5377" max="5377" width="12.59765625" style="4" customWidth="1"/>
    <col min="5378" max="5378" width="17.3984375" style="4" customWidth="1"/>
    <col min="5379" max="5379" width="10.59765625" style="4" customWidth="1"/>
    <col min="5380" max="5381" width="17.3984375" style="4" customWidth="1"/>
    <col min="5382" max="5383" width="15.09765625" style="4" customWidth="1"/>
    <col min="5384" max="5632" width="9.09765625" style="4"/>
    <col min="5633" max="5633" width="12.59765625" style="4" customWidth="1"/>
    <col min="5634" max="5634" width="17.3984375" style="4" customWidth="1"/>
    <col min="5635" max="5635" width="10.59765625" style="4" customWidth="1"/>
    <col min="5636" max="5637" width="17.3984375" style="4" customWidth="1"/>
    <col min="5638" max="5639" width="15.09765625" style="4" customWidth="1"/>
    <col min="5640" max="5888" width="9.09765625" style="4"/>
    <col min="5889" max="5889" width="12.59765625" style="4" customWidth="1"/>
    <col min="5890" max="5890" width="17.3984375" style="4" customWidth="1"/>
    <col min="5891" max="5891" width="10.59765625" style="4" customWidth="1"/>
    <col min="5892" max="5893" width="17.3984375" style="4" customWidth="1"/>
    <col min="5894" max="5895" width="15.09765625" style="4" customWidth="1"/>
    <col min="5896" max="6144" width="9.09765625" style="4"/>
    <col min="6145" max="6145" width="12.59765625" style="4" customWidth="1"/>
    <col min="6146" max="6146" width="17.3984375" style="4" customWidth="1"/>
    <col min="6147" max="6147" width="10.59765625" style="4" customWidth="1"/>
    <col min="6148" max="6149" width="17.3984375" style="4" customWidth="1"/>
    <col min="6150" max="6151" width="15.09765625" style="4" customWidth="1"/>
    <col min="6152" max="6400" width="9.09765625" style="4"/>
    <col min="6401" max="6401" width="12.59765625" style="4" customWidth="1"/>
    <col min="6402" max="6402" width="17.3984375" style="4" customWidth="1"/>
    <col min="6403" max="6403" width="10.59765625" style="4" customWidth="1"/>
    <col min="6404" max="6405" width="17.3984375" style="4" customWidth="1"/>
    <col min="6406" max="6407" width="15.09765625" style="4" customWidth="1"/>
    <col min="6408" max="6656" width="9.09765625" style="4"/>
    <col min="6657" max="6657" width="12.59765625" style="4" customWidth="1"/>
    <col min="6658" max="6658" width="17.3984375" style="4" customWidth="1"/>
    <col min="6659" max="6659" width="10.59765625" style="4" customWidth="1"/>
    <col min="6660" max="6661" width="17.3984375" style="4" customWidth="1"/>
    <col min="6662" max="6663" width="15.09765625" style="4" customWidth="1"/>
    <col min="6664" max="6912" width="9.09765625" style="4"/>
    <col min="6913" max="6913" width="12.59765625" style="4" customWidth="1"/>
    <col min="6914" max="6914" width="17.3984375" style="4" customWidth="1"/>
    <col min="6915" max="6915" width="10.59765625" style="4" customWidth="1"/>
    <col min="6916" max="6917" width="17.3984375" style="4" customWidth="1"/>
    <col min="6918" max="6919" width="15.09765625" style="4" customWidth="1"/>
    <col min="6920" max="7168" width="9.09765625" style="4"/>
    <col min="7169" max="7169" width="12.59765625" style="4" customWidth="1"/>
    <col min="7170" max="7170" width="17.3984375" style="4" customWidth="1"/>
    <col min="7171" max="7171" width="10.59765625" style="4" customWidth="1"/>
    <col min="7172" max="7173" width="17.3984375" style="4" customWidth="1"/>
    <col min="7174" max="7175" width="15.09765625" style="4" customWidth="1"/>
    <col min="7176" max="7424" width="9.09765625" style="4"/>
    <col min="7425" max="7425" width="12.59765625" style="4" customWidth="1"/>
    <col min="7426" max="7426" width="17.3984375" style="4" customWidth="1"/>
    <col min="7427" max="7427" width="10.59765625" style="4" customWidth="1"/>
    <col min="7428" max="7429" width="17.3984375" style="4" customWidth="1"/>
    <col min="7430" max="7431" width="15.09765625" style="4" customWidth="1"/>
    <col min="7432" max="7680" width="9.09765625" style="4"/>
    <col min="7681" max="7681" width="12.59765625" style="4" customWidth="1"/>
    <col min="7682" max="7682" width="17.3984375" style="4" customWidth="1"/>
    <col min="7683" max="7683" width="10.59765625" style="4" customWidth="1"/>
    <col min="7684" max="7685" width="17.3984375" style="4" customWidth="1"/>
    <col min="7686" max="7687" width="15.09765625" style="4" customWidth="1"/>
    <col min="7688" max="7936" width="9.09765625" style="4"/>
    <col min="7937" max="7937" width="12.59765625" style="4" customWidth="1"/>
    <col min="7938" max="7938" width="17.3984375" style="4" customWidth="1"/>
    <col min="7939" max="7939" width="10.59765625" style="4" customWidth="1"/>
    <col min="7940" max="7941" width="17.3984375" style="4" customWidth="1"/>
    <col min="7942" max="7943" width="15.09765625" style="4" customWidth="1"/>
    <col min="7944" max="8192" width="9.09765625" style="4"/>
    <col min="8193" max="8193" width="12.59765625" style="4" customWidth="1"/>
    <col min="8194" max="8194" width="17.3984375" style="4" customWidth="1"/>
    <col min="8195" max="8195" width="10.59765625" style="4" customWidth="1"/>
    <col min="8196" max="8197" width="17.3984375" style="4" customWidth="1"/>
    <col min="8198" max="8199" width="15.09765625" style="4" customWidth="1"/>
    <col min="8200" max="8448" width="9.09765625" style="4"/>
    <col min="8449" max="8449" width="12.59765625" style="4" customWidth="1"/>
    <col min="8450" max="8450" width="17.3984375" style="4" customWidth="1"/>
    <col min="8451" max="8451" width="10.59765625" style="4" customWidth="1"/>
    <col min="8452" max="8453" width="17.3984375" style="4" customWidth="1"/>
    <col min="8454" max="8455" width="15.09765625" style="4" customWidth="1"/>
    <col min="8456" max="8704" width="9.09765625" style="4"/>
    <col min="8705" max="8705" width="12.59765625" style="4" customWidth="1"/>
    <col min="8706" max="8706" width="17.3984375" style="4" customWidth="1"/>
    <col min="8707" max="8707" width="10.59765625" style="4" customWidth="1"/>
    <col min="8708" max="8709" width="17.3984375" style="4" customWidth="1"/>
    <col min="8710" max="8711" width="15.09765625" style="4" customWidth="1"/>
    <col min="8712" max="8960" width="9.09765625" style="4"/>
    <col min="8961" max="8961" width="12.59765625" style="4" customWidth="1"/>
    <col min="8962" max="8962" width="17.3984375" style="4" customWidth="1"/>
    <col min="8963" max="8963" width="10.59765625" style="4" customWidth="1"/>
    <col min="8964" max="8965" width="17.3984375" style="4" customWidth="1"/>
    <col min="8966" max="8967" width="15.09765625" style="4" customWidth="1"/>
    <col min="8968" max="9216" width="9.09765625" style="4"/>
    <col min="9217" max="9217" width="12.59765625" style="4" customWidth="1"/>
    <col min="9218" max="9218" width="17.3984375" style="4" customWidth="1"/>
    <col min="9219" max="9219" width="10.59765625" style="4" customWidth="1"/>
    <col min="9220" max="9221" width="17.3984375" style="4" customWidth="1"/>
    <col min="9222" max="9223" width="15.09765625" style="4" customWidth="1"/>
    <col min="9224" max="9472" width="9.09765625" style="4"/>
    <col min="9473" max="9473" width="12.59765625" style="4" customWidth="1"/>
    <col min="9474" max="9474" width="17.3984375" style="4" customWidth="1"/>
    <col min="9475" max="9475" width="10.59765625" style="4" customWidth="1"/>
    <col min="9476" max="9477" width="17.3984375" style="4" customWidth="1"/>
    <col min="9478" max="9479" width="15.09765625" style="4" customWidth="1"/>
    <col min="9480" max="9728" width="9.09765625" style="4"/>
    <col min="9729" max="9729" width="12.59765625" style="4" customWidth="1"/>
    <col min="9730" max="9730" width="17.3984375" style="4" customWidth="1"/>
    <col min="9731" max="9731" width="10.59765625" style="4" customWidth="1"/>
    <col min="9732" max="9733" width="17.3984375" style="4" customWidth="1"/>
    <col min="9734" max="9735" width="15.09765625" style="4" customWidth="1"/>
    <col min="9736" max="9984" width="9.09765625" style="4"/>
    <col min="9985" max="9985" width="12.59765625" style="4" customWidth="1"/>
    <col min="9986" max="9986" width="17.3984375" style="4" customWidth="1"/>
    <col min="9987" max="9987" width="10.59765625" style="4" customWidth="1"/>
    <col min="9988" max="9989" width="17.3984375" style="4" customWidth="1"/>
    <col min="9990" max="9991" width="15.09765625" style="4" customWidth="1"/>
    <col min="9992" max="10240" width="9.09765625" style="4"/>
    <col min="10241" max="10241" width="12.59765625" style="4" customWidth="1"/>
    <col min="10242" max="10242" width="17.3984375" style="4" customWidth="1"/>
    <col min="10243" max="10243" width="10.59765625" style="4" customWidth="1"/>
    <col min="10244" max="10245" width="17.3984375" style="4" customWidth="1"/>
    <col min="10246" max="10247" width="15.09765625" style="4" customWidth="1"/>
    <col min="10248" max="10496" width="9.09765625" style="4"/>
    <col min="10497" max="10497" width="12.59765625" style="4" customWidth="1"/>
    <col min="10498" max="10498" width="17.3984375" style="4" customWidth="1"/>
    <col min="10499" max="10499" width="10.59765625" style="4" customWidth="1"/>
    <col min="10500" max="10501" width="17.3984375" style="4" customWidth="1"/>
    <col min="10502" max="10503" width="15.09765625" style="4" customWidth="1"/>
    <col min="10504" max="10752" width="9.09765625" style="4"/>
    <col min="10753" max="10753" width="12.59765625" style="4" customWidth="1"/>
    <col min="10754" max="10754" width="17.3984375" style="4" customWidth="1"/>
    <col min="10755" max="10755" width="10.59765625" style="4" customWidth="1"/>
    <col min="10756" max="10757" width="17.3984375" style="4" customWidth="1"/>
    <col min="10758" max="10759" width="15.09765625" style="4" customWidth="1"/>
    <col min="10760" max="11008" width="9.09765625" style="4"/>
    <col min="11009" max="11009" width="12.59765625" style="4" customWidth="1"/>
    <col min="11010" max="11010" width="17.3984375" style="4" customWidth="1"/>
    <col min="11011" max="11011" width="10.59765625" style="4" customWidth="1"/>
    <col min="11012" max="11013" width="17.3984375" style="4" customWidth="1"/>
    <col min="11014" max="11015" width="15.09765625" style="4" customWidth="1"/>
    <col min="11016" max="11264" width="9.09765625" style="4"/>
    <col min="11265" max="11265" width="12.59765625" style="4" customWidth="1"/>
    <col min="11266" max="11266" width="17.3984375" style="4" customWidth="1"/>
    <col min="11267" max="11267" width="10.59765625" style="4" customWidth="1"/>
    <col min="11268" max="11269" width="17.3984375" style="4" customWidth="1"/>
    <col min="11270" max="11271" width="15.09765625" style="4" customWidth="1"/>
    <col min="11272" max="11520" width="9.09765625" style="4"/>
    <col min="11521" max="11521" width="12.59765625" style="4" customWidth="1"/>
    <col min="11522" max="11522" width="17.3984375" style="4" customWidth="1"/>
    <col min="11523" max="11523" width="10.59765625" style="4" customWidth="1"/>
    <col min="11524" max="11525" width="17.3984375" style="4" customWidth="1"/>
    <col min="11526" max="11527" width="15.09765625" style="4" customWidth="1"/>
    <col min="11528" max="11776" width="9.09765625" style="4"/>
    <col min="11777" max="11777" width="12.59765625" style="4" customWidth="1"/>
    <col min="11778" max="11778" width="17.3984375" style="4" customWidth="1"/>
    <col min="11779" max="11779" width="10.59765625" style="4" customWidth="1"/>
    <col min="11780" max="11781" width="17.3984375" style="4" customWidth="1"/>
    <col min="11782" max="11783" width="15.09765625" style="4" customWidth="1"/>
    <col min="11784" max="12032" width="9.09765625" style="4"/>
    <col min="12033" max="12033" width="12.59765625" style="4" customWidth="1"/>
    <col min="12034" max="12034" width="17.3984375" style="4" customWidth="1"/>
    <col min="12035" max="12035" width="10.59765625" style="4" customWidth="1"/>
    <col min="12036" max="12037" width="17.3984375" style="4" customWidth="1"/>
    <col min="12038" max="12039" width="15.09765625" style="4" customWidth="1"/>
    <col min="12040" max="12288" width="9.09765625" style="4"/>
    <col min="12289" max="12289" width="12.59765625" style="4" customWidth="1"/>
    <col min="12290" max="12290" width="17.3984375" style="4" customWidth="1"/>
    <col min="12291" max="12291" width="10.59765625" style="4" customWidth="1"/>
    <col min="12292" max="12293" width="17.3984375" style="4" customWidth="1"/>
    <col min="12294" max="12295" width="15.09765625" style="4" customWidth="1"/>
    <col min="12296" max="12544" width="9.09765625" style="4"/>
    <col min="12545" max="12545" width="12.59765625" style="4" customWidth="1"/>
    <col min="12546" max="12546" width="17.3984375" style="4" customWidth="1"/>
    <col min="12547" max="12547" width="10.59765625" style="4" customWidth="1"/>
    <col min="12548" max="12549" width="17.3984375" style="4" customWidth="1"/>
    <col min="12550" max="12551" width="15.09765625" style="4" customWidth="1"/>
    <col min="12552" max="12800" width="9.09765625" style="4"/>
    <col min="12801" max="12801" width="12.59765625" style="4" customWidth="1"/>
    <col min="12802" max="12802" width="17.3984375" style="4" customWidth="1"/>
    <col min="12803" max="12803" width="10.59765625" style="4" customWidth="1"/>
    <col min="12804" max="12805" width="17.3984375" style="4" customWidth="1"/>
    <col min="12806" max="12807" width="15.09765625" style="4" customWidth="1"/>
    <col min="12808" max="13056" width="9.09765625" style="4"/>
    <col min="13057" max="13057" width="12.59765625" style="4" customWidth="1"/>
    <col min="13058" max="13058" width="17.3984375" style="4" customWidth="1"/>
    <col min="13059" max="13059" width="10.59765625" style="4" customWidth="1"/>
    <col min="13060" max="13061" width="17.3984375" style="4" customWidth="1"/>
    <col min="13062" max="13063" width="15.09765625" style="4" customWidth="1"/>
    <col min="13064" max="13312" width="9.09765625" style="4"/>
    <col min="13313" max="13313" width="12.59765625" style="4" customWidth="1"/>
    <col min="13314" max="13314" width="17.3984375" style="4" customWidth="1"/>
    <col min="13315" max="13315" width="10.59765625" style="4" customWidth="1"/>
    <col min="13316" max="13317" width="17.3984375" style="4" customWidth="1"/>
    <col min="13318" max="13319" width="15.09765625" style="4" customWidth="1"/>
    <col min="13320" max="13568" width="9.09765625" style="4"/>
    <col min="13569" max="13569" width="12.59765625" style="4" customWidth="1"/>
    <col min="13570" max="13570" width="17.3984375" style="4" customWidth="1"/>
    <col min="13571" max="13571" width="10.59765625" style="4" customWidth="1"/>
    <col min="13572" max="13573" width="17.3984375" style="4" customWidth="1"/>
    <col min="13574" max="13575" width="15.09765625" style="4" customWidth="1"/>
    <col min="13576" max="13824" width="9.09765625" style="4"/>
    <col min="13825" max="13825" width="12.59765625" style="4" customWidth="1"/>
    <col min="13826" max="13826" width="17.3984375" style="4" customWidth="1"/>
    <col min="13827" max="13827" width="10.59765625" style="4" customWidth="1"/>
    <col min="13828" max="13829" width="17.3984375" style="4" customWidth="1"/>
    <col min="13830" max="13831" width="15.09765625" style="4" customWidth="1"/>
    <col min="13832" max="14080" width="9.09765625" style="4"/>
    <col min="14081" max="14081" width="12.59765625" style="4" customWidth="1"/>
    <col min="14082" max="14082" width="17.3984375" style="4" customWidth="1"/>
    <col min="14083" max="14083" width="10.59765625" style="4" customWidth="1"/>
    <col min="14084" max="14085" width="17.3984375" style="4" customWidth="1"/>
    <col min="14086" max="14087" width="15.09765625" style="4" customWidth="1"/>
    <col min="14088" max="14336" width="9.09765625" style="4"/>
    <col min="14337" max="14337" width="12.59765625" style="4" customWidth="1"/>
    <col min="14338" max="14338" width="17.3984375" style="4" customWidth="1"/>
    <col min="14339" max="14339" width="10.59765625" style="4" customWidth="1"/>
    <col min="14340" max="14341" width="17.3984375" style="4" customWidth="1"/>
    <col min="14342" max="14343" width="15.09765625" style="4" customWidth="1"/>
    <col min="14344" max="14592" width="9.09765625" style="4"/>
    <col min="14593" max="14593" width="12.59765625" style="4" customWidth="1"/>
    <col min="14594" max="14594" width="17.3984375" style="4" customWidth="1"/>
    <col min="14595" max="14595" width="10.59765625" style="4" customWidth="1"/>
    <col min="14596" max="14597" width="17.3984375" style="4" customWidth="1"/>
    <col min="14598" max="14599" width="15.09765625" style="4" customWidth="1"/>
    <col min="14600" max="14848" width="9.09765625" style="4"/>
    <col min="14849" max="14849" width="12.59765625" style="4" customWidth="1"/>
    <col min="14850" max="14850" width="17.3984375" style="4" customWidth="1"/>
    <col min="14851" max="14851" width="10.59765625" style="4" customWidth="1"/>
    <col min="14852" max="14853" width="17.3984375" style="4" customWidth="1"/>
    <col min="14854" max="14855" width="15.09765625" style="4" customWidth="1"/>
    <col min="14856" max="15104" width="9.09765625" style="4"/>
    <col min="15105" max="15105" width="12.59765625" style="4" customWidth="1"/>
    <col min="15106" max="15106" width="17.3984375" style="4" customWidth="1"/>
    <col min="15107" max="15107" width="10.59765625" style="4" customWidth="1"/>
    <col min="15108" max="15109" width="17.3984375" style="4" customWidth="1"/>
    <col min="15110" max="15111" width="15.09765625" style="4" customWidth="1"/>
    <col min="15112" max="15360" width="9.09765625" style="4"/>
    <col min="15361" max="15361" width="12.59765625" style="4" customWidth="1"/>
    <col min="15362" max="15362" width="17.3984375" style="4" customWidth="1"/>
    <col min="15363" max="15363" width="10.59765625" style="4" customWidth="1"/>
    <col min="15364" max="15365" width="17.3984375" style="4" customWidth="1"/>
    <col min="15366" max="15367" width="15.09765625" style="4" customWidth="1"/>
    <col min="15368" max="15616" width="9.09765625" style="4"/>
    <col min="15617" max="15617" width="12.59765625" style="4" customWidth="1"/>
    <col min="15618" max="15618" width="17.3984375" style="4" customWidth="1"/>
    <col min="15619" max="15619" width="10.59765625" style="4" customWidth="1"/>
    <col min="15620" max="15621" width="17.3984375" style="4" customWidth="1"/>
    <col min="15622" max="15623" width="15.09765625" style="4" customWidth="1"/>
    <col min="15624" max="15872" width="9.09765625" style="4"/>
    <col min="15873" max="15873" width="12.59765625" style="4" customWidth="1"/>
    <col min="15874" max="15874" width="17.3984375" style="4" customWidth="1"/>
    <col min="15875" max="15875" width="10.59765625" style="4" customWidth="1"/>
    <col min="15876" max="15877" width="17.3984375" style="4" customWidth="1"/>
    <col min="15878" max="15879" width="15.09765625" style="4" customWidth="1"/>
    <col min="15880" max="16128" width="9.09765625" style="4"/>
    <col min="16129" max="16129" width="12.59765625" style="4" customWidth="1"/>
    <col min="16130" max="16130" width="17.3984375" style="4" customWidth="1"/>
    <col min="16131" max="16131" width="10.59765625" style="4" customWidth="1"/>
    <col min="16132" max="16133" width="17.3984375" style="4" customWidth="1"/>
    <col min="16134" max="16135" width="15.09765625" style="4" customWidth="1"/>
    <col min="16136" max="16384" width="9.09765625" style="4"/>
  </cols>
  <sheetData>
    <row r="1" spans="1:15" x14ac:dyDescent="0.25">
      <c r="A1" s="6"/>
      <c r="B1" s="6"/>
      <c r="C1" s="6"/>
      <c r="D1" s="6"/>
      <c r="E1" s="6"/>
      <c r="F1" s="6"/>
      <c r="G1" s="7"/>
    </row>
    <row r="2" spans="1:15" ht="13" x14ac:dyDescent="0.3">
      <c r="A2" s="8" t="s">
        <v>249</v>
      </c>
      <c r="B2" s="6"/>
      <c r="C2" s="6"/>
      <c r="D2" s="6"/>
      <c r="E2" s="6"/>
      <c r="F2" s="6"/>
      <c r="G2" s="7"/>
    </row>
    <row r="3" spans="1:15" x14ac:dyDescent="0.25">
      <c r="A3" s="9"/>
      <c r="B3" s="9"/>
      <c r="C3" s="9"/>
      <c r="D3" s="9"/>
      <c r="E3" s="9"/>
      <c r="F3" s="9"/>
      <c r="G3" s="10"/>
    </row>
    <row r="4" spans="1:15" x14ac:dyDescent="0.25">
      <c r="A4" s="11" t="s">
        <v>42</v>
      </c>
      <c r="B4" s="12" t="s">
        <v>43</v>
      </c>
      <c r="C4" s="12" t="s">
        <v>44</v>
      </c>
      <c r="D4" s="12" t="s">
        <v>44</v>
      </c>
      <c r="E4" s="12" t="s">
        <v>45</v>
      </c>
      <c r="F4" s="12" t="s">
        <v>46</v>
      </c>
      <c r="G4" s="13" t="s">
        <v>47</v>
      </c>
    </row>
    <row r="5" spans="1:15" x14ac:dyDescent="0.25">
      <c r="A5" s="14" t="s">
        <v>48</v>
      </c>
      <c r="B5" s="15" t="s">
        <v>49</v>
      </c>
      <c r="C5" s="15" t="s">
        <v>50</v>
      </c>
      <c r="D5" s="15" t="s">
        <v>51</v>
      </c>
      <c r="E5" s="15" t="s">
        <v>52</v>
      </c>
      <c r="F5" s="15" t="s">
        <v>53</v>
      </c>
      <c r="G5" s="16" t="s">
        <v>54</v>
      </c>
    </row>
    <row r="6" spans="1:15" x14ac:dyDescent="0.25">
      <c r="A6" s="17"/>
      <c r="B6" s="15" t="s">
        <v>55</v>
      </c>
      <c r="C6" s="15" t="s">
        <v>56</v>
      </c>
      <c r="D6" s="15" t="s">
        <v>55</v>
      </c>
      <c r="E6" s="15" t="s">
        <v>55</v>
      </c>
      <c r="F6" s="15" t="s">
        <v>57</v>
      </c>
      <c r="G6" s="16" t="s">
        <v>56</v>
      </c>
    </row>
    <row r="7" spans="1:15" x14ac:dyDescent="0.25">
      <c r="A7" s="18"/>
      <c r="B7" s="6"/>
      <c r="C7" s="15"/>
      <c r="D7" s="6"/>
      <c r="E7" s="6"/>
      <c r="F7" s="15"/>
      <c r="G7" s="16"/>
    </row>
    <row r="8" spans="1:15" ht="13.5" x14ac:dyDescent="0.35">
      <c r="A8" s="19"/>
      <c r="B8" s="20" t="s">
        <v>58</v>
      </c>
      <c r="C8" s="12" t="s">
        <v>59</v>
      </c>
      <c r="D8" s="12" t="s">
        <v>60</v>
      </c>
      <c r="E8" s="12" t="s">
        <v>61</v>
      </c>
      <c r="F8" s="20" t="s">
        <v>62</v>
      </c>
      <c r="G8" s="21" t="s">
        <v>63</v>
      </c>
    </row>
    <row r="9" spans="1:15" x14ac:dyDescent="0.25">
      <c r="A9" s="18"/>
      <c r="B9" s="22"/>
      <c r="C9" s="22"/>
      <c r="D9" s="22"/>
      <c r="E9" s="22"/>
      <c r="F9" s="22"/>
      <c r="G9" s="23"/>
    </row>
    <row r="10" spans="1:15" x14ac:dyDescent="0.25">
      <c r="A10" s="14" t="s">
        <v>64</v>
      </c>
      <c r="B10" s="24">
        <v>1.81E-3</v>
      </c>
      <c r="C10" s="15">
        <v>100000</v>
      </c>
      <c r="D10" s="15">
        <v>181</v>
      </c>
      <c r="E10" s="15">
        <v>99852</v>
      </c>
      <c r="F10" s="15">
        <v>8368114</v>
      </c>
      <c r="G10" s="25">
        <v>83.7</v>
      </c>
      <c r="H10" s="40"/>
      <c r="I10" s="44"/>
      <c r="J10" s="44"/>
      <c r="K10" s="39"/>
      <c r="L10" s="39"/>
      <c r="M10" s="44"/>
      <c r="N10" s="43"/>
      <c r="O10" s="43"/>
    </row>
    <row r="11" spans="1:15" x14ac:dyDescent="0.25">
      <c r="A11" s="14" t="s">
        <v>65</v>
      </c>
      <c r="B11" s="24">
        <v>8.0000000000000007E-5</v>
      </c>
      <c r="C11" s="15">
        <v>99819</v>
      </c>
      <c r="D11" s="15">
        <v>8</v>
      </c>
      <c r="E11" s="15">
        <v>99815</v>
      </c>
      <c r="F11" s="15">
        <v>8268262</v>
      </c>
      <c r="G11" s="25">
        <v>82.8</v>
      </c>
      <c r="H11" s="40"/>
      <c r="I11" s="44"/>
      <c r="J11" s="44"/>
      <c r="K11" s="39"/>
      <c r="L11" s="39"/>
      <c r="M11" s="44"/>
      <c r="N11" s="43"/>
      <c r="O11" s="43"/>
    </row>
    <row r="12" spans="1:15" x14ac:dyDescent="0.25">
      <c r="A12" s="14" t="s">
        <v>66</v>
      </c>
      <c r="B12" s="24">
        <v>8.0000000000000007E-5</v>
      </c>
      <c r="C12" s="15">
        <v>99811</v>
      </c>
      <c r="D12" s="15">
        <v>8</v>
      </c>
      <c r="E12" s="15">
        <v>99807</v>
      </c>
      <c r="F12" s="15">
        <v>8168447</v>
      </c>
      <c r="G12" s="25">
        <v>81.8</v>
      </c>
      <c r="H12" s="40"/>
      <c r="I12" s="44"/>
      <c r="J12" s="44"/>
      <c r="K12" s="39"/>
      <c r="L12" s="39"/>
      <c r="M12" s="44"/>
      <c r="N12" s="43"/>
      <c r="O12" s="43"/>
    </row>
    <row r="13" spans="1:15" x14ac:dyDescent="0.25">
      <c r="A13" s="14" t="s">
        <v>67</v>
      </c>
      <c r="B13" s="24">
        <v>6.9999999999999994E-5</v>
      </c>
      <c r="C13" s="15">
        <v>99803</v>
      </c>
      <c r="D13" s="15">
        <v>7</v>
      </c>
      <c r="E13" s="15">
        <v>99800</v>
      </c>
      <c r="F13" s="15">
        <v>8068640</v>
      </c>
      <c r="G13" s="25">
        <v>80.8</v>
      </c>
      <c r="H13" s="40"/>
      <c r="I13" s="44"/>
      <c r="J13" s="44"/>
      <c r="K13" s="39"/>
      <c r="L13" s="39"/>
      <c r="M13" s="44"/>
      <c r="N13" s="43"/>
      <c r="O13" s="43"/>
    </row>
    <row r="14" spans="1:15" x14ac:dyDescent="0.25">
      <c r="A14" s="14" t="s">
        <v>68</v>
      </c>
      <c r="B14" s="24">
        <v>6.9999999999999994E-5</v>
      </c>
      <c r="C14" s="15">
        <v>99796</v>
      </c>
      <c r="D14" s="15">
        <v>7</v>
      </c>
      <c r="E14" s="15">
        <v>99793</v>
      </c>
      <c r="F14" s="15">
        <v>7968840</v>
      </c>
      <c r="G14" s="25">
        <v>79.900000000000006</v>
      </c>
      <c r="H14" s="40"/>
      <c r="I14" s="44"/>
      <c r="J14" s="44"/>
      <c r="K14" s="39"/>
      <c r="L14" s="39"/>
      <c r="M14" s="44"/>
      <c r="N14" s="43"/>
      <c r="O14" s="43"/>
    </row>
    <row r="15" spans="1:15" x14ac:dyDescent="0.25">
      <c r="A15" s="14" t="s">
        <v>69</v>
      </c>
      <c r="B15" s="24">
        <v>6.0000000000000002E-5</v>
      </c>
      <c r="C15" s="15">
        <v>99789</v>
      </c>
      <c r="D15" s="15">
        <v>6</v>
      </c>
      <c r="E15" s="15">
        <v>99786</v>
      </c>
      <c r="F15" s="15">
        <v>7869048</v>
      </c>
      <c r="G15" s="25">
        <v>78.900000000000006</v>
      </c>
      <c r="H15" s="40"/>
      <c r="I15" s="44"/>
      <c r="J15" s="44"/>
      <c r="K15" s="39"/>
      <c r="L15" s="39"/>
      <c r="M15" s="44"/>
      <c r="N15" s="43"/>
      <c r="O15" s="43"/>
    </row>
    <row r="16" spans="1:15" x14ac:dyDescent="0.25">
      <c r="A16" s="14" t="s">
        <v>70</v>
      </c>
      <c r="B16" s="24">
        <v>5.0000000000000002E-5</v>
      </c>
      <c r="C16" s="15">
        <v>99783</v>
      </c>
      <c r="D16" s="15">
        <v>5</v>
      </c>
      <c r="E16" s="15">
        <v>99781</v>
      </c>
      <c r="F16" s="15">
        <v>7769262</v>
      </c>
      <c r="G16" s="25">
        <v>77.900000000000006</v>
      </c>
      <c r="H16" s="40"/>
      <c r="I16" s="44"/>
      <c r="J16" s="44"/>
      <c r="K16" s="39"/>
      <c r="L16" s="39"/>
      <c r="M16" s="44"/>
      <c r="N16" s="43"/>
      <c r="O16" s="43"/>
    </row>
    <row r="17" spans="1:15" x14ac:dyDescent="0.25">
      <c r="A17" s="14" t="s">
        <v>71</v>
      </c>
      <c r="B17" s="24">
        <v>5.0000000000000002E-5</v>
      </c>
      <c r="C17" s="15">
        <v>99778</v>
      </c>
      <c r="D17" s="15">
        <v>5</v>
      </c>
      <c r="E17" s="15">
        <v>99776</v>
      </c>
      <c r="F17" s="15">
        <v>7669481</v>
      </c>
      <c r="G17" s="25">
        <v>76.900000000000006</v>
      </c>
      <c r="H17" s="40"/>
      <c r="I17" s="44"/>
      <c r="J17" s="44"/>
      <c r="K17" s="39"/>
      <c r="L17" s="39"/>
      <c r="M17" s="44"/>
      <c r="N17" s="43"/>
      <c r="O17" s="43"/>
    </row>
    <row r="18" spans="1:15" x14ac:dyDescent="0.25">
      <c r="A18" s="14" t="s">
        <v>72</v>
      </c>
      <c r="B18" s="24">
        <v>5.0000000000000002E-5</v>
      </c>
      <c r="C18" s="15">
        <v>99773</v>
      </c>
      <c r="D18" s="15">
        <v>5</v>
      </c>
      <c r="E18" s="15">
        <v>99771</v>
      </c>
      <c r="F18" s="15">
        <v>7569706</v>
      </c>
      <c r="G18" s="25">
        <v>75.900000000000006</v>
      </c>
      <c r="H18" s="40"/>
      <c r="I18" s="44"/>
      <c r="J18" s="44"/>
      <c r="K18" s="39"/>
      <c r="L18" s="39"/>
      <c r="M18" s="44"/>
      <c r="N18" s="43"/>
      <c r="O18" s="43"/>
    </row>
    <row r="19" spans="1:15" x14ac:dyDescent="0.25">
      <c r="A19" s="14" t="s">
        <v>73</v>
      </c>
      <c r="B19" s="24">
        <v>6.0000000000000002E-5</v>
      </c>
      <c r="C19" s="15">
        <v>99768</v>
      </c>
      <c r="D19" s="15">
        <v>6</v>
      </c>
      <c r="E19" s="15">
        <v>99765</v>
      </c>
      <c r="F19" s="15">
        <v>7469935</v>
      </c>
      <c r="G19" s="25">
        <v>74.900000000000006</v>
      </c>
      <c r="H19" s="40"/>
      <c r="I19" s="44"/>
      <c r="J19" s="44"/>
      <c r="K19" s="39"/>
      <c r="L19" s="39"/>
      <c r="M19" s="44"/>
      <c r="N19" s="43"/>
      <c r="O19" s="43"/>
    </row>
    <row r="20" spans="1:15" x14ac:dyDescent="0.25">
      <c r="A20" s="14" t="s">
        <v>74</v>
      </c>
      <c r="B20" s="24">
        <v>6.0000000000000002E-5</v>
      </c>
      <c r="C20" s="15">
        <v>99762</v>
      </c>
      <c r="D20" s="15">
        <v>6</v>
      </c>
      <c r="E20" s="15">
        <v>99759</v>
      </c>
      <c r="F20" s="15">
        <v>7370170</v>
      </c>
      <c r="G20" s="25">
        <v>73.900000000000006</v>
      </c>
      <c r="H20" s="40"/>
      <c r="I20" s="44"/>
      <c r="J20" s="44"/>
      <c r="K20" s="39"/>
      <c r="L20" s="39"/>
      <c r="M20" s="44"/>
      <c r="N20" s="43"/>
      <c r="O20" s="43"/>
    </row>
    <row r="21" spans="1:15" x14ac:dyDescent="0.25">
      <c r="A21" s="14" t="s">
        <v>75</v>
      </c>
      <c r="B21" s="24">
        <v>6.0000000000000002E-5</v>
      </c>
      <c r="C21" s="15">
        <v>99756</v>
      </c>
      <c r="D21" s="15">
        <v>6</v>
      </c>
      <c r="E21" s="15">
        <v>99753</v>
      </c>
      <c r="F21" s="15">
        <v>7270411</v>
      </c>
      <c r="G21" s="25">
        <v>72.900000000000006</v>
      </c>
      <c r="H21" s="40"/>
      <c r="I21" s="44"/>
      <c r="J21" s="44"/>
      <c r="K21" s="39"/>
      <c r="L21" s="39"/>
      <c r="M21" s="44"/>
      <c r="N21" s="43"/>
      <c r="O21" s="43"/>
    </row>
    <row r="22" spans="1:15" x14ac:dyDescent="0.25">
      <c r="A22" s="14" t="s">
        <v>76</v>
      </c>
      <c r="B22" s="24">
        <v>6.9999999999999994E-5</v>
      </c>
      <c r="C22" s="15">
        <v>99750</v>
      </c>
      <c r="D22" s="15">
        <v>7</v>
      </c>
      <c r="E22" s="15">
        <v>99747</v>
      </c>
      <c r="F22" s="15">
        <v>7170658</v>
      </c>
      <c r="G22" s="25">
        <v>71.900000000000006</v>
      </c>
      <c r="H22" s="40"/>
      <c r="I22" s="44"/>
      <c r="J22" s="44"/>
      <c r="K22" s="39"/>
      <c r="L22" s="39"/>
      <c r="M22" s="44"/>
      <c r="N22" s="43"/>
      <c r="O22" s="43"/>
    </row>
    <row r="23" spans="1:15" x14ac:dyDescent="0.25">
      <c r="A23" s="14" t="s">
        <v>77</v>
      </c>
      <c r="B23" s="24">
        <v>9.0000000000000006E-5</v>
      </c>
      <c r="C23" s="15">
        <v>99743</v>
      </c>
      <c r="D23" s="15">
        <v>9</v>
      </c>
      <c r="E23" s="15">
        <v>99739</v>
      </c>
      <c r="F23" s="15">
        <v>7070912</v>
      </c>
      <c r="G23" s="25">
        <v>70.900000000000006</v>
      </c>
      <c r="H23" s="40"/>
      <c r="I23" s="44"/>
      <c r="J23" s="44"/>
      <c r="K23" s="39"/>
      <c r="L23" s="39"/>
      <c r="M23" s="44"/>
      <c r="N23" s="43"/>
      <c r="O23" s="43"/>
    </row>
    <row r="24" spans="1:15" x14ac:dyDescent="0.25">
      <c r="A24" s="14" t="s">
        <v>78</v>
      </c>
      <c r="B24" s="24">
        <v>1.2E-4</v>
      </c>
      <c r="C24" s="15">
        <v>99734</v>
      </c>
      <c r="D24" s="15">
        <v>12</v>
      </c>
      <c r="E24" s="15">
        <v>99728</v>
      </c>
      <c r="F24" s="15">
        <v>6971173</v>
      </c>
      <c r="G24" s="25">
        <v>69.900000000000006</v>
      </c>
      <c r="H24" s="40"/>
      <c r="I24" s="44"/>
      <c r="J24" s="44"/>
      <c r="K24" s="39"/>
      <c r="L24" s="39"/>
      <c r="M24" s="44"/>
      <c r="N24" s="43"/>
      <c r="O24" s="43"/>
    </row>
    <row r="25" spans="1:15" x14ac:dyDescent="0.25">
      <c r="A25" s="14" t="s">
        <v>79</v>
      </c>
      <c r="B25" s="24">
        <v>1.4999999999999999E-4</v>
      </c>
      <c r="C25" s="15">
        <v>99722</v>
      </c>
      <c r="D25" s="15">
        <v>15</v>
      </c>
      <c r="E25" s="15">
        <v>99715</v>
      </c>
      <c r="F25" s="15">
        <v>6871445</v>
      </c>
      <c r="G25" s="25">
        <v>68.900000000000006</v>
      </c>
      <c r="H25" s="40"/>
      <c r="I25" s="44"/>
      <c r="J25" s="44"/>
      <c r="K25" s="39"/>
      <c r="L25" s="39"/>
      <c r="M25" s="44"/>
      <c r="N25" s="43"/>
      <c r="O25" s="43"/>
    </row>
    <row r="26" spans="1:15" x14ac:dyDescent="0.25">
      <c r="A26" s="26" t="s">
        <v>80</v>
      </c>
      <c r="B26" s="24">
        <v>1.8000000000000001E-4</v>
      </c>
      <c r="C26" s="15">
        <v>99707</v>
      </c>
      <c r="D26" s="15">
        <v>18</v>
      </c>
      <c r="E26" s="15">
        <v>99698</v>
      </c>
      <c r="F26" s="15">
        <v>6771731</v>
      </c>
      <c r="G26" s="25">
        <v>67.900000000000006</v>
      </c>
      <c r="H26" s="40"/>
      <c r="I26" s="44"/>
      <c r="J26" s="44"/>
      <c r="K26" s="39"/>
      <c r="L26" s="39"/>
      <c r="M26" s="44"/>
      <c r="N26" s="43"/>
      <c r="O26" s="43"/>
    </row>
    <row r="27" spans="1:15" x14ac:dyDescent="0.25">
      <c r="A27" s="26" t="s">
        <v>81</v>
      </c>
      <c r="B27" s="24">
        <v>2.0000000000000001E-4</v>
      </c>
      <c r="C27" s="15">
        <v>99689</v>
      </c>
      <c r="D27" s="15">
        <v>20</v>
      </c>
      <c r="E27" s="15">
        <v>99679</v>
      </c>
      <c r="F27" s="15">
        <v>6672033</v>
      </c>
      <c r="G27" s="25">
        <v>66.900000000000006</v>
      </c>
      <c r="H27" s="40"/>
      <c r="I27" s="44"/>
      <c r="J27" s="44"/>
      <c r="K27" s="39"/>
      <c r="L27" s="39"/>
      <c r="M27" s="44"/>
      <c r="N27" s="43"/>
      <c r="O27" s="43"/>
    </row>
    <row r="28" spans="1:15" x14ac:dyDescent="0.25">
      <c r="A28" s="26" t="s">
        <v>82</v>
      </c>
      <c r="B28" s="24">
        <v>2.1000000000000001E-4</v>
      </c>
      <c r="C28" s="15">
        <v>99669</v>
      </c>
      <c r="D28" s="15">
        <v>21</v>
      </c>
      <c r="E28" s="15">
        <v>99659</v>
      </c>
      <c r="F28" s="15">
        <v>6572354</v>
      </c>
      <c r="G28" s="25">
        <v>65.900000000000006</v>
      </c>
      <c r="H28" s="40"/>
      <c r="I28" s="44"/>
      <c r="J28" s="44"/>
      <c r="K28" s="39"/>
      <c r="L28" s="39"/>
      <c r="M28" s="44"/>
      <c r="N28" s="43"/>
      <c r="O28" s="43"/>
    </row>
    <row r="29" spans="1:15" x14ac:dyDescent="0.25">
      <c r="A29" s="26" t="s">
        <v>83</v>
      </c>
      <c r="B29" s="24">
        <v>2.2000000000000001E-4</v>
      </c>
      <c r="C29" s="15">
        <v>99648</v>
      </c>
      <c r="D29" s="15">
        <v>22</v>
      </c>
      <c r="E29" s="15">
        <v>99637</v>
      </c>
      <c r="F29" s="15">
        <v>6472695</v>
      </c>
      <c r="G29" s="25">
        <v>65</v>
      </c>
      <c r="H29" s="40"/>
      <c r="I29" s="44"/>
      <c r="J29" s="44"/>
      <c r="K29" s="39"/>
      <c r="L29" s="39"/>
      <c r="M29" s="44"/>
      <c r="N29" s="43"/>
      <c r="O29" s="43"/>
    </row>
    <row r="30" spans="1:15" x14ac:dyDescent="0.25">
      <c r="A30" s="26" t="s">
        <v>84</v>
      </c>
      <c r="B30" s="24">
        <v>2.3000000000000001E-4</v>
      </c>
      <c r="C30" s="15">
        <v>99626</v>
      </c>
      <c r="D30" s="15">
        <v>22</v>
      </c>
      <c r="E30" s="15">
        <v>99615</v>
      </c>
      <c r="F30" s="15">
        <v>6373058</v>
      </c>
      <c r="G30" s="25">
        <v>64</v>
      </c>
      <c r="H30" s="40"/>
      <c r="I30" s="44"/>
      <c r="J30" s="44"/>
      <c r="K30" s="39"/>
      <c r="L30" s="39"/>
      <c r="M30" s="44"/>
      <c r="N30" s="43"/>
      <c r="O30" s="43"/>
    </row>
    <row r="31" spans="1:15" x14ac:dyDescent="0.25">
      <c r="A31" s="26" t="s">
        <v>85</v>
      </c>
      <c r="B31" s="24">
        <v>2.3000000000000001E-4</v>
      </c>
      <c r="C31" s="15">
        <v>99604</v>
      </c>
      <c r="D31" s="15">
        <v>23</v>
      </c>
      <c r="E31" s="15">
        <v>99593</v>
      </c>
      <c r="F31" s="15">
        <v>6273443</v>
      </c>
      <c r="G31" s="25">
        <v>63</v>
      </c>
      <c r="H31" s="40"/>
      <c r="I31" s="44"/>
      <c r="J31" s="44"/>
      <c r="K31" s="39"/>
      <c r="L31" s="39"/>
      <c r="M31" s="44"/>
      <c r="N31" s="43"/>
      <c r="O31" s="43"/>
    </row>
    <row r="32" spans="1:15" x14ac:dyDescent="0.25">
      <c r="A32" s="26" t="s">
        <v>86</v>
      </c>
      <c r="B32" s="24">
        <v>2.4000000000000001E-4</v>
      </c>
      <c r="C32" s="15">
        <v>99581</v>
      </c>
      <c r="D32" s="15">
        <v>24</v>
      </c>
      <c r="E32" s="15">
        <v>99569</v>
      </c>
      <c r="F32" s="15">
        <v>6173851</v>
      </c>
      <c r="G32" s="25">
        <v>62</v>
      </c>
      <c r="H32" s="40"/>
      <c r="I32" s="44"/>
      <c r="J32" s="44"/>
      <c r="K32" s="39"/>
      <c r="L32" s="39"/>
      <c r="M32" s="44"/>
      <c r="N32" s="43"/>
      <c r="O32" s="43"/>
    </row>
    <row r="33" spans="1:15" x14ac:dyDescent="0.25">
      <c r="A33" s="26" t="s">
        <v>87</v>
      </c>
      <c r="B33" s="24">
        <v>2.4000000000000001E-4</v>
      </c>
      <c r="C33" s="15">
        <v>99557</v>
      </c>
      <c r="D33" s="15">
        <v>24</v>
      </c>
      <c r="E33" s="15">
        <v>99545</v>
      </c>
      <c r="F33" s="15">
        <v>6074282</v>
      </c>
      <c r="G33" s="25">
        <v>61</v>
      </c>
      <c r="H33" s="40"/>
      <c r="I33" s="44"/>
      <c r="J33" s="44"/>
      <c r="K33" s="39"/>
      <c r="L33" s="39"/>
      <c r="M33" s="44"/>
      <c r="N33" s="43"/>
      <c r="O33" s="43"/>
    </row>
    <row r="34" spans="1:15" x14ac:dyDescent="0.25">
      <c r="A34" s="26" t="s">
        <v>88</v>
      </c>
      <c r="B34" s="24">
        <v>2.5000000000000001E-4</v>
      </c>
      <c r="C34" s="15">
        <v>99533</v>
      </c>
      <c r="D34" s="15">
        <v>25</v>
      </c>
      <c r="E34" s="15">
        <v>99521</v>
      </c>
      <c r="F34" s="15">
        <v>5974737</v>
      </c>
      <c r="G34" s="25">
        <v>60</v>
      </c>
      <c r="H34" s="40"/>
      <c r="I34" s="44"/>
      <c r="J34" s="44"/>
      <c r="K34" s="39"/>
      <c r="L34" s="39"/>
      <c r="M34" s="44"/>
      <c r="N34" s="43"/>
      <c r="O34" s="43"/>
    </row>
    <row r="35" spans="1:15" x14ac:dyDescent="0.25">
      <c r="A35" s="26" t="s">
        <v>89</v>
      </c>
      <c r="B35" s="24">
        <v>2.5000000000000001E-4</v>
      </c>
      <c r="C35" s="15">
        <v>99508</v>
      </c>
      <c r="D35" s="15">
        <v>25</v>
      </c>
      <c r="E35" s="15">
        <v>99496</v>
      </c>
      <c r="F35" s="15">
        <v>5875216</v>
      </c>
      <c r="G35" s="25">
        <v>59</v>
      </c>
      <c r="H35" s="40"/>
      <c r="I35" s="44"/>
      <c r="J35" s="44"/>
      <c r="K35" s="39"/>
      <c r="L35" s="39"/>
      <c r="M35" s="44"/>
      <c r="N35" s="43"/>
      <c r="O35" s="43"/>
    </row>
    <row r="36" spans="1:15" x14ac:dyDescent="0.25">
      <c r="A36" s="26" t="s">
        <v>90</v>
      </c>
      <c r="B36" s="24">
        <v>2.5000000000000001E-4</v>
      </c>
      <c r="C36" s="15">
        <v>99483</v>
      </c>
      <c r="D36" s="15">
        <v>25</v>
      </c>
      <c r="E36" s="15">
        <v>99471</v>
      </c>
      <c r="F36" s="15">
        <v>5775721</v>
      </c>
      <c r="G36" s="25">
        <v>58.1</v>
      </c>
      <c r="H36" s="40"/>
      <c r="I36" s="44"/>
      <c r="J36" s="44"/>
      <c r="K36" s="39"/>
      <c r="L36" s="39"/>
      <c r="M36" s="44"/>
      <c r="N36" s="43"/>
      <c r="O36" s="43"/>
    </row>
    <row r="37" spans="1:15" x14ac:dyDescent="0.25">
      <c r="A37" s="26" t="s">
        <v>91</v>
      </c>
      <c r="B37" s="24">
        <v>2.5999999999999998E-4</v>
      </c>
      <c r="C37" s="15">
        <v>99458</v>
      </c>
      <c r="D37" s="15">
        <v>26</v>
      </c>
      <c r="E37" s="15">
        <v>99445</v>
      </c>
      <c r="F37" s="15">
        <v>5676250</v>
      </c>
      <c r="G37" s="25">
        <v>57.1</v>
      </c>
      <c r="H37" s="40"/>
      <c r="I37" s="44"/>
      <c r="J37" s="44"/>
      <c r="K37" s="39"/>
      <c r="L37" s="39"/>
      <c r="M37" s="44"/>
      <c r="N37" s="43"/>
      <c r="O37" s="43"/>
    </row>
    <row r="38" spans="1:15" x14ac:dyDescent="0.25">
      <c r="A38" s="26" t="s">
        <v>92</v>
      </c>
      <c r="B38" s="24">
        <v>2.7E-4</v>
      </c>
      <c r="C38" s="15">
        <v>99432</v>
      </c>
      <c r="D38" s="15">
        <v>27</v>
      </c>
      <c r="E38" s="15">
        <v>99419</v>
      </c>
      <c r="F38" s="15">
        <v>5576805</v>
      </c>
      <c r="G38" s="25">
        <v>56.1</v>
      </c>
      <c r="H38" s="40"/>
      <c r="I38" s="44"/>
      <c r="J38" s="44"/>
      <c r="K38" s="39"/>
      <c r="L38" s="39"/>
      <c r="M38" s="44"/>
      <c r="N38" s="43"/>
      <c r="O38" s="43"/>
    </row>
    <row r="39" spans="1:15" x14ac:dyDescent="0.25">
      <c r="A39" s="26" t="s">
        <v>93</v>
      </c>
      <c r="B39" s="24">
        <v>2.7E-4</v>
      </c>
      <c r="C39" s="15">
        <v>99405</v>
      </c>
      <c r="D39" s="15">
        <v>27</v>
      </c>
      <c r="E39" s="15">
        <v>99392</v>
      </c>
      <c r="F39" s="15">
        <v>5477387</v>
      </c>
      <c r="G39" s="25">
        <v>55.1</v>
      </c>
      <c r="H39" s="40"/>
      <c r="I39" s="44"/>
      <c r="J39" s="44"/>
      <c r="K39" s="39"/>
      <c r="L39" s="39"/>
      <c r="M39" s="44"/>
      <c r="N39" s="43"/>
      <c r="O39" s="43"/>
    </row>
    <row r="40" spans="1:15" x14ac:dyDescent="0.25">
      <c r="A40" s="26" t="s">
        <v>94</v>
      </c>
      <c r="B40" s="24">
        <v>2.7999999999999998E-4</v>
      </c>
      <c r="C40" s="15">
        <v>99378</v>
      </c>
      <c r="D40" s="15">
        <v>28</v>
      </c>
      <c r="E40" s="15">
        <v>99364</v>
      </c>
      <c r="F40" s="15">
        <v>5377995</v>
      </c>
      <c r="G40" s="25">
        <v>54.1</v>
      </c>
      <c r="H40" s="40"/>
      <c r="I40" s="44"/>
      <c r="J40" s="44"/>
      <c r="K40" s="39"/>
      <c r="L40" s="39"/>
      <c r="M40" s="44"/>
      <c r="N40" s="43"/>
      <c r="O40" s="43"/>
    </row>
    <row r="41" spans="1:15" x14ac:dyDescent="0.25">
      <c r="A41" s="26" t="s">
        <v>95</v>
      </c>
      <c r="B41" s="24">
        <v>2.9E-4</v>
      </c>
      <c r="C41" s="15">
        <v>99350</v>
      </c>
      <c r="D41" s="15">
        <v>29</v>
      </c>
      <c r="E41" s="15">
        <v>99336</v>
      </c>
      <c r="F41" s="15">
        <v>5278631</v>
      </c>
      <c r="G41" s="25">
        <v>53.1</v>
      </c>
      <c r="H41" s="40"/>
      <c r="I41" s="44"/>
      <c r="J41" s="44"/>
      <c r="K41" s="39"/>
      <c r="L41" s="39"/>
      <c r="M41" s="44"/>
      <c r="N41" s="43"/>
      <c r="O41" s="43"/>
    </row>
    <row r="42" spans="1:15" x14ac:dyDescent="0.25">
      <c r="A42" s="26" t="s">
        <v>96</v>
      </c>
      <c r="B42" s="24">
        <v>3.1E-4</v>
      </c>
      <c r="C42" s="15">
        <v>99321</v>
      </c>
      <c r="D42" s="15">
        <v>31</v>
      </c>
      <c r="E42" s="15">
        <v>99306</v>
      </c>
      <c r="F42" s="15">
        <v>5179296</v>
      </c>
      <c r="G42" s="25">
        <v>52.1</v>
      </c>
      <c r="H42" s="40"/>
      <c r="I42" s="44"/>
      <c r="J42" s="44"/>
      <c r="K42" s="39"/>
      <c r="L42" s="39"/>
      <c r="M42" s="44"/>
      <c r="N42" s="43"/>
      <c r="O42" s="43"/>
    </row>
    <row r="43" spans="1:15" x14ac:dyDescent="0.25">
      <c r="A43" s="26" t="s">
        <v>97</v>
      </c>
      <c r="B43" s="24">
        <v>3.4000000000000002E-4</v>
      </c>
      <c r="C43" s="15">
        <v>99290</v>
      </c>
      <c r="D43" s="15">
        <v>34</v>
      </c>
      <c r="E43" s="15">
        <v>99273</v>
      </c>
      <c r="F43" s="15">
        <v>5079990</v>
      </c>
      <c r="G43" s="25">
        <v>51.2</v>
      </c>
      <c r="H43" s="40"/>
      <c r="I43" s="44"/>
      <c r="J43" s="44"/>
      <c r="K43" s="39"/>
      <c r="L43" s="39"/>
      <c r="M43" s="44"/>
      <c r="N43" s="43"/>
      <c r="O43" s="43"/>
    </row>
    <row r="44" spans="1:15" x14ac:dyDescent="0.25">
      <c r="A44" s="26" t="s">
        <v>98</v>
      </c>
      <c r="B44" s="24">
        <v>3.6999999999999999E-4</v>
      </c>
      <c r="C44" s="15">
        <v>99256</v>
      </c>
      <c r="D44" s="15">
        <v>37</v>
      </c>
      <c r="E44" s="15">
        <v>99238</v>
      </c>
      <c r="F44" s="15">
        <v>4980717</v>
      </c>
      <c r="G44" s="25">
        <v>50.2</v>
      </c>
      <c r="H44" s="40"/>
      <c r="I44" s="44"/>
      <c r="J44" s="44"/>
      <c r="K44" s="39"/>
      <c r="L44" s="39"/>
      <c r="M44" s="44"/>
      <c r="N44" s="43"/>
      <c r="O44" s="43"/>
    </row>
    <row r="45" spans="1:15" x14ac:dyDescent="0.25">
      <c r="A45" s="26" t="s">
        <v>99</v>
      </c>
      <c r="B45" s="24">
        <v>4.0999999999999999E-4</v>
      </c>
      <c r="C45" s="15">
        <v>99219</v>
      </c>
      <c r="D45" s="15">
        <v>40</v>
      </c>
      <c r="E45" s="15">
        <v>99199</v>
      </c>
      <c r="F45" s="15">
        <v>4881480</v>
      </c>
      <c r="G45" s="25">
        <v>49.2</v>
      </c>
      <c r="H45" s="40"/>
      <c r="I45" s="44"/>
      <c r="J45" s="44"/>
      <c r="K45" s="39"/>
      <c r="L45" s="39"/>
      <c r="M45" s="44"/>
      <c r="N45" s="43"/>
      <c r="O45" s="43"/>
    </row>
    <row r="46" spans="1:15" x14ac:dyDescent="0.25">
      <c r="A46" s="26" t="s">
        <v>100</v>
      </c>
      <c r="B46" s="24">
        <v>4.4999999999999999E-4</v>
      </c>
      <c r="C46" s="15">
        <v>99179</v>
      </c>
      <c r="D46" s="15">
        <v>44</v>
      </c>
      <c r="E46" s="15">
        <v>99157</v>
      </c>
      <c r="F46" s="15">
        <v>4782281</v>
      </c>
      <c r="G46" s="25">
        <v>48.2</v>
      </c>
      <c r="H46" s="40"/>
      <c r="I46" s="44"/>
      <c r="J46" s="44"/>
      <c r="K46" s="39"/>
      <c r="L46" s="39"/>
      <c r="M46" s="44"/>
      <c r="N46" s="43"/>
      <c r="O46" s="43"/>
    </row>
    <row r="47" spans="1:15" x14ac:dyDescent="0.25">
      <c r="A47" s="26" t="s">
        <v>101</v>
      </c>
      <c r="B47" s="24">
        <v>4.8999999999999998E-4</v>
      </c>
      <c r="C47" s="15">
        <v>99135</v>
      </c>
      <c r="D47" s="15">
        <v>48</v>
      </c>
      <c r="E47" s="15">
        <v>99111</v>
      </c>
      <c r="F47" s="15">
        <v>4683124</v>
      </c>
      <c r="G47" s="25">
        <v>47.2</v>
      </c>
      <c r="H47" s="40"/>
      <c r="I47" s="44"/>
      <c r="J47" s="44"/>
      <c r="K47" s="39"/>
      <c r="L47" s="39"/>
      <c r="M47" s="44"/>
      <c r="N47" s="43"/>
      <c r="O47" s="43"/>
    </row>
    <row r="48" spans="1:15" x14ac:dyDescent="0.25">
      <c r="A48" s="26" t="s">
        <v>102</v>
      </c>
      <c r="B48" s="24">
        <v>5.4000000000000001E-4</v>
      </c>
      <c r="C48" s="15">
        <v>99087</v>
      </c>
      <c r="D48" s="15">
        <v>53</v>
      </c>
      <c r="E48" s="15">
        <v>99061</v>
      </c>
      <c r="F48" s="15">
        <v>4584013</v>
      </c>
      <c r="G48" s="25">
        <v>46.3</v>
      </c>
      <c r="H48" s="40"/>
      <c r="I48" s="44"/>
      <c r="J48" s="44"/>
      <c r="K48" s="39"/>
      <c r="L48" s="39"/>
      <c r="M48" s="44"/>
      <c r="N48" s="43"/>
      <c r="O48" s="43"/>
    </row>
    <row r="49" spans="1:15" x14ac:dyDescent="0.25">
      <c r="A49" s="26" t="s">
        <v>103</v>
      </c>
      <c r="B49" s="24">
        <v>5.9000000000000003E-4</v>
      </c>
      <c r="C49" s="15">
        <v>99034</v>
      </c>
      <c r="D49" s="15">
        <v>59</v>
      </c>
      <c r="E49" s="15">
        <v>99005</v>
      </c>
      <c r="F49" s="15">
        <v>4484952</v>
      </c>
      <c r="G49" s="25">
        <v>45.3</v>
      </c>
      <c r="H49" s="40"/>
      <c r="I49" s="44"/>
      <c r="J49" s="44"/>
      <c r="K49" s="39"/>
      <c r="L49" s="39"/>
      <c r="M49" s="44"/>
      <c r="N49" s="43"/>
      <c r="O49" s="43"/>
    </row>
    <row r="50" spans="1:15" x14ac:dyDescent="0.25">
      <c r="A50" s="26" t="s">
        <v>104</v>
      </c>
      <c r="B50" s="24">
        <v>6.4999999999999997E-4</v>
      </c>
      <c r="C50" s="15">
        <v>98975</v>
      </c>
      <c r="D50" s="15">
        <v>64</v>
      </c>
      <c r="E50" s="15">
        <v>98943</v>
      </c>
      <c r="F50" s="15">
        <v>4385948</v>
      </c>
      <c r="G50" s="25">
        <v>44.3</v>
      </c>
      <c r="H50" s="40"/>
      <c r="I50" s="44"/>
      <c r="J50" s="44"/>
      <c r="K50" s="39"/>
      <c r="L50" s="39"/>
      <c r="M50" s="44"/>
      <c r="N50" s="43"/>
      <c r="O50" s="43"/>
    </row>
    <row r="51" spans="1:15" x14ac:dyDescent="0.25">
      <c r="A51" s="26" t="s">
        <v>105</v>
      </c>
      <c r="B51" s="24">
        <v>7.1000000000000002E-4</v>
      </c>
      <c r="C51" s="15">
        <v>98911</v>
      </c>
      <c r="D51" s="15">
        <v>70</v>
      </c>
      <c r="E51" s="15">
        <v>98876</v>
      </c>
      <c r="F51" s="15">
        <v>4287005</v>
      </c>
      <c r="G51" s="25">
        <v>43.3</v>
      </c>
      <c r="H51" s="40"/>
      <c r="I51" s="44"/>
      <c r="J51" s="44"/>
      <c r="K51" s="39"/>
      <c r="L51" s="39"/>
      <c r="M51" s="44"/>
      <c r="N51" s="43"/>
      <c r="O51" s="43"/>
    </row>
    <row r="52" spans="1:15" x14ac:dyDescent="0.25">
      <c r="A52" s="26" t="s">
        <v>106</v>
      </c>
      <c r="B52" s="24">
        <v>7.7999999999999999E-4</v>
      </c>
      <c r="C52" s="15">
        <v>98841</v>
      </c>
      <c r="D52" s="15">
        <v>77</v>
      </c>
      <c r="E52" s="15">
        <v>98803</v>
      </c>
      <c r="F52" s="15">
        <v>4188129</v>
      </c>
      <c r="G52" s="25">
        <v>42.4</v>
      </c>
      <c r="H52" s="40"/>
      <c r="I52" s="44"/>
      <c r="J52" s="44"/>
      <c r="K52" s="39"/>
      <c r="L52" s="39"/>
      <c r="M52" s="44"/>
      <c r="N52" s="43"/>
      <c r="O52" s="43"/>
    </row>
    <row r="53" spans="1:15" x14ac:dyDescent="0.25">
      <c r="A53" s="26" t="s">
        <v>107</v>
      </c>
      <c r="B53" s="24">
        <v>8.8000000000000003E-4</v>
      </c>
      <c r="C53" s="15">
        <v>98764</v>
      </c>
      <c r="D53" s="15">
        <v>87</v>
      </c>
      <c r="E53" s="15">
        <v>98721</v>
      </c>
      <c r="F53" s="15">
        <v>4089326</v>
      </c>
      <c r="G53" s="25">
        <v>41.4</v>
      </c>
      <c r="H53" s="40"/>
      <c r="I53" s="44"/>
      <c r="J53" s="44"/>
      <c r="K53" s="39"/>
      <c r="L53" s="39"/>
      <c r="M53" s="44"/>
      <c r="N53" s="43"/>
      <c r="O53" s="43"/>
    </row>
    <row r="54" spans="1:15" x14ac:dyDescent="0.25">
      <c r="A54" s="26" t="s">
        <v>108</v>
      </c>
      <c r="B54" s="24">
        <v>9.8999999999999999E-4</v>
      </c>
      <c r="C54" s="15">
        <v>98677</v>
      </c>
      <c r="D54" s="15">
        <v>98</v>
      </c>
      <c r="E54" s="15">
        <v>98628</v>
      </c>
      <c r="F54" s="15">
        <v>3990606</v>
      </c>
      <c r="G54" s="25">
        <v>40.4</v>
      </c>
      <c r="H54" s="40"/>
      <c r="I54" s="44"/>
      <c r="J54" s="44"/>
      <c r="K54" s="39"/>
      <c r="L54" s="39"/>
      <c r="M54" s="44"/>
      <c r="N54" s="43"/>
      <c r="O54" s="43"/>
    </row>
    <row r="55" spans="1:15" x14ac:dyDescent="0.25">
      <c r="A55" s="26" t="s">
        <v>109</v>
      </c>
      <c r="B55" s="24">
        <v>1.1100000000000001E-3</v>
      </c>
      <c r="C55" s="15">
        <v>98579</v>
      </c>
      <c r="D55" s="15">
        <v>109</v>
      </c>
      <c r="E55" s="15">
        <v>98525</v>
      </c>
      <c r="F55" s="15">
        <v>3891978</v>
      </c>
      <c r="G55" s="25">
        <v>39.5</v>
      </c>
      <c r="H55" s="40"/>
      <c r="I55" s="44"/>
      <c r="J55" s="44"/>
      <c r="K55" s="39"/>
      <c r="L55" s="39"/>
      <c r="M55" s="44"/>
      <c r="N55" s="43"/>
      <c r="O55" s="43"/>
    </row>
    <row r="56" spans="1:15" x14ac:dyDescent="0.25">
      <c r="A56" s="26" t="s">
        <v>110</v>
      </c>
      <c r="B56" s="24">
        <v>1.23E-3</v>
      </c>
      <c r="C56" s="15">
        <v>98470</v>
      </c>
      <c r="D56" s="15">
        <v>121</v>
      </c>
      <c r="E56" s="15">
        <v>98410</v>
      </c>
      <c r="F56" s="15">
        <v>3793453</v>
      </c>
      <c r="G56" s="25">
        <v>38.5</v>
      </c>
      <c r="H56" s="40"/>
      <c r="I56" s="44"/>
      <c r="J56" s="44"/>
      <c r="K56" s="39"/>
      <c r="L56" s="39"/>
      <c r="M56" s="44"/>
      <c r="N56" s="43"/>
      <c r="O56" s="43"/>
    </row>
    <row r="57" spans="1:15" x14ac:dyDescent="0.25">
      <c r="A57" s="26" t="s">
        <v>111</v>
      </c>
      <c r="B57" s="24">
        <v>1.3600000000000001E-3</v>
      </c>
      <c r="C57" s="15">
        <v>98349</v>
      </c>
      <c r="D57" s="15">
        <v>134</v>
      </c>
      <c r="E57" s="15">
        <v>98282</v>
      </c>
      <c r="F57" s="15">
        <v>3695044</v>
      </c>
      <c r="G57" s="25">
        <v>37.6</v>
      </c>
      <c r="H57" s="40"/>
      <c r="I57" s="44"/>
      <c r="J57" s="44"/>
      <c r="K57" s="39"/>
      <c r="L57" s="39"/>
      <c r="M57" s="44"/>
      <c r="N57" s="43"/>
      <c r="O57" s="43"/>
    </row>
    <row r="58" spans="1:15" x14ac:dyDescent="0.25">
      <c r="A58" s="26" t="s">
        <v>112</v>
      </c>
      <c r="B58" s="24">
        <v>1.5200000000000001E-3</v>
      </c>
      <c r="C58" s="15">
        <v>98215</v>
      </c>
      <c r="D58" s="15">
        <v>149</v>
      </c>
      <c r="E58" s="15">
        <v>98141</v>
      </c>
      <c r="F58" s="15">
        <v>3596762</v>
      </c>
      <c r="G58" s="25">
        <v>36.6</v>
      </c>
      <c r="H58" s="40"/>
      <c r="I58" s="44"/>
      <c r="J58" s="44"/>
      <c r="K58" s="39"/>
      <c r="L58" s="39"/>
      <c r="M58" s="44"/>
      <c r="N58" s="43"/>
      <c r="O58" s="43"/>
    </row>
    <row r="59" spans="1:15" x14ac:dyDescent="0.25">
      <c r="A59" s="26" t="s">
        <v>113</v>
      </c>
      <c r="B59" s="24">
        <v>1.6800000000000001E-3</v>
      </c>
      <c r="C59" s="15">
        <v>98066</v>
      </c>
      <c r="D59" s="15">
        <v>165</v>
      </c>
      <c r="E59" s="15">
        <v>97984</v>
      </c>
      <c r="F59" s="15">
        <v>3498621</v>
      </c>
      <c r="G59" s="25">
        <v>35.700000000000003</v>
      </c>
      <c r="H59" s="40"/>
      <c r="I59" s="44"/>
      <c r="J59" s="44"/>
      <c r="K59" s="39"/>
      <c r="L59" s="39"/>
      <c r="M59" s="44"/>
      <c r="N59" s="43"/>
      <c r="O59" s="43"/>
    </row>
    <row r="60" spans="1:15" x14ac:dyDescent="0.25">
      <c r="A60" s="27" t="s">
        <v>114</v>
      </c>
      <c r="B60" s="24">
        <v>1.8400000000000001E-3</v>
      </c>
      <c r="C60" s="15">
        <v>97901</v>
      </c>
      <c r="D60" s="15">
        <v>181</v>
      </c>
      <c r="E60" s="15">
        <v>97811</v>
      </c>
      <c r="F60" s="15">
        <v>3400638</v>
      </c>
      <c r="G60" s="25">
        <v>34.700000000000003</v>
      </c>
      <c r="H60" s="40"/>
      <c r="I60" s="44"/>
      <c r="J60" s="44"/>
      <c r="K60" s="39"/>
      <c r="L60" s="39"/>
      <c r="M60" s="44"/>
      <c r="N60" s="43"/>
      <c r="O60" s="43"/>
    </row>
    <row r="61" spans="1:15" x14ac:dyDescent="0.25">
      <c r="A61" s="27" t="s">
        <v>115</v>
      </c>
      <c r="B61" s="24">
        <v>2.0200000000000001E-3</v>
      </c>
      <c r="C61" s="15">
        <v>97720</v>
      </c>
      <c r="D61" s="15">
        <v>198</v>
      </c>
      <c r="E61" s="15">
        <v>97621</v>
      </c>
      <c r="F61" s="15">
        <v>3302827</v>
      </c>
      <c r="G61" s="25">
        <v>33.799999999999997</v>
      </c>
      <c r="H61" s="40"/>
      <c r="I61" s="44"/>
      <c r="J61" s="44"/>
      <c r="K61" s="39"/>
      <c r="L61" s="39"/>
      <c r="M61" s="44"/>
      <c r="N61" s="43"/>
      <c r="O61" s="43"/>
    </row>
    <row r="62" spans="1:15" x14ac:dyDescent="0.25">
      <c r="A62" s="27" t="s">
        <v>116</v>
      </c>
      <c r="B62" s="24">
        <v>2.2300000000000002E-3</v>
      </c>
      <c r="C62" s="15">
        <v>97522</v>
      </c>
      <c r="D62" s="15">
        <v>218</v>
      </c>
      <c r="E62" s="15">
        <v>97413</v>
      </c>
      <c r="F62" s="15">
        <v>3205206</v>
      </c>
      <c r="G62" s="25">
        <v>32.9</v>
      </c>
      <c r="H62" s="40"/>
      <c r="I62" s="44"/>
      <c r="J62" s="44"/>
      <c r="K62" s="39"/>
      <c r="L62" s="39"/>
      <c r="M62" s="44"/>
      <c r="N62" s="43"/>
      <c r="O62" s="43"/>
    </row>
    <row r="63" spans="1:15" x14ac:dyDescent="0.25">
      <c r="A63" s="26" t="s">
        <v>117</v>
      </c>
      <c r="B63" s="24">
        <v>2.49E-3</v>
      </c>
      <c r="C63" s="15">
        <v>97304</v>
      </c>
      <c r="D63" s="15">
        <v>243</v>
      </c>
      <c r="E63" s="15">
        <v>97183</v>
      </c>
      <c r="F63" s="15">
        <v>3107793</v>
      </c>
      <c r="G63" s="25">
        <v>31.9</v>
      </c>
      <c r="H63" s="40"/>
      <c r="I63" s="44"/>
      <c r="J63" s="44"/>
      <c r="K63" s="39"/>
      <c r="L63" s="39"/>
      <c r="M63" s="44"/>
      <c r="N63" s="43"/>
      <c r="O63" s="43"/>
    </row>
    <row r="64" spans="1:15" x14ac:dyDescent="0.25">
      <c r="A64" s="26" t="s">
        <v>118</v>
      </c>
      <c r="B64" s="24">
        <v>2.7799999999999999E-3</v>
      </c>
      <c r="C64" s="15">
        <v>97061</v>
      </c>
      <c r="D64" s="15">
        <v>270</v>
      </c>
      <c r="E64" s="15">
        <v>96926</v>
      </c>
      <c r="F64" s="15">
        <v>3010611</v>
      </c>
      <c r="G64" s="25">
        <v>31</v>
      </c>
      <c r="H64" s="40"/>
      <c r="I64" s="44"/>
      <c r="J64" s="44"/>
      <c r="K64" s="39"/>
      <c r="L64" s="39"/>
      <c r="M64" s="44"/>
      <c r="N64" s="43"/>
      <c r="O64" s="43"/>
    </row>
    <row r="65" spans="1:15" x14ac:dyDescent="0.25">
      <c r="A65" s="26" t="s">
        <v>119</v>
      </c>
      <c r="B65" s="24">
        <v>3.0799999999999998E-3</v>
      </c>
      <c r="C65" s="15">
        <v>96791</v>
      </c>
      <c r="D65" s="15">
        <v>299</v>
      </c>
      <c r="E65" s="15">
        <v>96642</v>
      </c>
      <c r="F65" s="15">
        <v>2913685</v>
      </c>
      <c r="G65" s="25">
        <v>30.1</v>
      </c>
      <c r="H65" s="40"/>
      <c r="I65" s="44"/>
      <c r="J65" s="44"/>
      <c r="K65" s="39"/>
      <c r="L65" s="39"/>
      <c r="M65" s="44"/>
      <c r="N65" s="43"/>
      <c r="O65" s="43"/>
    </row>
    <row r="66" spans="1:15" x14ac:dyDescent="0.25">
      <c r="A66" s="26" t="s">
        <v>120</v>
      </c>
      <c r="B66" s="24">
        <v>3.3999999999999998E-3</v>
      </c>
      <c r="C66" s="15">
        <v>96492</v>
      </c>
      <c r="D66" s="15">
        <v>328</v>
      </c>
      <c r="E66" s="15">
        <v>96328</v>
      </c>
      <c r="F66" s="15">
        <v>2817043</v>
      </c>
      <c r="G66" s="25">
        <v>29.2</v>
      </c>
      <c r="H66" s="40"/>
      <c r="I66" s="44"/>
      <c r="J66" s="44"/>
      <c r="K66" s="39"/>
      <c r="L66" s="39"/>
      <c r="M66" s="44"/>
      <c r="N66" s="43"/>
      <c r="O66" s="43"/>
    </row>
    <row r="67" spans="1:15" x14ac:dyDescent="0.25">
      <c r="A67" s="26" t="s">
        <v>121</v>
      </c>
      <c r="B67" s="24">
        <v>3.7499999999999999E-3</v>
      </c>
      <c r="C67" s="15">
        <v>96164</v>
      </c>
      <c r="D67" s="15">
        <v>360</v>
      </c>
      <c r="E67" s="15">
        <v>95984</v>
      </c>
      <c r="F67" s="15">
        <v>2720715</v>
      </c>
      <c r="G67" s="25">
        <v>28.3</v>
      </c>
      <c r="H67" s="40"/>
      <c r="I67" s="44"/>
      <c r="J67" s="44"/>
      <c r="K67" s="39"/>
      <c r="L67" s="39"/>
      <c r="M67" s="44"/>
      <c r="N67" s="43"/>
      <c r="O67" s="43"/>
    </row>
    <row r="68" spans="1:15" x14ac:dyDescent="0.25">
      <c r="A68" s="26" t="s">
        <v>122</v>
      </c>
      <c r="B68" s="24">
        <v>4.15E-3</v>
      </c>
      <c r="C68" s="15">
        <v>95804</v>
      </c>
      <c r="D68" s="15">
        <v>398</v>
      </c>
      <c r="E68" s="15">
        <v>95605</v>
      </c>
      <c r="F68" s="15">
        <v>2624731</v>
      </c>
      <c r="G68" s="25">
        <v>27.4</v>
      </c>
      <c r="H68" s="40"/>
      <c r="I68" s="44"/>
      <c r="J68" s="44"/>
      <c r="K68" s="39"/>
      <c r="L68" s="39"/>
      <c r="M68" s="44"/>
      <c r="N68" s="43"/>
      <c r="O68" s="43"/>
    </row>
    <row r="69" spans="1:15" x14ac:dyDescent="0.25">
      <c r="A69" s="26" t="s">
        <v>123</v>
      </c>
      <c r="B69" s="24">
        <v>4.5999999999999999E-3</v>
      </c>
      <c r="C69" s="15">
        <v>95406</v>
      </c>
      <c r="D69" s="15">
        <v>439</v>
      </c>
      <c r="E69" s="15">
        <v>95187</v>
      </c>
      <c r="F69" s="15">
        <v>2529126</v>
      </c>
      <c r="G69" s="25">
        <v>26.5</v>
      </c>
      <c r="H69" s="40"/>
      <c r="I69" s="44"/>
      <c r="J69" s="44"/>
      <c r="K69" s="39"/>
      <c r="L69" s="39"/>
      <c r="M69" s="44"/>
      <c r="N69" s="43"/>
      <c r="O69" s="43"/>
    </row>
    <row r="70" spans="1:15" x14ac:dyDescent="0.25">
      <c r="A70" s="26" t="s">
        <v>124</v>
      </c>
      <c r="B70" s="24">
        <v>5.0600000000000003E-3</v>
      </c>
      <c r="C70" s="15">
        <v>94967</v>
      </c>
      <c r="D70" s="15">
        <v>480</v>
      </c>
      <c r="E70" s="15">
        <v>94727</v>
      </c>
      <c r="F70" s="15">
        <v>2433940</v>
      </c>
      <c r="G70" s="25">
        <v>25.6</v>
      </c>
      <c r="H70" s="40"/>
      <c r="I70" s="44"/>
      <c r="J70" s="44"/>
      <c r="K70" s="39"/>
      <c r="L70" s="39"/>
      <c r="M70" s="44"/>
      <c r="N70" s="43"/>
      <c r="O70" s="43"/>
    </row>
    <row r="71" spans="1:15" x14ac:dyDescent="0.25">
      <c r="A71" s="26" t="s">
        <v>125</v>
      </c>
      <c r="B71" s="24">
        <v>5.5300000000000002E-3</v>
      </c>
      <c r="C71" s="15">
        <v>94487</v>
      </c>
      <c r="D71" s="15">
        <v>523</v>
      </c>
      <c r="E71" s="15">
        <v>94226</v>
      </c>
      <c r="F71" s="15">
        <v>2339213</v>
      </c>
      <c r="G71" s="25">
        <v>24.8</v>
      </c>
      <c r="H71" s="40"/>
      <c r="I71" s="44"/>
      <c r="J71" s="44"/>
      <c r="K71" s="39"/>
      <c r="L71" s="39"/>
      <c r="M71" s="44"/>
      <c r="N71" s="43"/>
      <c r="O71" s="43"/>
    </row>
    <row r="72" spans="1:15" x14ac:dyDescent="0.25">
      <c r="A72" s="26" t="s">
        <v>126</v>
      </c>
      <c r="B72" s="24">
        <v>6.0499999999999998E-3</v>
      </c>
      <c r="C72" s="15">
        <v>93964</v>
      </c>
      <c r="D72" s="15">
        <v>569</v>
      </c>
      <c r="E72" s="15">
        <v>93680</v>
      </c>
      <c r="F72" s="15">
        <v>2244987</v>
      </c>
      <c r="G72" s="25">
        <v>23.9</v>
      </c>
      <c r="H72" s="40"/>
      <c r="I72" s="44"/>
      <c r="J72" s="44"/>
      <c r="K72" s="39"/>
      <c r="L72" s="39"/>
      <c r="M72" s="44"/>
      <c r="N72" s="43"/>
      <c r="O72" s="43"/>
    </row>
    <row r="73" spans="1:15" x14ac:dyDescent="0.25">
      <c r="A73" s="26" t="s">
        <v>127</v>
      </c>
      <c r="B73" s="24">
        <v>6.6400000000000001E-3</v>
      </c>
      <c r="C73" s="15">
        <v>93395</v>
      </c>
      <c r="D73" s="15">
        <v>620</v>
      </c>
      <c r="E73" s="15">
        <v>93085</v>
      </c>
      <c r="F73" s="15">
        <v>2151308</v>
      </c>
      <c r="G73" s="25">
        <v>23</v>
      </c>
      <c r="H73" s="40"/>
      <c r="I73" s="44"/>
      <c r="J73" s="44"/>
      <c r="K73" s="39"/>
      <c r="L73" s="39"/>
      <c r="M73" s="44"/>
      <c r="N73" s="43"/>
      <c r="O73" s="43"/>
    </row>
    <row r="74" spans="1:15" x14ac:dyDescent="0.25">
      <c r="A74" s="26" t="s">
        <v>128</v>
      </c>
      <c r="B74" s="24">
        <v>7.26E-3</v>
      </c>
      <c r="C74" s="15">
        <v>92775</v>
      </c>
      <c r="D74" s="15">
        <v>674</v>
      </c>
      <c r="E74" s="15">
        <v>92438</v>
      </c>
      <c r="F74" s="15">
        <v>2058223</v>
      </c>
      <c r="G74" s="25">
        <v>22.2</v>
      </c>
      <c r="H74" s="40"/>
      <c r="I74" s="44"/>
      <c r="J74" s="44"/>
      <c r="K74" s="39"/>
      <c r="L74" s="39"/>
      <c r="M74" s="44"/>
      <c r="N74" s="43"/>
      <c r="O74" s="43"/>
    </row>
    <row r="75" spans="1:15" x14ac:dyDescent="0.25">
      <c r="A75" s="26" t="s">
        <v>129</v>
      </c>
      <c r="B75" s="24">
        <v>7.8899999999999994E-3</v>
      </c>
      <c r="C75" s="15">
        <v>92101</v>
      </c>
      <c r="D75" s="15">
        <v>727</v>
      </c>
      <c r="E75" s="15">
        <v>91738</v>
      </c>
      <c r="F75" s="15">
        <v>1965785</v>
      </c>
      <c r="G75" s="25">
        <v>21.3</v>
      </c>
      <c r="H75" s="40"/>
      <c r="I75" s="44"/>
      <c r="J75" s="44"/>
      <c r="K75" s="39"/>
      <c r="L75" s="39"/>
      <c r="M75" s="44"/>
      <c r="N75" s="43"/>
      <c r="O75" s="43"/>
    </row>
    <row r="76" spans="1:15" x14ac:dyDescent="0.25">
      <c r="A76" s="26" t="s">
        <v>130</v>
      </c>
      <c r="B76" s="24">
        <v>8.5699999999999995E-3</v>
      </c>
      <c r="C76" s="15">
        <v>91374</v>
      </c>
      <c r="D76" s="15">
        <v>783</v>
      </c>
      <c r="E76" s="15">
        <v>90983</v>
      </c>
      <c r="F76" s="15">
        <v>1874047</v>
      </c>
      <c r="G76" s="25">
        <v>20.5</v>
      </c>
      <c r="H76" s="40"/>
      <c r="I76" s="44"/>
      <c r="J76" s="44"/>
      <c r="K76" s="39"/>
      <c r="L76" s="39"/>
      <c r="M76" s="44"/>
      <c r="N76" s="43"/>
      <c r="O76" s="43"/>
    </row>
    <row r="77" spans="1:15" x14ac:dyDescent="0.25">
      <c r="A77" s="26" t="s">
        <v>131</v>
      </c>
      <c r="B77" s="24">
        <v>9.3799999999999994E-3</v>
      </c>
      <c r="C77" s="15">
        <v>90591</v>
      </c>
      <c r="D77" s="15">
        <v>850</v>
      </c>
      <c r="E77" s="15">
        <v>90166</v>
      </c>
      <c r="F77" s="15">
        <v>1783065</v>
      </c>
      <c r="G77" s="25">
        <v>19.7</v>
      </c>
      <c r="H77" s="40"/>
      <c r="I77" s="44"/>
      <c r="J77" s="44"/>
      <c r="K77" s="39"/>
      <c r="L77" s="39"/>
      <c r="M77" s="44"/>
      <c r="N77" s="43"/>
      <c r="O77" s="43"/>
    </row>
    <row r="78" spans="1:15" x14ac:dyDescent="0.25">
      <c r="A78" s="26" t="s">
        <v>132</v>
      </c>
      <c r="B78" s="24">
        <v>1.038E-2</v>
      </c>
      <c r="C78" s="15">
        <v>89741</v>
      </c>
      <c r="D78" s="15">
        <v>932</v>
      </c>
      <c r="E78" s="15">
        <v>89275</v>
      </c>
      <c r="F78" s="15">
        <v>1692899</v>
      </c>
      <c r="G78" s="25">
        <v>18.899999999999999</v>
      </c>
      <c r="H78" s="40"/>
      <c r="I78" s="44"/>
      <c r="J78" s="44"/>
      <c r="K78" s="39"/>
      <c r="L78" s="39"/>
      <c r="M78" s="44"/>
      <c r="N78" s="43"/>
      <c r="O78" s="43"/>
    </row>
    <row r="79" spans="1:15" x14ac:dyDescent="0.25">
      <c r="A79" s="26" t="s">
        <v>133</v>
      </c>
      <c r="B79" s="24">
        <v>1.1480000000000001E-2</v>
      </c>
      <c r="C79" s="15">
        <v>88809</v>
      </c>
      <c r="D79" s="15">
        <v>1019</v>
      </c>
      <c r="E79" s="15">
        <v>88300</v>
      </c>
      <c r="F79" s="15">
        <v>1603624</v>
      </c>
      <c r="G79" s="25">
        <v>18.100000000000001</v>
      </c>
      <c r="H79" s="40"/>
      <c r="I79" s="44"/>
      <c r="J79" s="44"/>
      <c r="K79" s="39"/>
      <c r="L79" s="39"/>
      <c r="M79" s="44"/>
      <c r="N79" s="43"/>
      <c r="O79" s="43"/>
    </row>
    <row r="80" spans="1:15" x14ac:dyDescent="0.25">
      <c r="A80" s="26" t="s">
        <v>134</v>
      </c>
      <c r="B80" s="24">
        <v>1.26E-2</v>
      </c>
      <c r="C80" s="15">
        <v>87790</v>
      </c>
      <c r="D80" s="15">
        <v>1106</v>
      </c>
      <c r="E80" s="15">
        <v>87237</v>
      </c>
      <c r="F80" s="15">
        <v>1515324</v>
      </c>
      <c r="G80" s="25">
        <v>17.3</v>
      </c>
      <c r="H80" s="40"/>
      <c r="I80" s="44"/>
      <c r="J80" s="44"/>
      <c r="K80" s="39"/>
      <c r="L80" s="39"/>
      <c r="M80" s="44"/>
      <c r="N80" s="43"/>
      <c r="O80" s="43"/>
    </row>
    <row r="81" spans="1:15" x14ac:dyDescent="0.25">
      <c r="A81" s="26" t="s">
        <v>135</v>
      </c>
      <c r="B81" s="24">
        <v>1.3809999999999999E-2</v>
      </c>
      <c r="C81" s="15">
        <v>86684</v>
      </c>
      <c r="D81" s="15">
        <v>1198</v>
      </c>
      <c r="E81" s="15">
        <v>86085</v>
      </c>
      <c r="F81" s="15">
        <v>1428087</v>
      </c>
      <c r="G81" s="25">
        <v>16.5</v>
      </c>
      <c r="H81" s="40"/>
      <c r="I81" s="44"/>
      <c r="J81" s="44"/>
      <c r="K81" s="39"/>
      <c r="L81" s="39"/>
      <c r="M81" s="44"/>
      <c r="N81" s="43"/>
      <c r="O81" s="43"/>
    </row>
    <row r="82" spans="1:15" x14ac:dyDescent="0.25">
      <c r="A82" s="26" t="s">
        <v>136</v>
      </c>
      <c r="B82" s="24">
        <v>1.537E-2</v>
      </c>
      <c r="C82" s="15">
        <v>85486</v>
      </c>
      <c r="D82" s="15">
        <v>1314</v>
      </c>
      <c r="E82" s="15">
        <v>84829</v>
      </c>
      <c r="F82" s="15">
        <v>1342002</v>
      </c>
      <c r="G82" s="25">
        <v>15.7</v>
      </c>
      <c r="H82" s="40"/>
      <c r="I82" s="44"/>
      <c r="J82" s="44"/>
      <c r="K82" s="39"/>
      <c r="L82" s="39"/>
      <c r="M82" s="44"/>
      <c r="N82" s="43"/>
      <c r="O82" s="43"/>
    </row>
    <row r="83" spans="1:15" x14ac:dyDescent="0.25">
      <c r="A83" s="26" t="s">
        <v>137</v>
      </c>
      <c r="B83" s="24">
        <v>1.7420000000000001E-2</v>
      </c>
      <c r="C83" s="15">
        <v>84172</v>
      </c>
      <c r="D83" s="15">
        <v>1466</v>
      </c>
      <c r="E83" s="15">
        <v>83439</v>
      </c>
      <c r="F83" s="15">
        <v>1257173</v>
      </c>
      <c r="G83" s="25">
        <v>14.9</v>
      </c>
      <c r="H83" s="40"/>
      <c r="I83" s="44"/>
      <c r="J83" s="44"/>
      <c r="K83" s="39"/>
      <c r="L83" s="39"/>
      <c r="M83" s="44"/>
      <c r="N83" s="43"/>
      <c r="O83" s="43"/>
    </row>
    <row r="84" spans="1:15" x14ac:dyDescent="0.25">
      <c r="A84" s="26" t="s">
        <v>138</v>
      </c>
      <c r="B84" s="24">
        <v>1.976E-2</v>
      </c>
      <c r="C84" s="15">
        <v>82706</v>
      </c>
      <c r="D84" s="15">
        <v>1634</v>
      </c>
      <c r="E84" s="15">
        <v>81889</v>
      </c>
      <c r="F84" s="15">
        <v>1173734</v>
      </c>
      <c r="G84" s="25">
        <v>14.2</v>
      </c>
      <c r="H84" s="40"/>
      <c r="I84" s="44"/>
      <c r="J84" s="44"/>
      <c r="K84" s="39"/>
      <c r="L84" s="39"/>
      <c r="M84" s="44"/>
      <c r="N84" s="43"/>
      <c r="O84" s="43"/>
    </row>
    <row r="85" spans="1:15" x14ac:dyDescent="0.25">
      <c r="A85" s="26" t="s">
        <v>139</v>
      </c>
      <c r="B85" s="24">
        <v>2.2159999999999999E-2</v>
      </c>
      <c r="C85" s="15">
        <v>81072</v>
      </c>
      <c r="D85" s="15">
        <v>1797</v>
      </c>
      <c r="E85" s="15">
        <v>80174</v>
      </c>
      <c r="F85" s="15">
        <v>1091845</v>
      </c>
      <c r="G85" s="25">
        <v>13.5</v>
      </c>
      <c r="H85" s="40"/>
      <c r="I85" s="44"/>
      <c r="J85" s="44"/>
      <c r="K85" s="39"/>
      <c r="L85" s="39"/>
      <c r="M85" s="44"/>
      <c r="N85" s="43"/>
      <c r="O85" s="43"/>
    </row>
    <row r="86" spans="1:15" x14ac:dyDescent="0.25">
      <c r="A86" s="26" t="s">
        <v>140</v>
      </c>
      <c r="B86" s="24">
        <v>2.47E-2</v>
      </c>
      <c r="C86" s="15">
        <v>79275</v>
      </c>
      <c r="D86" s="15">
        <v>1958</v>
      </c>
      <c r="E86" s="15">
        <v>78296</v>
      </c>
      <c r="F86" s="15">
        <v>1011672</v>
      </c>
      <c r="G86" s="25">
        <v>12.8</v>
      </c>
      <c r="H86" s="40"/>
      <c r="I86" s="44"/>
      <c r="J86" s="44"/>
      <c r="K86" s="39"/>
      <c r="L86" s="39"/>
      <c r="M86" s="44"/>
      <c r="N86" s="43"/>
      <c r="O86" s="43"/>
    </row>
    <row r="87" spans="1:15" x14ac:dyDescent="0.25">
      <c r="A87" s="26" t="s">
        <v>141</v>
      </c>
      <c r="B87" s="24">
        <v>2.7699999999999999E-2</v>
      </c>
      <c r="C87" s="15">
        <v>77317</v>
      </c>
      <c r="D87" s="15">
        <v>2141</v>
      </c>
      <c r="E87" s="15">
        <v>76247</v>
      </c>
      <c r="F87" s="15">
        <v>933376</v>
      </c>
      <c r="G87" s="25">
        <v>12.1</v>
      </c>
      <c r="H87" s="40"/>
      <c r="I87" s="44"/>
      <c r="J87" s="44"/>
      <c r="K87" s="39"/>
      <c r="L87" s="39"/>
      <c r="M87" s="44"/>
      <c r="N87" s="43"/>
      <c r="O87" s="43"/>
    </row>
    <row r="88" spans="1:15" x14ac:dyDescent="0.25">
      <c r="A88" s="26" t="s">
        <v>142</v>
      </c>
      <c r="B88" s="24">
        <v>3.1419999999999997E-2</v>
      </c>
      <c r="C88" s="15">
        <v>75176</v>
      </c>
      <c r="D88" s="15">
        <v>2362</v>
      </c>
      <c r="E88" s="15">
        <v>73995</v>
      </c>
      <c r="F88" s="15">
        <v>857129</v>
      </c>
      <c r="G88" s="25">
        <v>11.4</v>
      </c>
      <c r="H88" s="40"/>
      <c r="I88" s="44"/>
      <c r="J88" s="44"/>
      <c r="K88" s="39"/>
      <c r="L88" s="39"/>
      <c r="M88" s="44"/>
      <c r="N88" s="43"/>
      <c r="O88" s="43"/>
    </row>
    <row r="89" spans="1:15" x14ac:dyDescent="0.25">
      <c r="A89" s="26" t="s">
        <v>143</v>
      </c>
      <c r="B89" s="24">
        <v>3.5540000000000002E-2</v>
      </c>
      <c r="C89" s="15">
        <v>72814</v>
      </c>
      <c r="D89" s="15">
        <v>2588</v>
      </c>
      <c r="E89" s="15">
        <v>71520</v>
      </c>
      <c r="F89" s="15">
        <v>783134</v>
      </c>
      <c r="G89" s="25">
        <v>10.8</v>
      </c>
      <c r="H89" s="40"/>
      <c r="I89" s="44"/>
      <c r="J89" s="44"/>
      <c r="K89" s="39"/>
      <c r="L89" s="39"/>
      <c r="M89" s="44"/>
      <c r="N89" s="43"/>
      <c r="O89" s="43"/>
    </row>
    <row r="90" spans="1:15" x14ac:dyDescent="0.25">
      <c r="A90" s="26" t="s">
        <v>144</v>
      </c>
      <c r="B90" s="24">
        <v>3.9739999999999998E-2</v>
      </c>
      <c r="C90" s="15">
        <v>70226</v>
      </c>
      <c r="D90" s="15">
        <v>2791</v>
      </c>
      <c r="E90" s="15">
        <v>68831</v>
      </c>
      <c r="F90" s="15">
        <v>711614</v>
      </c>
      <c r="G90" s="25">
        <v>10.1</v>
      </c>
      <c r="H90" s="40"/>
      <c r="I90" s="44"/>
      <c r="J90" s="44"/>
      <c r="K90" s="39"/>
      <c r="L90" s="39"/>
      <c r="M90" s="44"/>
      <c r="N90" s="43"/>
      <c r="O90" s="43"/>
    </row>
    <row r="91" spans="1:15" x14ac:dyDescent="0.25">
      <c r="A91" s="26" t="s">
        <v>145</v>
      </c>
      <c r="B91" s="24">
        <v>4.4049999999999999E-2</v>
      </c>
      <c r="C91" s="15">
        <v>67435</v>
      </c>
      <c r="D91" s="15">
        <v>2970</v>
      </c>
      <c r="E91" s="15">
        <v>65950</v>
      </c>
      <c r="F91" s="15">
        <v>642784</v>
      </c>
      <c r="G91" s="25">
        <v>9.5</v>
      </c>
      <c r="H91" s="40"/>
      <c r="I91" s="44"/>
      <c r="J91" s="44"/>
      <c r="K91" s="39"/>
      <c r="L91" s="39"/>
      <c r="M91" s="44"/>
      <c r="N91" s="43"/>
      <c r="O91" s="43"/>
    </row>
    <row r="92" spans="1:15" x14ac:dyDescent="0.25">
      <c r="A92" s="26" t="s">
        <v>146</v>
      </c>
      <c r="B92" s="24">
        <v>4.8959999999999997E-2</v>
      </c>
      <c r="C92" s="15">
        <v>64465</v>
      </c>
      <c r="D92" s="15">
        <v>3156</v>
      </c>
      <c r="E92" s="15">
        <v>62887</v>
      </c>
      <c r="F92" s="15">
        <v>576834</v>
      </c>
      <c r="G92" s="25">
        <v>8.9</v>
      </c>
      <c r="H92" s="40"/>
      <c r="I92" s="44"/>
      <c r="J92" s="44"/>
      <c r="K92" s="39"/>
      <c r="L92" s="39"/>
      <c r="M92" s="44"/>
      <c r="N92" s="43"/>
      <c r="O92" s="43"/>
    </row>
    <row r="93" spans="1:15" x14ac:dyDescent="0.25">
      <c r="A93" s="26" t="s">
        <v>147</v>
      </c>
      <c r="B93" s="24">
        <v>5.5019999999999999E-2</v>
      </c>
      <c r="C93" s="15">
        <v>61309</v>
      </c>
      <c r="D93" s="15">
        <v>3373</v>
      </c>
      <c r="E93" s="15">
        <v>59623</v>
      </c>
      <c r="F93" s="15">
        <v>513947</v>
      </c>
      <c r="G93" s="25">
        <v>8.4</v>
      </c>
      <c r="H93" s="40"/>
      <c r="I93" s="44"/>
      <c r="J93" s="44"/>
      <c r="K93" s="39"/>
      <c r="L93" s="39"/>
      <c r="M93" s="44"/>
      <c r="N93" s="43"/>
      <c r="O93" s="43"/>
    </row>
    <row r="94" spans="1:15" x14ac:dyDescent="0.25">
      <c r="A94" s="26" t="s">
        <v>148</v>
      </c>
      <c r="B94" s="24">
        <v>6.2190000000000002E-2</v>
      </c>
      <c r="C94" s="15">
        <v>57936</v>
      </c>
      <c r="D94" s="15">
        <v>3603</v>
      </c>
      <c r="E94" s="15">
        <v>56135</v>
      </c>
      <c r="F94" s="15">
        <v>454324</v>
      </c>
      <c r="G94" s="25">
        <v>7.8</v>
      </c>
      <c r="H94" s="40"/>
      <c r="I94" s="44"/>
      <c r="J94" s="44"/>
      <c r="K94" s="39"/>
      <c r="L94" s="39"/>
      <c r="M94" s="44"/>
      <c r="N94" s="43"/>
      <c r="O94" s="43"/>
    </row>
    <row r="95" spans="1:15" x14ac:dyDescent="0.25">
      <c r="A95" s="26" t="s">
        <v>149</v>
      </c>
      <c r="B95" s="24">
        <v>6.9769999999999999E-2</v>
      </c>
      <c r="C95" s="15">
        <v>54333</v>
      </c>
      <c r="D95" s="15">
        <v>3791</v>
      </c>
      <c r="E95" s="15">
        <v>52438</v>
      </c>
      <c r="F95" s="15">
        <v>398190</v>
      </c>
      <c r="G95" s="25">
        <v>7.3</v>
      </c>
      <c r="H95" s="40"/>
      <c r="I95" s="44"/>
      <c r="J95" s="44"/>
      <c r="K95" s="39"/>
      <c r="L95" s="39"/>
      <c r="M95" s="44"/>
      <c r="N95" s="43"/>
      <c r="O95" s="43"/>
    </row>
    <row r="96" spans="1:15" x14ac:dyDescent="0.25">
      <c r="A96" s="26" t="s">
        <v>150</v>
      </c>
      <c r="B96" s="24">
        <v>7.8109999999999999E-2</v>
      </c>
      <c r="C96" s="15">
        <v>50542</v>
      </c>
      <c r="D96" s="15">
        <v>3948</v>
      </c>
      <c r="E96" s="15">
        <v>48568</v>
      </c>
      <c r="F96" s="15">
        <v>345752</v>
      </c>
      <c r="G96" s="25">
        <v>6.8</v>
      </c>
      <c r="H96" s="40"/>
      <c r="I96" s="44"/>
      <c r="J96" s="44"/>
      <c r="K96" s="39"/>
      <c r="L96" s="39"/>
      <c r="M96" s="44"/>
      <c r="N96" s="43"/>
      <c r="O96" s="43"/>
    </row>
    <row r="97" spans="1:15" x14ac:dyDescent="0.25">
      <c r="A97" s="26" t="s">
        <v>151</v>
      </c>
      <c r="B97" s="24">
        <v>8.7279999999999996E-2</v>
      </c>
      <c r="C97" s="15">
        <v>46594</v>
      </c>
      <c r="D97" s="15">
        <v>4067</v>
      </c>
      <c r="E97" s="15">
        <v>44561</v>
      </c>
      <c r="F97" s="15">
        <v>297184</v>
      </c>
      <c r="G97" s="25">
        <v>6.4</v>
      </c>
      <c r="H97" s="40"/>
      <c r="I97" s="44"/>
      <c r="J97" s="44"/>
      <c r="K97" s="39"/>
      <c r="L97" s="39"/>
      <c r="M97" s="44"/>
      <c r="N97" s="43"/>
      <c r="O97" s="43"/>
    </row>
    <row r="98" spans="1:15" x14ac:dyDescent="0.25">
      <c r="A98" s="26" t="s">
        <v>152</v>
      </c>
      <c r="B98" s="24">
        <v>9.7320000000000004E-2</v>
      </c>
      <c r="C98" s="15">
        <v>42527</v>
      </c>
      <c r="D98" s="15">
        <v>4139</v>
      </c>
      <c r="E98" s="15">
        <v>40458</v>
      </c>
      <c r="F98" s="15">
        <v>252624</v>
      </c>
      <c r="G98" s="25">
        <v>5.9</v>
      </c>
      <c r="H98" s="40"/>
      <c r="I98" s="44"/>
      <c r="J98" s="44"/>
      <c r="K98" s="39"/>
      <c r="L98" s="39"/>
      <c r="M98" s="44"/>
      <c r="N98" s="43"/>
      <c r="O98" s="43"/>
    </row>
    <row r="99" spans="1:15" x14ac:dyDescent="0.25">
      <c r="A99" s="26" t="s">
        <v>153</v>
      </c>
      <c r="B99" s="24">
        <v>0.10829</v>
      </c>
      <c r="C99" s="15">
        <v>38388</v>
      </c>
      <c r="D99" s="15">
        <v>4157</v>
      </c>
      <c r="E99" s="15">
        <v>36310</v>
      </c>
      <c r="F99" s="15">
        <v>212166</v>
      </c>
      <c r="G99" s="25">
        <v>5.5</v>
      </c>
      <c r="H99" s="40"/>
      <c r="I99" s="44"/>
      <c r="J99" s="44"/>
      <c r="K99" s="39"/>
      <c r="L99" s="39"/>
      <c r="M99" s="44"/>
      <c r="N99" s="43"/>
      <c r="O99" s="43"/>
    </row>
    <row r="100" spans="1:15" x14ac:dyDescent="0.25">
      <c r="A100" s="26" t="s">
        <v>154</v>
      </c>
      <c r="B100" s="24">
        <v>0.12024</v>
      </c>
      <c r="C100" s="15">
        <v>34231</v>
      </c>
      <c r="D100" s="15">
        <v>4116</v>
      </c>
      <c r="E100" s="15">
        <v>32173</v>
      </c>
      <c r="F100" s="15">
        <v>175857</v>
      </c>
      <c r="G100" s="25">
        <v>5.0999999999999996</v>
      </c>
      <c r="H100" s="40"/>
      <c r="I100" s="44"/>
      <c r="J100" s="44"/>
      <c r="K100" s="39"/>
      <c r="L100" s="39"/>
      <c r="M100" s="44"/>
      <c r="N100" s="43"/>
      <c r="O100" s="43"/>
    </row>
    <row r="101" spans="1:15" x14ac:dyDescent="0.25">
      <c r="A101" s="26" t="s">
        <v>155</v>
      </c>
      <c r="B101" s="24">
        <v>0.13322000000000001</v>
      </c>
      <c r="C101" s="15">
        <v>30115</v>
      </c>
      <c r="D101" s="15">
        <v>4012</v>
      </c>
      <c r="E101" s="15">
        <v>28109</v>
      </c>
      <c r="F101" s="15">
        <v>143684</v>
      </c>
      <c r="G101" s="25">
        <v>4.8</v>
      </c>
      <c r="H101" s="40"/>
      <c r="I101" s="44"/>
      <c r="J101" s="44"/>
      <c r="K101" s="39"/>
      <c r="L101" s="39"/>
      <c r="M101" s="44"/>
      <c r="N101" s="43"/>
      <c r="O101" s="43"/>
    </row>
    <row r="102" spans="1:15" x14ac:dyDescent="0.25">
      <c r="A102" s="26" t="s">
        <v>156</v>
      </c>
      <c r="B102" s="24">
        <v>0.14727999999999999</v>
      </c>
      <c r="C102" s="15">
        <v>26103</v>
      </c>
      <c r="D102" s="15">
        <v>3845</v>
      </c>
      <c r="E102" s="15">
        <v>24181</v>
      </c>
      <c r="F102" s="15">
        <v>115575</v>
      </c>
      <c r="G102" s="25">
        <v>4.4000000000000004</v>
      </c>
      <c r="H102" s="40"/>
      <c r="I102" s="44"/>
      <c r="J102" s="44"/>
      <c r="K102" s="39"/>
      <c r="L102" s="39"/>
      <c r="M102" s="44"/>
      <c r="N102" s="43"/>
      <c r="O102" s="43"/>
    </row>
    <row r="103" spans="1:15" x14ac:dyDescent="0.25">
      <c r="A103" s="26" t="s">
        <v>157</v>
      </c>
      <c r="B103" s="24">
        <v>0.16247</v>
      </c>
      <c r="C103" s="15">
        <v>22258</v>
      </c>
      <c r="D103" s="15">
        <v>3616</v>
      </c>
      <c r="E103" s="15">
        <v>20450</v>
      </c>
      <c r="F103" s="15">
        <v>91394</v>
      </c>
      <c r="G103" s="25">
        <v>4.0999999999999996</v>
      </c>
      <c r="H103" s="40"/>
      <c r="I103" s="44"/>
      <c r="J103" s="44"/>
      <c r="K103" s="39"/>
      <c r="L103" s="39"/>
      <c r="M103" s="44"/>
      <c r="N103" s="43"/>
      <c r="O103" s="43"/>
    </row>
    <row r="104" spans="1:15" x14ac:dyDescent="0.25">
      <c r="A104" s="26" t="s">
        <v>158</v>
      </c>
      <c r="B104" s="24">
        <v>0.17881</v>
      </c>
      <c r="C104" s="15">
        <v>18642</v>
      </c>
      <c r="D104" s="15">
        <v>3333</v>
      </c>
      <c r="E104" s="15">
        <v>16976</v>
      </c>
      <c r="F104" s="15">
        <v>70944</v>
      </c>
      <c r="G104" s="25">
        <v>3.8</v>
      </c>
      <c r="H104" s="40"/>
      <c r="I104" s="44"/>
      <c r="J104" s="44"/>
      <c r="K104" s="39"/>
      <c r="L104" s="39"/>
      <c r="M104" s="44"/>
      <c r="N104" s="43"/>
      <c r="O104" s="43"/>
    </row>
    <row r="105" spans="1:15" x14ac:dyDescent="0.25">
      <c r="A105" s="26" t="s">
        <v>159</v>
      </c>
      <c r="B105" s="24">
        <v>0.19633999999999999</v>
      </c>
      <c r="C105" s="15">
        <v>15309</v>
      </c>
      <c r="D105" s="15">
        <v>3006</v>
      </c>
      <c r="E105" s="15">
        <v>13806</v>
      </c>
      <c r="F105" s="15">
        <v>53969</v>
      </c>
      <c r="G105" s="25">
        <v>3.5</v>
      </c>
      <c r="H105" s="40"/>
      <c r="I105" s="44"/>
      <c r="J105" s="44"/>
      <c r="K105" s="39"/>
      <c r="L105" s="39"/>
      <c r="M105" s="44"/>
      <c r="N105" s="43"/>
      <c r="O105" s="43"/>
    </row>
    <row r="106" spans="1:15" x14ac:dyDescent="0.25">
      <c r="A106" s="26" t="s">
        <v>160</v>
      </c>
      <c r="B106" s="24">
        <v>0.21509</v>
      </c>
      <c r="C106" s="15">
        <v>12303</v>
      </c>
      <c r="D106" s="15">
        <v>2646</v>
      </c>
      <c r="E106" s="15">
        <v>10980</v>
      </c>
      <c r="F106" s="15">
        <v>40163</v>
      </c>
      <c r="G106" s="25">
        <v>3.3</v>
      </c>
      <c r="H106" s="40"/>
      <c r="I106" s="44"/>
      <c r="J106" s="44"/>
      <c r="K106" s="39"/>
      <c r="L106" s="39"/>
      <c r="M106" s="44"/>
      <c r="N106" s="43"/>
      <c r="O106" s="43"/>
    </row>
    <row r="107" spans="1:15" x14ac:dyDescent="0.25">
      <c r="A107" s="26" t="s">
        <v>161</v>
      </c>
      <c r="B107" s="24">
        <v>0.23507</v>
      </c>
      <c r="C107" s="15">
        <v>9657</v>
      </c>
      <c r="D107" s="15">
        <v>2270</v>
      </c>
      <c r="E107" s="15">
        <v>8522</v>
      </c>
      <c r="F107" s="15">
        <v>29183</v>
      </c>
      <c r="G107" s="25">
        <v>3</v>
      </c>
      <c r="H107" s="40"/>
      <c r="I107" s="44"/>
      <c r="J107" s="44"/>
      <c r="K107" s="39"/>
      <c r="L107" s="39"/>
      <c r="M107" s="44"/>
      <c r="N107" s="43"/>
      <c r="O107" s="43"/>
    </row>
    <row r="108" spans="1:15" x14ac:dyDescent="0.25">
      <c r="A108" s="26" t="s">
        <v>162</v>
      </c>
      <c r="B108" s="24">
        <v>0.25629000000000002</v>
      </c>
      <c r="C108" s="15">
        <v>7387</v>
      </c>
      <c r="D108" s="15">
        <v>1893</v>
      </c>
      <c r="E108" s="15">
        <v>6441</v>
      </c>
      <c r="F108" s="15">
        <v>20661</v>
      </c>
      <c r="G108" s="25">
        <v>2.8</v>
      </c>
      <c r="H108" s="40"/>
      <c r="I108" s="44"/>
      <c r="J108" s="44"/>
      <c r="K108" s="39"/>
      <c r="L108" s="39"/>
      <c r="M108" s="44"/>
      <c r="N108" s="43"/>
      <c r="O108" s="43"/>
    </row>
    <row r="109" spans="1:15" x14ac:dyDescent="0.25">
      <c r="A109" s="26" t="s">
        <v>163</v>
      </c>
      <c r="B109" s="24">
        <v>0.27875</v>
      </c>
      <c r="C109" s="15">
        <v>5494</v>
      </c>
      <c r="D109" s="15">
        <v>1531</v>
      </c>
      <c r="E109" s="15">
        <v>4729</v>
      </c>
      <c r="F109" s="15">
        <v>14220</v>
      </c>
      <c r="G109" s="25">
        <v>2.6</v>
      </c>
      <c r="H109" s="40"/>
      <c r="I109" s="44"/>
      <c r="J109" s="44"/>
      <c r="K109" s="39"/>
      <c r="L109" s="39"/>
      <c r="M109" s="44"/>
      <c r="N109" s="43"/>
      <c r="O109" s="43"/>
    </row>
    <row r="110" spans="1:15" x14ac:dyDescent="0.25">
      <c r="A110" s="28" t="s">
        <v>164</v>
      </c>
      <c r="B110" s="29">
        <v>1</v>
      </c>
      <c r="C110" s="30">
        <v>3963</v>
      </c>
      <c r="D110" s="30">
        <v>3963</v>
      </c>
      <c r="E110" s="30">
        <v>9492</v>
      </c>
      <c r="F110" s="30">
        <v>9492</v>
      </c>
      <c r="G110" s="31">
        <v>2.4</v>
      </c>
      <c r="H110" s="40"/>
      <c r="I110" s="44"/>
      <c r="J110" s="44"/>
      <c r="K110" s="39"/>
      <c r="L110" s="39"/>
      <c r="M110" s="44"/>
      <c r="N110" s="43"/>
      <c r="O110" s="43"/>
    </row>
    <row r="111" spans="1:15" ht="22.5" customHeight="1" x14ac:dyDescent="0.25">
      <c r="A111" s="101" t="s">
        <v>272</v>
      </c>
      <c r="B111" s="101"/>
      <c r="C111" s="101"/>
      <c r="D111" s="101"/>
      <c r="E111" s="101"/>
      <c r="F111" s="101"/>
      <c r="G111" s="101"/>
      <c r="H111" s="40"/>
      <c r="I111" s="44"/>
      <c r="J111" s="44"/>
      <c r="K111" s="39"/>
      <c r="L111" s="39"/>
      <c r="M111" s="44"/>
      <c r="N111" s="43"/>
      <c r="O111" s="43"/>
    </row>
    <row r="113" spans="1:1" x14ac:dyDescent="0.25">
      <c r="A113" s="32" t="s">
        <v>284</v>
      </c>
    </row>
    <row r="114" spans="1:1" x14ac:dyDescent="0.25">
      <c r="A114" s="33" t="s">
        <v>165</v>
      </c>
    </row>
  </sheetData>
  <mergeCells count="1">
    <mergeCell ref="A111:G111"/>
  </mergeCells>
  <conditionalFormatting sqref="H10:H111">
    <cfRule type="cellIs" dxfId="29" priority="2" operator="lessThan">
      <formula>0</formula>
    </cfRule>
  </conditionalFormatting>
  <conditionalFormatting sqref="J10:J111">
    <cfRule type="cellIs" dxfId="28" priority="1" operator="lessThan">
      <formula>0</formula>
    </cfRule>
  </conditionalFormatting>
  <pageMargins left="0.75" right="0.75" top="1" bottom="1" header="0.5" footer="0.5"/>
  <pageSetup paperSize="9" orientation="portrait" r:id="rId1"/>
  <headerFooter alignWithMargins="0"/>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BD424D-14F2-427D-B7D7-C1F7E39D3A8A}">
  <dimension ref="A1:O114"/>
  <sheetViews>
    <sheetView zoomScaleNormal="100" workbookViewId="0"/>
  </sheetViews>
  <sheetFormatPr defaultRowHeight="12.5" x14ac:dyDescent="0.25"/>
  <cols>
    <col min="1" max="1" width="12.59765625" style="4" customWidth="1"/>
    <col min="2" max="2" width="17.3984375" style="4" customWidth="1"/>
    <col min="3" max="3" width="10.59765625" style="4" customWidth="1"/>
    <col min="4" max="5" width="17.3984375" style="4" customWidth="1"/>
    <col min="6" max="7" width="15.09765625" style="4" customWidth="1"/>
    <col min="8" max="256" width="9.09765625" style="4"/>
    <col min="257" max="257" width="12.59765625" style="4" customWidth="1"/>
    <col min="258" max="258" width="17.3984375" style="4" customWidth="1"/>
    <col min="259" max="259" width="10.59765625" style="4" customWidth="1"/>
    <col min="260" max="261" width="17.3984375" style="4" customWidth="1"/>
    <col min="262" max="263" width="15.09765625" style="4" customWidth="1"/>
    <col min="264" max="512" width="9.09765625" style="4"/>
    <col min="513" max="513" width="12.59765625" style="4" customWidth="1"/>
    <col min="514" max="514" width="17.3984375" style="4" customWidth="1"/>
    <col min="515" max="515" width="10.59765625" style="4" customWidth="1"/>
    <col min="516" max="517" width="17.3984375" style="4" customWidth="1"/>
    <col min="518" max="519" width="15.09765625" style="4" customWidth="1"/>
    <col min="520" max="768" width="9.09765625" style="4"/>
    <col min="769" max="769" width="12.59765625" style="4" customWidth="1"/>
    <col min="770" max="770" width="17.3984375" style="4" customWidth="1"/>
    <col min="771" max="771" width="10.59765625" style="4" customWidth="1"/>
    <col min="772" max="773" width="17.3984375" style="4" customWidth="1"/>
    <col min="774" max="775" width="15.09765625" style="4" customWidth="1"/>
    <col min="776" max="1024" width="9.09765625" style="4"/>
    <col min="1025" max="1025" width="12.59765625" style="4" customWidth="1"/>
    <col min="1026" max="1026" width="17.3984375" style="4" customWidth="1"/>
    <col min="1027" max="1027" width="10.59765625" style="4" customWidth="1"/>
    <col min="1028" max="1029" width="17.3984375" style="4" customWidth="1"/>
    <col min="1030" max="1031" width="15.09765625" style="4" customWidth="1"/>
    <col min="1032" max="1280" width="9.09765625" style="4"/>
    <col min="1281" max="1281" width="12.59765625" style="4" customWidth="1"/>
    <col min="1282" max="1282" width="17.3984375" style="4" customWidth="1"/>
    <col min="1283" max="1283" width="10.59765625" style="4" customWidth="1"/>
    <col min="1284" max="1285" width="17.3984375" style="4" customWidth="1"/>
    <col min="1286" max="1287" width="15.09765625" style="4" customWidth="1"/>
    <col min="1288" max="1536" width="9.09765625" style="4"/>
    <col min="1537" max="1537" width="12.59765625" style="4" customWidth="1"/>
    <col min="1538" max="1538" width="17.3984375" style="4" customWidth="1"/>
    <col min="1539" max="1539" width="10.59765625" style="4" customWidth="1"/>
    <col min="1540" max="1541" width="17.3984375" style="4" customWidth="1"/>
    <col min="1542" max="1543" width="15.09765625" style="4" customWidth="1"/>
    <col min="1544" max="1792" width="9.09765625" style="4"/>
    <col min="1793" max="1793" width="12.59765625" style="4" customWidth="1"/>
    <col min="1794" max="1794" width="17.3984375" style="4" customWidth="1"/>
    <col min="1795" max="1795" width="10.59765625" style="4" customWidth="1"/>
    <col min="1796" max="1797" width="17.3984375" style="4" customWidth="1"/>
    <col min="1798" max="1799" width="15.09765625" style="4" customWidth="1"/>
    <col min="1800" max="2048" width="9.09765625" style="4"/>
    <col min="2049" max="2049" width="12.59765625" style="4" customWidth="1"/>
    <col min="2050" max="2050" width="17.3984375" style="4" customWidth="1"/>
    <col min="2051" max="2051" width="10.59765625" style="4" customWidth="1"/>
    <col min="2052" max="2053" width="17.3984375" style="4" customWidth="1"/>
    <col min="2054" max="2055" width="15.09765625" style="4" customWidth="1"/>
    <col min="2056" max="2304" width="9.09765625" style="4"/>
    <col min="2305" max="2305" width="12.59765625" style="4" customWidth="1"/>
    <col min="2306" max="2306" width="17.3984375" style="4" customWidth="1"/>
    <col min="2307" max="2307" width="10.59765625" style="4" customWidth="1"/>
    <col min="2308" max="2309" width="17.3984375" style="4" customWidth="1"/>
    <col min="2310" max="2311" width="15.09765625" style="4" customWidth="1"/>
    <col min="2312" max="2560" width="9.09765625" style="4"/>
    <col min="2561" max="2561" width="12.59765625" style="4" customWidth="1"/>
    <col min="2562" max="2562" width="17.3984375" style="4" customWidth="1"/>
    <col min="2563" max="2563" width="10.59765625" style="4" customWidth="1"/>
    <col min="2564" max="2565" width="17.3984375" style="4" customWidth="1"/>
    <col min="2566" max="2567" width="15.09765625" style="4" customWidth="1"/>
    <col min="2568" max="2816" width="9.09765625" style="4"/>
    <col min="2817" max="2817" width="12.59765625" style="4" customWidth="1"/>
    <col min="2818" max="2818" width="17.3984375" style="4" customWidth="1"/>
    <col min="2819" max="2819" width="10.59765625" style="4" customWidth="1"/>
    <col min="2820" max="2821" width="17.3984375" style="4" customWidth="1"/>
    <col min="2822" max="2823" width="15.09765625" style="4" customWidth="1"/>
    <col min="2824" max="3072" width="9.09765625" style="4"/>
    <col min="3073" max="3073" width="12.59765625" style="4" customWidth="1"/>
    <col min="3074" max="3074" width="17.3984375" style="4" customWidth="1"/>
    <col min="3075" max="3075" width="10.59765625" style="4" customWidth="1"/>
    <col min="3076" max="3077" width="17.3984375" style="4" customWidth="1"/>
    <col min="3078" max="3079" width="15.09765625" style="4" customWidth="1"/>
    <col min="3080" max="3328" width="9.09765625" style="4"/>
    <col min="3329" max="3329" width="12.59765625" style="4" customWidth="1"/>
    <col min="3330" max="3330" width="17.3984375" style="4" customWidth="1"/>
    <col min="3331" max="3331" width="10.59765625" style="4" customWidth="1"/>
    <col min="3332" max="3333" width="17.3984375" style="4" customWidth="1"/>
    <col min="3334" max="3335" width="15.09765625" style="4" customWidth="1"/>
    <col min="3336" max="3584" width="9.09765625" style="4"/>
    <col min="3585" max="3585" width="12.59765625" style="4" customWidth="1"/>
    <col min="3586" max="3586" width="17.3984375" style="4" customWidth="1"/>
    <col min="3587" max="3587" width="10.59765625" style="4" customWidth="1"/>
    <col min="3588" max="3589" width="17.3984375" style="4" customWidth="1"/>
    <col min="3590" max="3591" width="15.09765625" style="4" customWidth="1"/>
    <col min="3592" max="3840" width="9.09765625" style="4"/>
    <col min="3841" max="3841" width="12.59765625" style="4" customWidth="1"/>
    <col min="3842" max="3842" width="17.3984375" style="4" customWidth="1"/>
    <col min="3843" max="3843" width="10.59765625" style="4" customWidth="1"/>
    <col min="3844" max="3845" width="17.3984375" style="4" customWidth="1"/>
    <col min="3846" max="3847" width="15.09765625" style="4" customWidth="1"/>
    <col min="3848" max="4096" width="9.09765625" style="4"/>
    <col min="4097" max="4097" width="12.59765625" style="4" customWidth="1"/>
    <col min="4098" max="4098" width="17.3984375" style="4" customWidth="1"/>
    <col min="4099" max="4099" width="10.59765625" style="4" customWidth="1"/>
    <col min="4100" max="4101" width="17.3984375" style="4" customWidth="1"/>
    <col min="4102" max="4103" width="15.09765625" style="4" customWidth="1"/>
    <col min="4104" max="4352" width="9.09765625" style="4"/>
    <col min="4353" max="4353" width="12.59765625" style="4" customWidth="1"/>
    <col min="4354" max="4354" width="17.3984375" style="4" customWidth="1"/>
    <col min="4355" max="4355" width="10.59765625" style="4" customWidth="1"/>
    <col min="4356" max="4357" width="17.3984375" style="4" customWidth="1"/>
    <col min="4358" max="4359" width="15.09765625" style="4" customWidth="1"/>
    <col min="4360" max="4608" width="9.09765625" style="4"/>
    <col min="4609" max="4609" width="12.59765625" style="4" customWidth="1"/>
    <col min="4610" max="4610" width="17.3984375" style="4" customWidth="1"/>
    <col min="4611" max="4611" width="10.59765625" style="4" customWidth="1"/>
    <col min="4612" max="4613" width="17.3984375" style="4" customWidth="1"/>
    <col min="4614" max="4615" width="15.09765625" style="4" customWidth="1"/>
    <col min="4616" max="4864" width="9.09765625" style="4"/>
    <col min="4865" max="4865" width="12.59765625" style="4" customWidth="1"/>
    <col min="4866" max="4866" width="17.3984375" style="4" customWidth="1"/>
    <col min="4867" max="4867" width="10.59765625" style="4" customWidth="1"/>
    <col min="4868" max="4869" width="17.3984375" style="4" customWidth="1"/>
    <col min="4870" max="4871" width="15.09765625" style="4" customWidth="1"/>
    <col min="4872" max="5120" width="9.09765625" style="4"/>
    <col min="5121" max="5121" width="12.59765625" style="4" customWidth="1"/>
    <col min="5122" max="5122" width="17.3984375" style="4" customWidth="1"/>
    <col min="5123" max="5123" width="10.59765625" style="4" customWidth="1"/>
    <col min="5124" max="5125" width="17.3984375" style="4" customWidth="1"/>
    <col min="5126" max="5127" width="15.09765625" style="4" customWidth="1"/>
    <col min="5128" max="5376" width="9.09765625" style="4"/>
    <col min="5377" max="5377" width="12.59765625" style="4" customWidth="1"/>
    <col min="5378" max="5378" width="17.3984375" style="4" customWidth="1"/>
    <col min="5379" max="5379" width="10.59765625" style="4" customWidth="1"/>
    <col min="5380" max="5381" width="17.3984375" style="4" customWidth="1"/>
    <col min="5382" max="5383" width="15.09765625" style="4" customWidth="1"/>
    <col min="5384" max="5632" width="9.09765625" style="4"/>
    <col min="5633" max="5633" width="12.59765625" style="4" customWidth="1"/>
    <col min="5634" max="5634" width="17.3984375" style="4" customWidth="1"/>
    <col min="5635" max="5635" width="10.59765625" style="4" customWidth="1"/>
    <col min="5636" max="5637" width="17.3984375" style="4" customWidth="1"/>
    <col min="5638" max="5639" width="15.09765625" style="4" customWidth="1"/>
    <col min="5640" max="5888" width="9.09765625" style="4"/>
    <col min="5889" max="5889" width="12.59765625" style="4" customWidth="1"/>
    <col min="5890" max="5890" width="17.3984375" style="4" customWidth="1"/>
    <col min="5891" max="5891" width="10.59765625" style="4" customWidth="1"/>
    <col min="5892" max="5893" width="17.3984375" style="4" customWidth="1"/>
    <col min="5894" max="5895" width="15.09765625" style="4" customWidth="1"/>
    <col min="5896" max="6144" width="9.09765625" style="4"/>
    <col min="6145" max="6145" width="12.59765625" style="4" customWidth="1"/>
    <col min="6146" max="6146" width="17.3984375" style="4" customWidth="1"/>
    <col min="6147" max="6147" width="10.59765625" style="4" customWidth="1"/>
    <col min="6148" max="6149" width="17.3984375" style="4" customWidth="1"/>
    <col min="6150" max="6151" width="15.09765625" style="4" customWidth="1"/>
    <col min="6152" max="6400" width="9.09765625" style="4"/>
    <col min="6401" max="6401" width="12.59765625" style="4" customWidth="1"/>
    <col min="6402" max="6402" width="17.3984375" style="4" customWidth="1"/>
    <col min="6403" max="6403" width="10.59765625" style="4" customWidth="1"/>
    <col min="6404" max="6405" width="17.3984375" style="4" customWidth="1"/>
    <col min="6406" max="6407" width="15.09765625" style="4" customWidth="1"/>
    <col min="6408" max="6656" width="9.09765625" style="4"/>
    <col min="6657" max="6657" width="12.59765625" style="4" customWidth="1"/>
    <col min="6658" max="6658" width="17.3984375" style="4" customWidth="1"/>
    <col min="6659" max="6659" width="10.59765625" style="4" customWidth="1"/>
    <col min="6660" max="6661" width="17.3984375" style="4" customWidth="1"/>
    <col min="6662" max="6663" width="15.09765625" style="4" customWidth="1"/>
    <col min="6664" max="6912" width="9.09765625" style="4"/>
    <col min="6913" max="6913" width="12.59765625" style="4" customWidth="1"/>
    <col min="6914" max="6914" width="17.3984375" style="4" customWidth="1"/>
    <col min="6915" max="6915" width="10.59765625" style="4" customWidth="1"/>
    <col min="6916" max="6917" width="17.3984375" style="4" customWidth="1"/>
    <col min="6918" max="6919" width="15.09765625" style="4" customWidth="1"/>
    <col min="6920" max="7168" width="9.09765625" style="4"/>
    <col min="7169" max="7169" width="12.59765625" style="4" customWidth="1"/>
    <col min="7170" max="7170" width="17.3984375" style="4" customWidth="1"/>
    <col min="7171" max="7171" width="10.59765625" style="4" customWidth="1"/>
    <col min="7172" max="7173" width="17.3984375" style="4" customWidth="1"/>
    <col min="7174" max="7175" width="15.09765625" style="4" customWidth="1"/>
    <col min="7176" max="7424" width="9.09765625" style="4"/>
    <col min="7425" max="7425" width="12.59765625" style="4" customWidth="1"/>
    <col min="7426" max="7426" width="17.3984375" style="4" customWidth="1"/>
    <col min="7427" max="7427" width="10.59765625" style="4" customWidth="1"/>
    <col min="7428" max="7429" width="17.3984375" style="4" customWidth="1"/>
    <col min="7430" max="7431" width="15.09765625" style="4" customWidth="1"/>
    <col min="7432" max="7680" width="9.09765625" style="4"/>
    <col min="7681" max="7681" width="12.59765625" style="4" customWidth="1"/>
    <col min="7682" max="7682" width="17.3984375" style="4" customWidth="1"/>
    <col min="7683" max="7683" width="10.59765625" style="4" customWidth="1"/>
    <col min="7684" max="7685" width="17.3984375" style="4" customWidth="1"/>
    <col min="7686" max="7687" width="15.09765625" style="4" customWidth="1"/>
    <col min="7688" max="7936" width="9.09765625" style="4"/>
    <col min="7937" max="7937" width="12.59765625" style="4" customWidth="1"/>
    <col min="7938" max="7938" width="17.3984375" style="4" customWidth="1"/>
    <col min="7939" max="7939" width="10.59765625" style="4" customWidth="1"/>
    <col min="7940" max="7941" width="17.3984375" style="4" customWidth="1"/>
    <col min="7942" max="7943" width="15.09765625" style="4" customWidth="1"/>
    <col min="7944" max="8192" width="9.09765625" style="4"/>
    <col min="8193" max="8193" width="12.59765625" style="4" customWidth="1"/>
    <col min="8194" max="8194" width="17.3984375" style="4" customWidth="1"/>
    <col min="8195" max="8195" width="10.59765625" style="4" customWidth="1"/>
    <col min="8196" max="8197" width="17.3984375" style="4" customWidth="1"/>
    <col min="8198" max="8199" width="15.09765625" style="4" customWidth="1"/>
    <col min="8200" max="8448" width="9.09765625" style="4"/>
    <col min="8449" max="8449" width="12.59765625" style="4" customWidth="1"/>
    <col min="8450" max="8450" width="17.3984375" style="4" customWidth="1"/>
    <col min="8451" max="8451" width="10.59765625" style="4" customWidth="1"/>
    <col min="8452" max="8453" width="17.3984375" style="4" customWidth="1"/>
    <col min="8454" max="8455" width="15.09765625" style="4" customWidth="1"/>
    <col min="8456" max="8704" width="9.09765625" style="4"/>
    <col min="8705" max="8705" width="12.59765625" style="4" customWidth="1"/>
    <col min="8706" max="8706" width="17.3984375" style="4" customWidth="1"/>
    <col min="8707" max="8707" width="10.59765625" style="4" customWidth="1"/>
    <col min="8708" max="8709" width="17.3984375" style="4" customWidth="1"/>
    <col min="8710" max="8711" width="15.09765625" style="4" customWidth="1"/>
    <col min="8712" max="8960" width="9.09765625" style="4"/>
    <col min="8961" max="8961" width="12.59765625" style="4" customWidth="1"/>
    <col min="8962" max="8962" width="17.3984375" style="4" customWidth="1"/>
    <col min="8963" max="8963" width="10.59765625" style="4" customWidth="1"/>
    <col min="8964" max="8965" width="17.3984375" style="4" customWidth="1"/>
    <col min="8966" max="8967" width="15.09765625" style="4" customWidth="1"/>
    <col min="8968" max="9216" width="9.09765625" style="4"/>
    <col min="9217" max="9217" width="12.59765625" style="4" customWidth="1"/>
    <col min="9218" max="9218" width="17.3984375" style="4" customWidth="1"/>
    <col min="9219" max="9219" width="10.59765625" style="4" customWidth="1"/>
    <col min="9220" max="9221" width="17.3984375" style="4" customWidth="1"/>
    <col min="9222" max="9223" width="15.09765625" style="4" customWidth="1"/>
    <col min="9224" max="9472" width="9.09765625" style="4"/>
    <col min="9473" max="9473" width="12.59765625" style="4" customWidth="1"/>
    <col min="9474" max="9474" width="17.3984375" style="4" customWidth="1"/>
    <col min="9475" max="9475" width="10.59765625" style="4" customWidth="1"/>
    <col min="9476" max="9477" width="17.3984375" style="4" customWidth="1"/>
    <col min="9478" max="9479" width="15.09765625" style="4" customWidth="1"/>
    <col min="9480" max="9728" width="9.09765625" style="4"/>
    <col min="9729" max="9729" width="12.59765625" style="4" customWidth="1"/>
    <col min="9730" max="9730" width="17.3984375" style="4" customWidth="1"/>
    <col min="9731" max="9731" width="10.59765625" style="4" customWidth="1"/>
    <col min="9732" max="9733" width="17.3984375" style="4" customWidth="1"/>
    <col min="9734" max="9735" width="15.09765625" style="4" customWidth="1"/>
    <col min="9736" max="9984" width="9.09765625" style="4"/>
    <col min="9985" max="9985" width="12.59765625" style="4" customWidth="1"/>
    <col min="9986" max="9986" width="17.3984375" style="4" customWidth="1"/>
    <col min="9987" max="9987" width="10.59765625" style="4" customWidth="1"/>
    <col min="9988" max="9989" width="17.3984375" style="4" customWidth="1"/>
    <col min="9990" max="9991" width="15.09765625" style="4" customWidth="1"/>
    <col min="9992" max="10240" width="9.09765625" style="4"/>
    <col min="10241" max="10241" width="12.59765625" style="4" customWidth="1"/>
    <col min="10242" max="10242" width="17.3984375" style="4" customWidth="1"/>
    <col min="10243" max="10243" width="10.59765625" style="4" customWidth="1"/>
    <col min="10244" max="10245" width="17.3984375" style="4" customWidth="1"/>
    <col min="10246" max="10247" width="15.09765625" style="4" customWidth="1"/>
    <col min="10248" max="10496" width="9.09765625" style="4"/>
    <col min="10497" max="10497" width="12.59765625" style="4" customWidth="1"/>
    <col min="10498" max="10498" width="17.3984375" style="4" customWidth="1"/>
    <col min="10499" max="10499" width="10.59765625" style="4" customWidth="1"/>
    <col min="10500" max="10501" width="17.3984375" style="4" customWidth="1"/>
    <col min="10502" max="10503" width="15.09765625" style="4" customWidth="1"/>
    <col min="10504" max="10752" width="9.09765625" style="4"/>
    <col min="10753" max="10753" width="12.59765625" style="4" customWidth="1"/>
    <col min="10754" max="10754" width="17.3984375" style="4" customWidth="1"/>
    <col min="10755" max="10755" width="10.59765625" style="4" customWidth="1"/>
    <col min="10756" max="10757" width="17.3984375" style="4" customWidth="1"/>
    <col min="10758" max="10759" width="15.09765625" style="4" customWidth="1"/>
    <col min="10760" max="11008" width="9.09765625" style="4"/>
    <col min="11009" max="11009" width="12.59765625" style="4" customWidth="1"/>
    <col min="11010" max="11010" width="17.3984375" style="4" customWidth="1"/>
    <col min="11011" max="11011" width="10.59765625" style="4" customWidth="1"/>
    <col min="11012" max="11013" width="17.3984375" style="4" customWidth="1"/>
    <col min="11014" max="11015" width="15.09765625" style="4" customWidth="1"/>
    <col min="11016" max="11264" width="9.09765625" style="4"/>
    <col min="11265" max="11265" width="12.59765625" style="4" customWidth="1"/>
    <col min="11266" max="11266" width="17.3984375" style="4" customWidth="1"/>
    <col min="11267" max="11267" width="10.59765625" style="4" customWidth="1"/>
    <col min="11268" max="11269" width="17.3984375" style="4" customWidth="1"/>
    <col min="11270" max="11271" width="15.09765625" style="4" customWidth="1"/>
    <col min="11272" max="11520" width="9.09765625" style="4"/>
    <col min="11521" max="11521" width="12.59765625" style="4" customWidth="1"/>
    <col min="11522" max="11522" width="17.3984375" style="4" customWidth="1"/>
    <col min="11523" max="11523" width="10.59765625" style="4" customWidth="1"/>
    <col min="11524" max="11525" width="17.3984375" style="4" customWidth="1"/>
    <col min="11526" max="11527" width="15.09765625" style="4" customWidth="1"/>
    <col min="11528" max="11776" width="9.09765625" style="4"/>
    <col min="11777" max="11777" width="12.59765625" style="4" customWidth="1"/>
    <col min="11778" max="11778" width="17.3984375" style="4" customWidth="1"/>
    <col min="11779" max="11779" width="10.59765625" style="4" customWidth="1"/>
    <col min="11780" max="11781" width="17.3984375" style="4" customWidth="1"/>
    <col min="11782" max="11783" width="15.09765625" style="4" customWidth="1"/>
    <col min="11784" max="12032" width="9.09765625" style="4"/>
    <col min="12033" max="12033" width="12.59765625" style="4" customWidth="1"/>
    <col min="12034" max="12034" width="17.3984375" style="4" customWidth="1"/>
    <col min="12035" max="12035" width="10.59765625" style="4" customWidth="1"/>
    <col min="12036" max="12037" width="17.3984375" style="4" customWidth="1"/>
    <col min="12038" max="12039" width="15.09765625" style="4" customWidth="1"/>
    <col min="12040" max="12288" width="9.09765625" style="4"/>
    <col min="12289" max="12289" width="12.59765625" style="4" customWidth="1"/>
    <col min="12290" max="12290" width="17.3984375" style="4" customWidth="1"/>
    <col min="12291" max="12291" width="10.59765625" style="4" customWidth="1"/>
    <col min="12292" max="12293" width="17.3984375" style="4" customWidth="1"/>
    <col min="12294" max="12295" width="15.09765625" style="4" customWidth="1"/>
    <col min="12296" max="12544" width="9.09765625" style="4"/>
    <col min="12545" max="12545" width="12.59765625" style="4" customWidth="1"/>
    <col min="12546" max="12546" width="17.3984375" style="4" customWidth="1"/>
    <col min="12547" max="12547" width="10.59765625" style="4" customWidth="1"/>
    <col min="12548" max="12549" width="17.3984375" style="4" customWidth="1"/>
    <col min="12550" max="12551" width="15.09765625" style="4" customWidth="1"/>
    <col min="12552" max="12800" width="9.09765625" style="4"/>
    <col min="12801" max="12801" width="12.59765625" style="4" customWidth="1"/>
    <col min="12802" max="12802" width="17.3984375" style="4" customWidth="1"/>
    <col min="12803" max="12803" width="10.59765625" style="4" customWidth="1"/>
    <col min="12804" max="12805" width="17.3984375" style="4" customWidth="1"/>
    <col min="12806" max="12807" width="15.09765625" style="4" customWidth="1"/>
    <col min="12808" max="13056" width="9.09765625" style="4"/>
    <col min="13057" max="13057" width="12.59765625" style="4" customWidth="1"/>
    <col min="13058" max="13058" width="17.3984375" style="4" customWidth="1"/>
    <col min="13059" max="13059" width="10.59765625" style="4" customWidth="1"/>
    <col min="13060" max="13061" width="17.3984375" style="4" customWidth="1"/>
    <col min="13062" max="13063" width="15.09765625" style="4" customWidth="1"/>
    <col min="13064" max="13312" width="9.09765625" style="4"/>
    <col min="13313" max="13313" width="12.59765625" style="4" customWidth="1"/>
    <col min="13314" max="13314" width="17.3984375" style="4" customWidth="1"/>
    <col min="13315" max="13315" width="10.59765625" style="4" customWidth="1"/>
    <col min="13316" max="13317" width="17.3984375" style="4" customWidth="1"/>
    <col min="13318" max="13319" width="15.09765625" style="4" customWidth="1"/>
    <col min="13320" max="13568" width="9.09765625" style="4"/>
    <col min="13569" max="13569" width="12.59765625" style="4" customWidth="1"/>
    <col min="13570" max="13570" width="17.3984375" style="4" customWidth="1"/>
    <col min="13571" max="13571" width="10.59765625" style="4" customWidth="1"/>
    <col min="13572" max="13573" width="17.3984375" style="4" customWidth="1"/>
    <col min="13574" max="13575" width="15.09765625" style="4" customWidth="1"/>
    <col min="13576" max="13824" width="9.09765625" style="4"/>
    <col min="13825" max="13825" width="12.59765625" style="4" customWidth="1"/>
    <col min="13826" max="13826" width="17.3984375" style="4" customWidth="1"/>
    <col min="13827" max="13827" width="10.59765625" style="4" customWidth="1"/>
    <col min="13828" max="13829" width="17.3984375" style="4" customWidth="1"/>
    <col min="13830" max="13831" width="15.09765625" style="4" customWidth="1"/>
    <col min="13832" max="14080" width="9.09765625" style="4"/>
    <col min="14081" max="14081" width="12.59765625" style="4" customWidth="1"/>
    <col min="14082" max="14082" width="17.3984375" style="4" customWidth="1"/>
    <col min="14083" max="14083" width="10.59765625" style="4" customWidth="1"/>
    <col min="14084" max="14085" width="17.3984375" style="4" customWidth="1"/>
    <col min="14086" max="14087" width="15.09765625" style="4" customWidth="1"/>
    <col min="14088" max="14336" width="9.09765625" style="4"/>
    <col min="14337" max="14337" width="12.59765625" style="4" customWidth="1"/>
    <col min="14338" max="14338" width="17.3984375" style="4" customWidth="1"/>
    <col min="14339" max="14339" width="10.59765625" style="4" customWidth="1"/>
    <col min="14340" max="14341" width="17.3984375" style="4" customWidth="1"/>
    <col min="14342" max="14343" width="15.09765625" style="4" customWidth="1"/>
    <col min="14344" max="14592" width="9.09765625" style="4"/>
    <col min="14593" max="14593" width="12.59765625" style="4" customWidth="1"/>
    <col min="14594" max="14594" width="17.3984375" style="4" customWidth="1"/>
    <col min="14595" max="14595" width="10.59765625" style="4" customWidth="1"/>
    <col min="14596" max="14597" width="17.3984375" style="4" customWidth="1"/>
    <col min="14598" max="14599" width="15.09765625" style="4" customWidth="1"/>
    <col min="14600" max="14848" width="9.09765625" style="4"/>
    <col min="14849" max="14849" width="12.59765625" style="4" customWidth="1"/>
    <col min="14850" max="14850" width="17.3984375" style="4" customWidth="1"/>
    <col min="14851" max="14851" width="10.59765625" style="4" customWidth="1"/>
    <col min="14852" max="14853" width="17.3984375" style="4" customWidth="1"/>
    <col min="14854" max="14855" width="15.09765625" style="4" customWidth="1"/>
    <col min="14856" max="15104" width="9.09765625" style="4"/>
    <col min="15105" max="15105" width="12.59765625" style="4" customWidth="1"/>
    <col min="15106" max="15106" width="17.3984375" style="4" customWidth="1"/>
    <col min="15107" max="15107" width="10.59765625" style="4" customWidth="1"/>
    <col min="15108" max="15109" width="17.3984375" style="4" customWidth="1"/>
    <col min="15110" max="15111" width="15.09765625" style="4" customWidth="1"/>
    <col min="15112" max="15360" width="9.09765625" style="4"/>
    <col min="15361" max="15361" width="12.59765625" style="4" customWidth="1"/>
    <col min="15362" max="15362" width="17.3984375" style="4" customWidth="1"/>
    <col min="15363" max="15363" width="10.59765625" style="4" customWidth="1"/>
    <col min="15364" max="15365" width="17.3984375" style="4" customWidth="1"/>
    <col min="15366" max="15367" width="15.09765625" style="4" customWidth="1"/>
    <col min="15368" max="15616" width="9.09765625" style="4"/>
    <col min="15617" max="15617" width="12.59765625" style="4" customWidth="1"/>
    <col min="15618" max="15618" width="17.3984375" style="4" customWidth="1"/>
    <col min="15619" max="15619" width="10.59765625" style="4" customWidth="1"/>
    <col min="15620" max="15621" width="17.3984375" style="4" customWidth="1"/>
    <col min="15622" max="15623" width="15.09765625" style="4" customWidth="1"/>
    <col min="15624" max="15872" width="9.09765625" style="4"/>
    <col min="15873" max="15873" width="12.59765625" style="4" customWidth="1"/>
    <col min="15874" max="15874" width="17.3984375" style="4" customWidth="1"/>
    <col min="15875" max="15875" width="10.59765625" style="4" customWidth="1"/>
    <col min="15876" max="15877" width="17.3984375" style="4" customWidth="1"/>
    <col min="15878" max="15879" width="15.09765625" style="4" customWidth="1"/>
    <col min="15880" max="16128" width="9.09765625" style="4"/>
    <col min="16129" max="16129" width="12.59765625" style="4" customWidth="1"/>
    <col min="16130" max="16130" width="17.3984375" style="4" customWidth="1"/>
    <col min="16131" max="16131" width="10.59765625" style="4" customWidth="1"/>
    <col min="16132" max="16133" width="17.3984375" style="4" customWidth="1"/>
    <col min="16134" max="16135" width="15.09765625" style="4" customWidth="1"/>
    <col min="16136" max="16384" width="9.09765625" style="4"/>
  </cols>
  <sheetData>
    <row r="1" spans="1:15" x14ac:dyDescent="0.25">
      <c r="A1" s="6"/>
      <c r="B1" s="6"/>
      <c r="C1" s="6"/>
      <c r="D1" s="6"/>
      <c r="E1" s="6"/>
      <c r="F1" s="6"/>
      <c r="G1" s="7"/>
    </row>
    <row r="2" spans="1:15" ht="13" x14ac:dyDescent="0.3">
      <c r="A2" s="8" t="s">
        <v>250</v>
      </c>
      <c r="B2" s="6"/>
      <c r="C2" s="6"/>
      <c r="D2" s="6"/>
      <c r="E2" s="6"/>
      <c r="F2" s="6"/>
      <c r="G2" s="7"/>
    </row>
    <row r="3" spans="1:15" x14ac:dyDescent="0.25">
      <c r="A3" s="9"/>
      <c r="B3" s="9"/>
      <c r="C3" s="9"/>
      <c r="D3" s="9"/>
      <c r="E3" s="9"/>
      <c r="F3" s="9"/>
      <c r="G3" s="10"/>
    </row>
    <row r="4" spans="1:15" x14ac:dyDescent="0.25">
      <c r="A4" s="11" t="s">
        <v>42</v>
      </c>
      <c r="B4" s="12" t="s">
        <v>43</v>
      </c>
      <c r="C4" s="12" t="s">
        <v>44</v>
      </c>
      <c r="D4" s="12" t="s">
        <v>44</v>
      </c>
      <c r="E4" s="12" t="s">
        <v>45</v>
      </c>
      <c r="F4" s="12" t="s">
        <v>46</v>
      </c>
      <c r="G4" s="13" t="s">
        <v>47</v>
      </c>
    </row>
    <row r="5" spans="1:15" x14ac:dyDescent="0.25">
      <c r="A5" s="14" t="s">
        <v>48</v>
      </c>
      <c r="B5" s="15" t="s">
        <v>49</v>
      </c>
      <c r="C5" s="15" t="s">
        <v>50</v>
      </c>
      <c r="D5" s="15" t="s">
        <v>51</v>
      </c>
      <c r="E5" s="15" t="s">
        <v>52</v>
      </c>
      <c r="F5" s="15" t="s">
        <v>53</v>
      </c>
      <c r="G5" s="16" t="s">
        <v>54</v>
      </c>
    </row>
    <row r="6" spans="1:15" x14ac:dyDescent="0.25">
      <c r="A6" s="17"/>
      <c r="B6" s="15" t="s">
        <v>55</v>
      </c>
      <c r="C6" s="15" t="s">
        <v>56</v>
      </c>
      <c r="D6" s="15" t="s">
        <v>55</v>
      </c>
      <c r="E6" s="15" t="s">
        <v>55</v>
      </c>
      <c r="F6" s="15" t="s">
        <v>57</v>
      </c>
      <c r="G6" s="16" t="s">
        <v>56</v>
      </c>
    </row>
    <row r="7" spans="1:15" x14ac:dyDescent="0.25">
      <c r="A7" s="18"/>
      <c r="B7" s="6"/>
      <c r="C7" s="15"/>
      <c r="D7" s="6"/>
      <c r="E7" s="6"/>
      <c r="F7" s="15"/>
      <c r="G7" s="16"/>
    </row>
    <row r="8" spans="1:15" ht="13.5" x14ac:dyDescent="0.35">
      <c r="A8" s="19"/>
      <c r="B8" s="20" t="s">
        <v>58</v>
      </c>
      <c r="C8" s="12" t="s">
        <v>59</v>
      </c>
      <c r="D8" s="12" t="s">
        <v>60</v>
      </c>
      <c r="E8" s="12" t="s">
        <v>61</v>
      </c>
      <c r="F8" s="20" t="s">
        <v>62</v>
      </c>
      <c r="G8" s="21" t="s">
        <v>63</v>
      </c>
    </row>
    <row r="9" spans="1:15" x14ac:dyDescent="0.25">
      <c r="A9" s="18"/>
      <c r="B9" s="22"/>
      <c r="C9" s="22"/>
      <c r="D9" s="22"/>
      <c r="E9" s="22"/>
      <c r="F9" s="22"/>
      <c r="G9" s="23"/>
    </row>
    <row r="10" spans="1:15" x14ac:dyDescent="0.25">
      <c r="A10" s="14" t="s">
        <v>64</v>
      </c>
      <c r="B10" s="24">
        <v>1.91E-3</v>
      </c>
      <c r="C10" s="15">
        <v>100000</v>
      </c>
      <c r="D10" s="15">
        <v>191</v>
      </c>
      <c r="E10" s="15">
        <v>99843</v>
      </c>
      <c r="F10" s="15">
        <v>8130113</v>
      </c>
      <c r="G10" s="25">
        <v>81.3</v>
      </c>
      <c r="H10" s="40"/>
      <c r="I10" s="44"/>
      <c r="J10" s="44"/>
      <c r="K10" s="39"/>
      <c r="L10" s="39"/>
      <c r="M10" s="44"/>
      <c r="N10" s="43"/>
      <c r="O10" s="43"/>
    </row>
    <row r="11" spans="1:15" x14ac:dyDescent="0.25">
      <c r="A11" s="14" t="s">
        <v>65</v>
      </c>
      <c r="B11" s="24">
        <v>8.0000000000000007E-5</v>
      </c>
      <c r="C11" s="15">
        <v>99809</v>
      </c>
      <c r="D11" s="15">
        <v>8</v>
      </c>
      <c r="E11" s="15">
        <v>99805</v>
      </c>
      <c r="F11" s="15">
        <v>8030270</v>
      </c>
      <c r="G11" s="25">
        <v>80.5</v>
      </c>
      <c r="H11" s="40"/>
      <c r="I11" s="44"/>
      <c r="J11" s="44"/>
      <c r="K11" s="39"/>
      <c r="L11" s="39"/>
      <c r="M11" s="44"/>
      <c r="N11" s="43"/>
      <c r="O11" s="43"/>
    </row>
    <row r="12" spans="1:15" x14ac:dyDescent="0.25">
      <c r="A12" s="14" t="s">
        <v>66</v>
      </c>
      <c r="B12" s="24">
        <v>8.0000000000000007E-5</v>
      </c>
      <c r="C12" s="15">
        <v>99801</v>
      </c>
      <c r="D12" s="15">
        <v>8</v>
      </c>
      <c r="E12" s="15">
        <v>99797</v>
      </c>
      <c r="F12" s="15">
        <v>7930465</v>
      </c>
      <c r="G12" s="25">
        <v>79.5</v>
      </c>
      <c r="H12" s="40"/>
      <c r="I12" s="44"/>
      <c r="J12" s="44"/>
      <c r="K12" s="39"/>
      <c r="L12" s="39"/>
      <c r="M12" s="44"/>
      <c r="N12" s="43"/>
      <c r="O12" s="43"/>
    </row>
    <row r="13" spans="1:15" x14ac:dyDescent="0.25">
      <c r="A13" s="14" t="s">
        <v>67</v>
      </c>
      <c r="B13" s="24">
        <v>6.9999999999999994E-5</v>
      </c>
      <c r="C13" s="15">
        <v>99793</v>
      </c>
      <c r="D13" s="15">
        <v>7</v>
      </c>
      <c r="E13" s="15">
        <v>99790</v>
      </c>
      <c r="F13" s="15">
        <v>7830668</v>
      </c>
      <c r="G13" s="25">
        <v>78.5</v>
      </c>
      <c r="H13" s="40"/>
      <c r="I13" s="44"/>
      <c r="J13" s="44"/>
      <c r="K13" s="39"/>
      <c r="L13" s="39"/>
      <c r="M13" s="44"/>
      <c r="N13" s="43"/>
      <c r="O13" s="43"/>
    </row>
    <row r="14" spans="1:15" x14ac:dyDescent="0.25">
      <c r="A14" s="14" t="s">
        <v>68</v>
      </c>
      <c r="B14" s="24">
        <v>6.0000000000000002E-5</v>
      </c>
      <c r="C14" s="15">
        <v>99786</v>
      </c>
      <c r="D14" s="15">
        <v>6</v>
      </c>
      <c r="E14" s="15">
        <v>99783</v>
      </c>
      <c r="F14" s="15">
        <v>7730878</v>
      </c>
      <c r="G14" s="25">
        <v>77.5</v>
      </c>
      <c r="H14" s="40"/>
      <c r="I14" s="44"/>
      <c r="J14" s="44"/>
      <c r="K14" s="39"/>
      <c r="L14" s="39"/>
      <c r="M14" s="44"/>
      <c r="N14" s="43"/>
      <c r="O14" s="43"/>
    </row>
    <row r="15" spans="1:15" x14ac:dyDescent="0.25">
      <c r="A15" s="14" t="s">
        <v>69</v>
      </c>
      <c r="B15" s="24">
        <v>5.0000000000000002E-5</v>
      </c>
      <c r="C15" s="15">
        <v>99780</v>
      </c>
      <c r="D15" s="15">
        <v>5</v>
      </c>
      <c r="E15" s="15">
        <v>99778</v>
      </c>
      <c r="F15" s="15">
        <v>7631095</v>
      </c>
      <c r="G15" s="25">
        <v>76.5</v>
      </c>
      <c r="H15" s="40"/>
      <c r="I15" s="44"/>
      <c r="J15" s="44"/>
      <c r="K15" s="39"/>
      <c r="L15" s="39"/>
      <c r="M15" s="44"/>
      <c r="N15" s="43"/>
      <c r="O15" s="43"/>
    </row>
    <row r="16" spans="1:15" x14ac:dyDescent="0.25">
      <c r="A16" s="14" t="s">
        <v>70</v>
      </c>
      <c r="B16" s="24">
        <v>5.0000000000000002E-5</v>
      </c>
      <c r="C16" s="15">
        <v>99775</v>
      </c>
      <c r="D16" s="15">
        <v>4</v>
      </c>
      <c r="E16" s="15">
        <v>99773</v>
      </c>
      <c r="F16" s="15">
        <v>7531318</v>
      </c>
      <c r="G16" s="25">
        <v>75.5</v>
      </c>
      <c r="H16" s="40"/>
      <c r="I16" s="44"/>
      <c r="J16" s="44"/>
      <c r="K16" s="39"/>
      <c r="L16" s="39"/>
      <c r="M16" s="44"/>
      <c r="N16" s="43"/>
      <c r="O16" s="43"/>
    </row>
    <row r="17" spans="1:15" x14ac:dyDescent="0.25">
      <c r="A17" s="14" t="s">
        <v>71</v>
      </c>
      <c r="B17" s="24">
        <v>4.0000000000000003E-5</v>
      </c>
      <c r="C17" s="15">
        <v>99771</v>
      </c>
      <c r="D17" s="15">
        <v>4</v>
      </c>
      <c r="E17" s="15">
        <v>99769</v>
      </c>
      <c r="F17" s="15">
        <v>7431545</v>
      </c>
      <c r="G17" s="25">
        <v>74.5</v>
      </c>
      <c r="H17" s="40"/>
      <c r="I17" s="44"/>
      <c r="J17" s="44"/>
      <c r="K17" s="39"/>
      <c r="L17" s="39"/>
      <c r="M17" s="44"/>
      <c r="N17" s="43"/>
      <c r="O17" s="43"/>
    </row>
    <row r="18" spans="1:15" x14ac:dyDescent="0.25">
      <c r="A18" s="14" t="s">
        <v>72</v>
      </c>
      <c r="B18" s="24">
        <v>4.0000000000000003E-5</v>
      </c>
      <c r="C18" s="15">
        <v>99767</v>
      </c>
      <c r="D18" s="15">
        <v>4</v>
      </c>
      <c r="E18" s="15">
        <v>99765</v>
      </c>
      <c r="F18" s="15">
        <v>7331776</v>
      </c>
      <c r="G18" s="25">
        <v>73.5</v>
      </c>
      <c r="H18" s="40"/>
      <c r="I18" s="44"/>
      <c r="J18" s="44"/>
      <c r="K18" s="39"/>
      <c r="L18" s="39"/>
      <c r="M18" s="44"/>
      <c r="N18" s="43"/>
      <c r="O18" s="43"/>
    </row>
    <row r="19" spans="1:15" x14ac:dyDescent="0.25">
      <c r="A19" s="14" t="s">
        <v>73</v>
      </c>
      <c r="B19" s="24">
        <v>5.0000000000000002E-5</v>
      </c>
      <c r="C19" s="15">
        <v>99763</v>
      </c>
      <c r="D19" s="15">
        <v>5</v>
      </c>
      <c r="E19" s="15">
        <v>99761</v>
      </c>
      <c r="F19" s="15">
        <v>7232011</v>
      </c>
      <c r="G19" s="25">
        <v>72.5</v>
      </c>
      <c r="H19" s="40"/>
      <c r="I19" s="44"/>
      <c r="J19" s="44"/>
      <c r="K19" s="39"/>
      <c r="L19" s="39"/>
      <c r="M19" s="44"/>
      <c r="N19" s="43"/>
      <c r="O19" s="43"/>
    </row>
    <row r="20" spans="1:15" x14ac:dyDescent="0.25">
      <c r="A20" s="14" t="s">
        <v>74</v>
      </c>
      <c r="B20" s="24">
        <v>6.0000000000000002E-5</v>
      </c>
      <c r="C20" s="15">
        <v>99758</v>
      </c>
      <c r="D20" s="15">
        <v>6</v>
      </c>
      <c r="E20" s="15">
        <v>99755</v>
      </c>
      <c r="F20" s="15">
        <v>7132250</v>
      </c>
      <c r="G20" s="25">
        <v>71.5</v>
      </c>
      <c r="H20" s="40"/>
      <c r="I20" s="44"/>
      <c r="J20" s="44"/>
      <c r="K20" s="39"/>
      <c r="L20" s="39"/>
      <c r="M20" s="44"/>
      <c r="N20" s="43"/>
      <c r="O20" s="43"/>
    </row>
    <row r="21" spans="1:15" x14ac:dyDescent="0.25">
      <c r="A21" s="14" t="s">
        <v>75</v>
      </c>
      <c r="B21" s="24">
        <v>6.9999999999999994E-5</v>
      </c>
      <c r="C21" s="15">
        <v>99752</v>
      </c>
      <c r="D21" s="15">
        <v>7</v>
      </c>
      <c r="E21" s="15">
        <v>99749</v>
      </c>
      <c r="F21" s="15">
        <v>7032495</v>
      </c>
      <c r="G21" s="25">
        <v>70.5</v>
      </c>
      <c r="H21" s="40"/>
      <c r="I21" s="44"/>
      <c r="J21" s="44"/>
      <c r="K21" s="39"/>
      <c r="L21" s="39"/>
      <c r="M21" s="44"/>
      <c r="N21" s="43"/>
      <c r="O21" s="43"/>
    </row>
    <row r="22" spans="1:15" x14ac:dyDescent="0.25">
      <c r="A22" s="14" t="s">
        <v>76</v>
      </c>
      <c r="B22" s="24">
        <v>8.0000000000000007E-5</v>
      </c>
      <c r="C22" s="15">
        <v>99745</v>
      </c>
      <c r="D22" s="15">
        <v>8</v>
      </c>
      <c r="E22" s="15">
        <v>99741</v>
      </c>
      <c r="F22" s="15">
        <v>6932747</v>
      </c>
      <c r="G22" s="25">
        <v>69.5</v>
      </c>
      <c r="H22" s="40"/>
      <c r="I22" s="44"/>
      <c r="J22" s="44"/>
      <c r="K22" s="39"/>
      <c r="L22" s="39"/>
      <c r="M22" s="44"/>
      <c r="N22" s="43"/>
      <c r="O22" s="43"/>
    </row>
    <row r="23" spans="1:15" x14ac:dyDescent="0.25">
      <c r="A23" s="14" t="s">
        <v>77</v>
      </c>
      <c r="B23" s="24">
        <v>1E-4</v>
      </c>
      <c r="C23" s="15">
        <v>99737</v>
      </c>
      <c r="D23" s="15">
        <v>10</v>
      </c>
      <c r="E23" s="15">
        <v>99732</v>
      </c>
      <c r="F23" s="15">
        <v>6833006</v>
      </c>
      <c r="G23" s="25">
        <v>68.5</v>
      </c>
      <c r="H23" s="40"/>
      <c r="I23" s="44"/>
      <c r="J23" s="44"/>
      <c r="K23" s="39"/>
      <c r="L23" s="39"/>
      <c r="M23" s="44"/>
      <c r="N23" s="43"/>
      <c r="O23" s="43"/>
    </row>
    <row r="24" spans="1:15" x14ac:dyDescent="0.25">
      <c r="A24" s="14" t="s">
        <v>78</v>
      </c>
      <c r="B24" s="24">
        <v>1.2999999999999999E-4</v>
      </c>
      <c r="C24" s="15">
        <v>99727</v>
      </c>
      <c r="D24" s="15">
        <v>13</v>
      </c>
      <c r="E24" s="15">
        <v>99721</v>
      </c>
      <c r="F24" s="15">
        <v>6733274</v>
      </c>
      <c r="G24" s="25">
        <v>67.5</v>
      </c>
      <c r="H24" s="40"/>
      <c r="I24" s="44"/>
      <c r="J24" s="44"/>
      <c r="K24" s="39"/>
      <c r="L24" s="39"/>
      <c r="M24" s="44"/>
      <c r="N24" s="43"/>
      <c r="O24" s="43"/>
    </row>
    <row r="25" spans="1:15" x14ac:dyDescent="0.25">
      <c r="A25" s="14" t="s">
        <v>79</v>
      </c>
      <c r="B25" s="24">
        <v>1.7000000000000001E-4</v>
      </c>
      <c r="C25" s="15">
        <v>99714</v>
      </c>
      <c r="D25" s="15">
        <v>16</v>
      </c>
      <c r="E25" s="15">
        <v>99706</v>
      </c>
      <c r="F25" s="15">
        <v>6633553</v>
      </c>
      <c r="G25" s="25">
        <v>66.5</v>
      </c>
      <c r="H25" s="40"/>
      <c r="I25" s="44"/>
      <c r="J25" s="44"/>
      <c r="K25" s="39"/>
      <c r="L25" s="39"/>
      <c r="M25" s="44"/>
      <c r="N25" s="43"/>
      <c r="O25" s="43"/>
    </row>
    <row r="26" spans="1:15" x14ac:dyDescent="0.25">
      <c r="A26" s="26" t="s">
        <v>80</v>
      </c>
      <c r="B26" s="24">
        <v>2.0000000000000001E-4</v>
      </c>
      <c r="C26" s="15">
        <v>99698</v>
      </c>
      <c r="D26" s="15">
        <v>20</v>
      </c>
      <c r="E26" s="15">
        <v>99688</v>
      </c>
      <c r="F26" s="15">
        <v>6533847</v>
      </c>
      <c r="G26" s="25">
        <v>65.5</v>
      </c>
      <c r="H26" s="40"/>
      <c r="I26" s="44"/>
      <c r="J26" s="44"/>
      <c r="K26" s="39"/>
      <c r="L26" s="39"/>
      <c r="M26" s="44"/>
      <c r="N26" s="43"/>
      <c r="O26" s="43"/>
    </row>
    <row r="27" spans="1:15" x14ac:dyDescent="0.25">
      <c r="A27" s="26" t="s">
        <v>81</v>
      </c>
      <c r="B27" s="24">
        <v>2.2000000000000001E-4</v>
      </c>
      <c r="C27" s="15">
        <v>99678</v>
      </c>
      <c r="D27" s="15">
        <v>22</v>
      </c>
      <c r="E27" s="15">
        <v>99667</v>
      </c>
      <c r="F27" s="15">
        <v>6434159</v>
      </c>
      <c r="G27" s="25">
        <v>64.5</v>
      </c>
      <c r="H27" s="40"/>
      <c r="I27" s="44"/>
      <c r="J27" s="44"/>
      <c r="K27" s="39"/>
      <c r="L27" s="39"/>
      <c r="M27" s="44"/>
      <c r="N27" s="43"/>
      <c r="O27" s="43"/>
    </row>
    <row r="28" spans="1:15" x14ac:dyDescent="0.25">
      <c r="A28" s="26" t="s">
        <v>82</v>
      </c>
      <c r="B28" s="24">
        <v>2.5000000000000001E-4</v>
      </c>
      <c r="C28" s="15">
        <v>99656</v>
      </c>
      <c r="D28" s="15">
        <v>25</v>
      </c>
      <c r="E28" s="15">
        <v>99644</v>
      </c>
      <c r="F28" s="15">
        <v>6334492</v>
      </c>
      <c r="G28" s="25">
        <v>63.6</v>
      </c>
      <c r="H28" s="40"/>
      <c r="I28" s="44"/>
      <c r="J28" s="44"/>
      <c r="K28" s="39"/>
      <c r="L28" s="39"/>
      <c r="M28" s="44"/>
      <c r="N28" s="43"/>
      <c r="O28" s="43"/>
    </row>
    <row r="29" spans="1:15" x14ac:dyDescent="0.25">
      <c r="A29" s="26" t="s">
        <v>83</v>
      </c>
      <c r="B29" s="24">
        <v>2.7E-4</v>
      </c>
      <c r="C29" s="15">
        <v>99631</v>
      </c>
      <c r="D29" s="15">
        <v>27</v>
      </c>
      <c r="E29" s="15">
        <v>99618</v>
      </c>
      <c r="F29" s="15">
        <v>6234849</v>
      </c>
      <c r="G29" s="25">
        <v>62.6</v>
      </c>
      <c r="H29" s="40"/>
      <c r="I29" s="44"/>
      <c r="J29" s="44"/>
      <c r="K29" s="39"/>
      <c r="L29" s="39"/>
      <c r="M29" s="44"/>
      <c r="N29" s="43"/>
      <c r="O29" s="43"/>
    </row>
    <row r="30" spans="1:15" x14ac:dyDescent="0.25">
      <c r="A30" s="26" t="s">
        <v>84</v>
      </c>
      <c r="B30" s="24">
        <v>2.9E-4</v>
      </c>
      <c r="C30" s="15">
        <v>99604</v>
      </c>
      <c r="D30" s="15">
        <v>29</v>
      </c>
      <c r="E30" s="15">
        <v>99590</v>
      </c>
      <c r="F30" s="15">
        <v>6135231</v>
      </c>
      <c r="G30" s="25">
        <v>61.6</v>
      </c>
      <c r="H30" s="40"/>
      <c r="I30" s="44"/>
      <c r="J30" s="44"/>
      <c r="K30" s="39"/>
      <c r="L30" s="39"/>
      <c r="M30" s="44"/>
      <c r="N30" s="43"/>
      <c r="O30" s="43"/>
    </row>
    <row r="31" spans="1:15" x14ac:dyDescent="0.25">
      <c r="A31" s="26" t="s">
        <v>85</v>
      </c>
      <c r="B31" s="24">
        <v>3.1E-4</v>
      </c>
      <c r="C31" s="15">
        <v>99575</v>
      </c>
      <c r="D31" s="15">
        <v>31</v>
      </c>
      <c r="E31" s="15">
        <v>99560</v>
      </c>
      <c r="F31" s="15">
        <v>6035642</v>
      </c>
      <c r="G31" s="25">
        <v>60.6</v>
      </c>
      <c r="H31" s="40"/>
      <c r="I31" s="44"/>
      <c r="J31" s="44"/>
      <c r="K31" s="39"/>
      <c r="L31" s="39"/>
      <c r="M31" s="44"/>
      <c r="N31" s="43"/>
      <c r="O31" s="43"/>
    </row>
    <row r="32" spans="1:15" x14ac:dyDescent="0.25">
      <c r="A32" s="26" t="s">
        <v>86</v>
      </c>
      <c r="B32" s="24">
        <v>3.3E-4</v>
      </c>
      <c r="C32" s="15">
        <v>99544</v>
      </c>
      <c r="D32" s="15">
        <v>33</v>
      </c>
      <c r="E32" s="15">
        <v>99528</v>
      </c>
      <c r="F32" s="15">
        <v>5936082</v>
      </c>
      <c r="G32" s="25">
        <v>59.6</v>
      </c>
      <c r="H32" s="40"/>
      <c r="I32" s="44"/>
      <c r="J32" s="44"/>
      <c r="K32" s="39"/>
      <c r="L32" s="39"/>
      <c r="M32" s="44"/>
      <c r="N32" s="43"/>
      <c r="O32" s="43"/>
    </row>
    <row r="33" spans="1:15" x14ac:dyDescent="0.25">
      <c r="A33" s="26" t="s">
        <v>87</v>
      </c>
      <c r="B33" s="24">
        <v>3.3E-4</v>
      </c>
      <c r="C33" s="15">
        <v>99511</v>
      </c>
      <c r="D33" s="15">
        <v>33</v>
      </c>
      <c r="E33" s="15">
        <v>99495</v>
      </c>
      <c r="F33" s="15">
        <v>5836555</v>
      </c>
      <c r="G33" s="25">
        <v>58.7</v>
      </c>
      <c r="H33" s="40"/>
      <c r="I33" s="44"/>
      <c r="J33" s="44"/>
      <c r="K33" s="39"/>
      <c r="L33" s="39"/>
      <c r="M33" s="44"/>
      <c r="N33" s="43"/>
      <c r="O33" s="43"/>
    </row>
    <row r="34" spans="1:15" x14ac:dyDescent="0.25">
      <c r="A34" s="26" t="s">
        <v>88</v>
      </c>
      <c r="B34" s="24">
        <v>3.3E-4</v>
      </c>
      <c r="C34" s="15">
        <v>99478</v>
      </c>
      <c r="D34" s="15">
        <v>33</v>
      </c>
      <c r="E34" s="15">
        <v>99462</v>
      </c>
      <c r="F34" s="15">
        <v>5737060</v>
      </c>
      <c r="G34" s="25">
        <v>57.7</v>
      </c>
      <c r="H34" s="40"/>
      <c r="I34" s="44"/>
      <c r="J34" s="44"/>
      <c r="K34" s="39"/>
      <c r="L34" s="39"/>
      <c r="M34" s="44"/>
      <c r="N34" s="43"/>
      <c r="O34" s="43"/>
    </row>
    <row r="35" spans="1:15" x14ac:dyDescent="0.25">
      <c r="A35" s="26" t="s">
        <v>89</v>
      </c>
      <c r="B35" s="24">
        <v>3.3E-4</v>
      </c>
      <c r="C35" s="15">
        <v>99445</v>
      </c>
      <c r="D35" s="15">
        <v>33</v>
      </c>
      <c r="E35" s="15">
        <v>99429</v>
      </c>
      <c r="F35" s="15">
        <v>5637599</v>
      </c>
      <c r="G35" s="25">
        <v>56.7</v>
      </c>
      <c r="H35" s="40"/>
      <c r="I35" s="44"/>
      <c r="J35" s="44"/>
      <c r="K35" s="39"/>
      <c r="L35" s="39"/>
      <c r="M35" s="44"/>
      <c r="N35" s="43"/>
      <c r="O35" s="43"/>
    </row>
    <row r="36" spans="1:15" x14ac:dyDescent="0.25">
      <c r="A36" s="26" t="s">
        <v>90</v>
      </c>
      <c r="B36" s="24">
        <v>3.3E-4</v>
      </c>
      <c r="C36" s="15">
        <v>99412</v>
      </c>
      <c r="D36" s="15">
        <v>33</v>
      </c>
      <c r="E36" s="15">
        <v>99396</v>
      </c>
      <c r="F36" s="15">
        <v>5538170</v>
      </c>
      <c r="G36" s="25">
        <v>55.7</v>
      </c>
      <c r="H36" s="40"/>
      <c r="I36" s="44"/>
      <c r="J36" s="44"/>
      <c r="K36" s="39"/>
      <c r="L36" s="39"/>
      <c r="M36" s="44"/>
      <c r="N36" s="43"/>
      <c r="O36" s="43"/>
    </row>
    <row r="37" spans="1:15" x14ac:dyDescent="0.25">
      <c r="A37" s="26" t="s">
        <v>91</v>
      </c>
      <c r="B37" s="24">
        <v>3.3E-4</v>
      </c>
      <c r="C37" s="15">
        <v>99379</v>
      </c>
      <c r="D37" s="15">
        <v>33</v>
      </c>
      <c r="E37" s="15">
        <v>99363</v>
      </c>
      <c r="F37" s="15">
        <v>5438775</v>
      </c>
      <c r="G37" s="25">
        <v>54.7</v>
      </c>
      <c r="H37" s="40"/>
      <c r="I37" s="44"/>
      <c r="J37" s="44"/>
      <c r="K37" s="39"/>
      <c r="L37" s="39"/>
      <c r="M37" s="44"/>
      <c r="N37" s="43"/>
      <c r="O37" s="43"/>
    </row>
    <row r="38" spans="1:15" x14ac:dyDescent="0.25">
      <c r="A38" s="26" t="s">
        <v>92</v>
      </c>
      <c r="B38" s="24">
        <v>3.4000000000000002E-4</v>
      </c>
      <c r="C38" s="15">
        <v>99346</v>
      </c>
      <c r="D38" s="15">
        <v>34</v>
      </c>
      <c r="E38" s="15">
        <v>99329</v>
      </c>
      <c r="F38" s="15">
        <v>5339412</v>
      </c>
      <c r="G38" s="25">
        <v>53.7</v>
      </c>
      <c r="H38" s="40"/>
      <c r="I38" s="44"/>
      <c r="J38" s="44"/>
      <c r="K38" s="39"/>
      <c r="L38" s="39"/>
      <c r="M38" s="44"/>
      <c r="N38" s="43"/>
      <c r="O38" s="43"/>
    </row>
    <row r="39" spans="1:15" x14ac:dyDescent="0.25">
      <c r="A39" s="26" t="s">
        <v>93</v>
      </c>
      <c r="B39" s="24">
        <v>3.6000000000000002E-4</v>
      </c>
      <c r="C39" s="15">
        <v>99312</v>
      </c>
      <c r="D39" s="15">
        <v>36</v>
      </c>
      <c r="E39" s="15">
        <v>99294</v>
      </c>
      <c r="F39" s="15">
        <v>5240083</v>
      </c>
      <c r="G39" s="25">
        <v>52.8</v>
      </c>
      <c r="H39" s="40"/>
      <c r="I39" s="44"/>
      <c r="J39" s="44"/>
      <c r="K39" s="39"/>
      <c r="L39" s="39"/>
      <c r="M39" s="44"/>
      <c r="N39" s="43"/>
      <c r="O39" s="43"/>
    </row>
    <row r="40" spans="1:15" x14ac:dyDescent="0.25">
      <c r="A40" s="26" t="s">
        <v>94</v>
      </c>
      <c r="B40" s="24">
        <v>3.6999999999999999E-4</v>
      </c>
      <c r="C40" s="15">
        <v>99276</v>
      </c>
      <c r="D40" s="15">
        <v>37</v>
      </c>
      <c r="E40" s="15">
        <v>99258</v>
      </c>
      <c r="F40" s="15">
        <v>5140789</v>
      </c>
      <c r="G40" s="25">
        <v>51.8</v>
      </c>
      <c r="H40" s="40"/>
      <c r="I40" s="44"/>
      <c r="J40" s="44"/>
      <c r="K40" s="39"/>
      <c r="L40" s="39"/>
      <c r="M40" s="44"/>
      <c r="N40" s="43"/>
      <c r="O40" s="43"/>
    </row>
    <row r="41" spans="1:15" x14ac:dyDescent="0.25">
      <c r="A41" s="26" t="s">
        <v>95</v>
      </c>
      <c r="B41" s="24">
        <v>3.8999999999999999E-4</v>
      </c>
      <c r="C41" s="15">
        <v>99239</v>
      </c>
      <c r="D41" s="15">
        <v>39</v>
      </c>
      <c r="E41" s="15">
        <v>99220</v>
      </c>
      <c r="F41" s="15">
        <v>5041532</v>
      </c>
      <c r="G41" s="25">
        <v>50.8</v>
      </c>
      <c r="H41" s="40"/>
      <c r="I41" s="44"/>
      <c r="J41" s="44"/>
      <c r="K41" s="39"/>
      <c r="L41" s="39"/>
      <c r="M41" s="44"/>
      <c r="N41" s="43"/>
      <c r="O41" s="43"/>
    </row>
    <row r="42" spans="1:15" x14ac:dyDescent="0.25">
      <c r="A42" s="26" t="s">
        <v>96</v>
      </c>
      <c r="B42" s="24">
        <v>4.0999999999999999E-4</v>
      </c>
      <c r="C42" s="15">
        <v>99200</v>
      </c>
      <c r="D42" s="15">
        <v>41</v>
      </c>
      <c r="E42" s="15">
        <v>99180</v>
      </c>
      <c r="F42" s="15">
        <v>4942312</v>
      </c>
      <c r="G42" s="25">
        <v>49.8</v>
      </c>
      <c r="H42" s="40"/>
      <c r="I42" s="44"/>
      <c r="J42" s="44"/>
      <c r="K42" s="39"/>
      <c r="L42" s="39"/>
      <c r="M42" s="44"/>
      <c r="N42" s="43"/>
      <c r="O42" s="43"/>
    </row>
    <row r="43" spans="1:15" x14ac:dyDescent="0.25">
      <c r="A43" s="26" t="s">
        <v>97</v>
      </c>
      <c r="B43" s="24">
        <v>4.4999999999999999E-4</v>
      </c>
      <c r="C43" s="15">
        <v>99159</v>
      </c>
      <c r="D43" s="15">
        <v>45</v>
      </c>
      <c r="E43" s="15">
        <v>99137</v>
      </c>
      <c r="F43" s="15">
        <v>4843133</v>
      </c>
      <c r="G43" s="25">
        <v>48.8</v>
      </c>
      <c r="H43" s="40"/>
      <c r="I43" s="44"/>
      <c r="J43" s="44"/>
      <c r="K43" s="39"/>
      <c r="L43" s="39"/>
      <c r="M43" s="44"/>
      <c r="N43" s="43"/>
      <c r="O43" s="43"/>
    </row>
    <row r="44" spans="1:15" x14ac:dyDescent="0.25">
      <c r="A44" s="26" t="s">
        <v>98</v>
      </c>
      <c r="B44" s="24">
        <v>5.0000000000000001E-4</v>
      </c>
      <c r="C44" s="15">
        <v>99114</v>
      </c>
      <c r="D44" s="15">
        <v>49</v>
      </c>
      <c r="E44" s="15">
        <v>99090</v>
      </c>
      <c r="F44" s="15">
        <v>4743996</v>
      </c>
      <c r="G44" s="25">
        <v>47.9</v>
      </c>
      <c r="H44" s="40"/>
      <c r="I44" s="44"/>
      <c r="J44" s="44"/>
      <c r="K44" s="39"/>
      <c r="L44" s="39"/>
      <c r="M44" s="44"/>
      <c r="N44" s="43"/>
      <c r="O44" s="43"/>
    </row>
    <row r="45" spans="1:15" x14ac:dyDescent="0.25">
      <c r="A45" s="26" t="s">
        <v>99</v>
      </c>
      <c r="B45" s="24">
        <v>5.4000000000000001E-4</v>
      </c>
      <c r="C45" s="15">
        <v>99065</v>
      </c>
      <c r="D45" s="15">
        <v>54</v>
      </c>
      <c r="E45" s="15">
        <v>99038</v>
      </c>
      <c r="F45" s="15">
        <v>4644907</v>
      </c>
      <c r="G45" s="25">
        <v>46.9</v>
      </c>
      <c r="H45" s="40"/>
      <c r="I45" s="44"/>
      <c r="J45" s="44"/>
      <c r="K45" s="39"/>
      <c r="L45" s="39"/>
      <c r="M45" s="44"/>
      <c r="N45" s="43"/>
      <c r="O45" s="43"/>
    </row>
    <row r="46" spans="1:15" x14ac:dyDescent="0.25">
      <c r="A46" s="26" t="s">
        <v>100</v>
      </c>
      <c r="B46" s="24">
        <v>5.9000000000000003E-4</v>
      </c>
      <c r="C46" s="15">
        <v>99011</v>
      </c>
      <c r="D46" s="15">
        <v>59</v>
      </c>
      <c r="E46" s="15">
        <v>98982</v>
      </c>
      <c r="F46" s="15">
        <v>4545869</v>
      </c>
      <c r="G46" s="25">
        <v>45.9</v>
      </c>
      <c r="H46" s="40"/>
      <c r="I46" s="44"/>
      <c r="J46" s="44"/>
      <c r="K46" s="39"/>
      <c r="L46" s="39"/>
      <c r="M46" s="44"/>
      <c r="N46" s="43"/>
      <c r="O46" s="43"/>
    </row>
    <row r="47" spans="1:15" x14ac:dyDescent="0.25">
      <c r="A47" s="26" t="s">
        <v>101</v>
      </c>
      <c r="B47" s="24">
        <v>6.4999999999999997E-4</v>
      </c>
      <c r="C47" s="15">
        <v>98952</v>
      </c>
      <c r="D47" s="15">
        <v>64</v>
      </c>
      <c r="E47" s="15">
        <v>98920</v>
      </c>
      <c r="F47" s="15">
        <v>4446887</v>
      </c>
      <c r="G47" s="25">
        <v>44.9</v>
      </c>
      <c r="H47" s="40"/>
      <c r="I47" s="44"/>
      <c r="J47" s="44"/>
      <c r="K47" s="39"/>
      <c r="L47" s="39"/>
      <c r="M47" s="44"/>
      <c r="N47" s="43"/>
      <c r="O47" s="43"/>
    </row>
    <row r="48" spans="1:15" x14ac:dyDescent="0.25">
      <c r="A48" s="26" t="s">
        <v>102</v>
      </c>
      <c r="B48" s="24">
        <v>7.1000000000000002E-4</v>
      </c>
      <c r="C48" s="15">
        <v>98888</v>
      </c>
      <c r="D48" s="15">
        <v>70</v>
      </c>
      <c r="E48" s="15">
        <v>98853</v>
      </c>
      <c r="F48" s="15">
        <v>4347967</v>
      </c>
      <c r="G48" s="25">
        <v>44</v>
      </c>
      <c r="H48" s="40"/>
      <c r="I48" s="44"/>
      <c r="J48" s="44"/>
      <c r="K48" s="39"/>
      <c r="L48" s="39"/>
      <c r="M48" s="44"/>
      <c r="N48" s="43"/>
      <c r="O48" s="43"/>
    </row>
    <row r="49" spans="1:15" x14ac:dyDescent="0.25">
      <c r="A49" s="26" t="s">
        <v>103</v>
      </c>
      <c r="B49" s="24">
        <v>7.7999999999999999E-4</v>
      </c>
      <c r="C49" s="15">
        <v>98818</v>
      </c>
      <c r="D49" s="15">
        <v>77</v>
      </c>
      <c r="E49" s="15">
        <v>98780</v>
      </c>
      <c r="F49" s="15">
        <v>4249114</v>
      </c>
      <c r="G49" s="25">
        <v>43</v>
      </c>
      <c r="H49" s="40"/>
      <c r="I49" s="44"/>
      <c r="J49" s="44"/>
      <c r="K49" s="39"/>
      <c r="L49" s="39"/>
      <c r="M49" s="44"/>
      <c r="N49" s="43"/>
      <c r="O49" s="43"/>
    </row>
    <row r="50" spans="1:15" x14ac:dyDescent="0.25">
      <c r="A50" s="26" t="s">
        <v>104</v>
      </c>
      <c r="B50" s="24">
        <v>8.4000000000000003E-4</v>
      </c>
      <c r="C50" s="15">
        <v>98741</v>
      </c>
      <c r="D50" s="15">
        <v>83</v>
      </c>
      <c r="E50" s="15">
        <v>98700</v>
      </c>
      <c r="F50" s="15">
        <v>4150335</v>
      </c>
      <c r="G50" s="25">
        <v>42</v>
      </c>
      <c r="H50" s="40"/>
      <c r="I50" s="44"/>
      <c r="J50" s="44"/>
      <c r="K50" s="39"/>
      <c r="L50" s="39"/>
      <c r="M50" s="44"/>
      <c r="N50" s="43"/>
      <c r="O50" s="43"/>
    </row>
    <row r="51" spans="1:15" x14ac:dyDescent="0.25">
      <c r="A51" s="26" t="s">
        <v>105</v>
      </c>
      <c r="B51" s="24">
        <v>9.2000000000000003E-4</v>
      </c>
      <c r="C51" s="15">
        <v>98658</v>
      </c>
      <c r="D51" s="15">
        <v>91</v>
      </c>
      <c r="E51" s="15">
        <v>98613</v>
      </c>
      <c r="F51" s="15">
        <v>4051635</v>
      </c>
      <c r="G51" s="25">
        <v>41.1</v>
      </c>
      <c r="H51" s="40"/>
      <c r="I51" s="44"/>
      <c r="J51" s="44"/>
      <c r="K51" s="39"/>
      <c r="L51" s="39"/>
      <c r="M51" s="44"/>
      <c r="N51" s="43"/>
      <c r="O51" s="43"/>
    </row>
    <row r="52" spans="1:15" x14ac:dyDescent="0.25">
      <c r="A52" s="26" t="s">
        <v>106</v>
      </c>
      <c r="B52" s="24">
        <v>1.01E-3</v>
      </c>
      <c r="C52" s="15">
        <v>98567</v>
      </c>
      <c r="D52" s="15">
        <v>100</v>
      </c>
      <c r="E52" s="15">
        <v>98517</v>
      </c>
      <c r="F52" s="15">
        <v>3953023</v>
      </c>
      <c r="G52" s="25">
        <v>40.1</v>
      </c>
      <c r="H52" s="40"/>
      <c r="I52" s="44"/>
      <c r="J52" s="44"/>
      <c r="K52" s="39"/>
      <c r="L52" s="39"/>
      <c r="M52" s="44"/>
      <c r="N52" s="43"/>
      <c r="O52" s="43"/>
    </row>
    <row r="53" spans="1:15" x14ac:dyDescent="0.25">
      <c r="A53" s="26" t="s">
        <v>107</v>
      </c>
      <c r="B53" s="24">
        <v>1.1299999999999999E-3</v>
      </c>
      <c r="C53" s="15">
        <v>98467</v>
      </c>
      <c r="D53" s="15">
        <v>111</v>
      </c>
      <c r="E53" s="15">
        <v>98412</v>
      </c>
      <c r="F53" s="15">
        <v>3854506</v>
      </c>
      <c r="G53" s="25">
        <v>39.1</v>
      </c>
      <c r="H53" s="40"/>
      <c r="I53" s="44"/>
      <c r="J53" s="44"/>
      <c r="K53" s="39"/>
      <c r="L53" s="39"/>
      <c r="M53" s="44"/>
      <c r="N53" s="43"/>
      <c r="O53" s="43"/>
    </row>
    <row r="54" spans="1:15" x14ac:dyDescent="0.25">
      <c r="A54" s="26" t="s">
        <v>108</v>
      </c>
      <c r="B54" s="24">
        <v>1.2700000000000001E-3</v>
      </c>
      <c r="C54" s="15">
        <v>98356</v>
      </c>
      <c r="D54" s="15">
        <v>125</v>
      </c>
      <c r="E54" s="15">
        <v>98294</v>
      </c>
      <c r="F54" s="15">
        <v>3756094</v>
      </c>
      <c r="G54" s="25">
        <v>38.200000000000003</v>
      </c>
      <c r="H54" s="40"/>
      <c r="I54" s="44"/>
      <c r="J54" s="44"/>
      <c r="K54" s="39"/>
      <c r="L54" s="39"/>
      <c r="M54" s="44"/>
      <c r="N54" s="43"/>
      <c r="O54" s="43"/>
    </row>
    <row r="55" spans="1:15" x14ac:dyDescent="0.25">
      <c r="A55" s="26" t="s">
        <v>109</v>
      </c>
      <c r="B55" s="24">
        <v>1.42E-3</v>
      </c>
      <c r="C55" s="15">
        <v>98231</v>
      </c>
      <c r="D55" s="15">
        <v>139</v>
      </c>
      <c r="E55" s="15">
        <v>98162</v>
      </c>
      <c r="F55" s="15">
        <v>3657801</v>
      </c>
      <c r="G55" s="25">
        <v>37.200000000000003</v>
      </c>
      <c r="H55" s="40"/>
      <c r="I55" s="44"/>
      <c r="J55" s="44"/>
      <c r="K55" s="39"/>
      <c r="L55" s="39"/>
      <c r="M55" s="44"/>
      <c r="N55" s="43"/>
      <c r="O55" s="43"/>
    </row>
    <row r="56" spans="1:15" x14ac:dyDescent="0.25">
      <c r="A56" s="26" t="s">
        <v>110</v>
      </c>
      <c r="B56" s="24">
        <v>1.57E-3</v>
      </c>
      <c r="C56" s="15">
        <v>98092</v>
      </c>
      <c r="D56" s="15">
        <v>154</v>
      </c>
      <c r="E56" s="15">
        <v>98015</v>
      </c>
      <c r="F56" s="15">
        <v>3559639</v>
      </c>
      <c r="G56" s="25">
        <v>36.299999999999997</v>
      </c>
      <c r="H56" s="40"/>
      <c r="I56" s="44"/>
      <c r="J56" s="44"/>
      <c r="K56" s="39"/>
      <c r="L56" s="39"/>
      <c r="M56" s="44"/>
      <c r="N56" s="43"/>
      <c r="O56" s="43"/>
    </row>
    <row r="57" spans="1:15" x14ac:dyDescent="0.25">
      <c r="A57" s="26" t="s">
        <v>111</v>
      </c>
      <c r="B57" s="24">
        <v>1.73E-3</v>
      </c>
      <c r="C57" s="15">
        <v>97938</v>
      </c>
      <c r="D57" s="15">
        <v>169</v>
      </c>
      <c r="E57" s="15">
        <v>97854</v>
      </c>
      <c r="F57" s="15">
        <v>3461624</v>
      </c>
      <c r="G57" s="25">
        <v>35.299999999999997</v>
      </c>
      <c r="H57" s="40"/>
      <c r="I57" s="44"/>
      <c r="J57" s="44"/>
      <c r="K57" s="39"/>
      <c r="L57" s="39"/>
      <c r="M57" s="44"/>
      <c r="N57" s="43"/>
      <c r="O57" s="43"/>
    </row>
    <row r="58" spans="1:15" x14ac:dyDescent="0.25">
      <c r="A58" s="26" t="s">
        <v>112</v>
      </c>
      <c r="B58" s="24">
        <v>1.91E-3</v>
      </c>
      <c r="C58" s="15">
        <v>97769</v>
      </c>
      <c r="D58" s="15">
        <v>187</v>
      </c>
      <c r="E58" s="15">
        <v>97676</v>
      </c>
      <c r="F58" s="15">
        <v>3363771</v>
      </c>
      <c r="G58" s="25">
        <v>34.4</v>
      </c>
      <c r="H58" s="40"/>
      <c r="I58" s="44"/>
      <c r="J58" s="44"/>
      <c r="K58" s="39"/>
      <c r="L58" s="39"/>
      <c r="M58" s="44"/>
      <c r="N58" s="43"/>
      <c r="O58" s="43"/>
    </row>
    <row r="59" spans="1:15" x14ac:dyDescent="0.25">
      <c r="A59" s="26" t="s">
        <v>113</v>
      </c>
      <c r="B59" s="24">
        <v>2.0999999999999999E-3</v>
      </c>
      <c r="C59" s="15">
        <v>97582</v>
      </c>
      <c r="D59" s="15">
        <v>205</v>
      </c>
      <c r="E59" s="15">
        <v>97480</v>
      </c>
      <c r="F59" s="15">
        <v>3266095</v>
      </c>
      <c r="G59" s="25">
        <v>33.5</v>
      </c>
      <c r="H59" s="40"/>
      <c r="I59" s="44"/>
      <c r="J59" s="44"/>
      <c r="K59" s="39"/>
      <c r="L59" s="39"/>
      <c r="M59" s="44"/>
      <c r="N59" s="43"/>
      <c r="O59" s="43"/>
    </row>
    <row r="60" spans="1:15" x14ac:dyDescent="0.25">
      <c r="A60" s="27" t="s">
        <v>114</v>
      </c>
      <c r="B60" s="24">
        <v>2.3E-3</v>
      </c>
      <c r="C60" s="15">
        <v>97377</v>
      </c>
      <c r="D60" s="15">
        <v>224</v>
      </c>
      <c r="E60" s="15">
        <v>97265</v>
      </c>
      <c r="F60" s="15">
        <v>3168616</v>
      </c>
      <c r="G60" s="25">
        <v>32.5</v>
      </c>
      <c r="H60" s="40"/>
      <c r="I60" s="44"/>
      <c r="J60" s="44"/>
      <c r="K60" s="39"/>
      <c r="L60" s="39"/>
      <c r="M60" s="44"/>
      <c r="N60" s="43"/>
      <c r="O60" s="43"/>
    </row>
    <row r="61" spans="1:15" x14ac:dyDescent="0.25">
      <c r="A61" s="27" t="s">
        <v>115</v>
      </c>
      <c r="B61" s="24">
        <v>2.5100000000000001E-3</v>
      </c>
      <c r="C61" s="15">
        <v>97153</v>
      </c>
      <c r="D61" s="15">
        <v>244</v>
      </c>
      <c r="E61" s="15">
        <v>97031</v>
      </c>
      <c r="F61" s="15">
        <v>3071351</v>
      </c>
      <c r="G61" s="25">
        <v>31.6</v>
      </c>
      <c r="H61" s="40"/>
      <c r="I61" s="44"/>
      <c r="J61" s="44"/>
      <c r="K61" s="39"/>
      <c r="L61" s="39"/>
      <c r="M61" s="44"/>
      <c r="N61" s="43"/>
      <c r="O61" s="43"/>
    </row>
    <row r="62" spans="1:15" x14ac:dyDescent="0.25">
      <c r="A62" s="27" t="s">
        <v>116</v>
      </c>
      <c r="B62" s="24">
        <v>2.7699999999999999E-3</v>
      </c>
      <c r="C62" s="15">
        <v>96909</v>
      </c>
      <c r="D62" s="15">
        <v>268</v>
      </c>
      <c r="E62" s="15">
        <v>96775</v>
      </c>
      <c r="F62" s="15">
        <v>2974320</v>
      </c>
      <c r="G62" s="25">
        <v>30.7</v>
      </c>
      <c r="H62" s="40"/>
      <c r="I62" s="44"/>
      <c r="J62" s="44"/>
      <c r="K62" s="39"/>
      <c r="L62" s="39"/>
      <c r="M62" s="44"/>
      <c r="N62" s="43"/>
      <c r="O62" s="43"/>
    </row>
    <row r="63" spans="1:15" x14ac:dyDescent="0.25">
      <c r="A63" s="26" t="s">
        <v>117</v>
      </c>
      <c r="B63" s="24">
        <v>3.1099999999999999E-3</v>
      </c>
      <c r="C63" s="15">
        <v>96641</v>
      </c>
      <c r="D63" s="15">
        <v>300</v>
      </c>
      <c r="E63" s="15">
        <v>96491</v>
      </c>
      <c r="F63" s="15">
        <v>2877545</v>
      </c>
      <c r="G63" s="25">
        <v>29.8</v>
      </c>
      <c r="H63" s="40"/>
      <c r="I63" s="44"/>
      <c r="J63" s="44"/>
      <c r="K63" s="39"/>
      <c r="L63" s="39"/>
      <c r="M63" s="44"/>
      <c r="N63" s="43"/>
      <c r="O63" s="43"/>
    </row>
    <row r="64" spans="1:15" x14ac:dyDescent="0.25">
      <c r="A64" s="26" t="s">
        <v>118</v>
      </c>
      <c r="B64" s="24">
        <v>3.49E-3</v>
      </c>
      <c r="C64" s="15">
        <v>96341</v>
      </c>
      <c r="D64" s="15">
        <v>336</v>
      </c>
      <c r="E64" s="15">
        <v>96173</v>
      </c>
      <c r="F64" s="15">
        <v>2781054</v>
      </c>
      <c r="G64" s="25">
        <v>28.9</v>
      </c>
      <c r="H64" s="40"/>
      <c r="I64" s="44"/>
      <c r="J64" s="44"/>
      <c r="K64" s="39"/>
      <c r="L64" s="39"/>
      <c r="M64" s="44"/>
      <c r="N64" s="43"/>
      <c r="O64" s="43"/>
    </row>
    <row r="65" spans="1:15" x14ac:dyDescent="0.25">
      <c r="A65" s="26" t="s">
        <v>119</v>
      </c>
      <c r="B65" s="24">
        <v>3.8800000000000002E-3</v>
      </c>
      <c r="C65" s="15">
        <v>96005</v>
      </c>
      <c r="D65" s="15">
        <v>373</v>
      </c>
      <c r="E65" s="15">
        <v>95819</v>
      </c>
      <c r="F65" s="15">
        <v>2684881</v>
      </c>
      <c r="G65" s="25">
        <v>28</v>
      </c>
      <c r="H65" s="40"/>
      <c r="I65" s="44"/>
      <c r="J65" s="44"/>
      <c r="K65" s="39"/>
      <c r="L65" s="39"/>
      <c r="M65" s="44"/>
      <c r="N65" s="43"/>
      <c r="O65" s="43"/>
    </row>
    <row r="66" spans="1:15" x14ac:dyDescent="0.25">
      <c r="A66" s="26" t="s">
        <v>120</v>
      </c>
      <c r="B66" s="24">
        <v>4.3E-3</v>
      </c>
      <c r="C66" s="15">
        <v>95632</v>
      </c>
      <c r="D66" s="15">
        <v>411</v>
      </c>
      <c r="E66" s="15">
        <v>95427</v>
      </c>
      <c r="F66" s="15">
        <v>2589062</v>
      </c>
      <c r="G66" s="25">
        <v>27.1</v>
      </c>
      <c r="H66" s="40"/>
      <c r="I66" s="44"/>
      <c r="J66" s="44"/>
      <c r="K66" s="39"/>
      <c r="L66" s="39"/>
      <c r="M66" s="44"/>
      <c r="N66" s="43"/>
      <c r="O66" s="43"/>
    </row>
    <row r="67" spans="1:15" x14ac:dyDescent="0.25">
      <c r="A67" s="26" t="s">
        <v>121</v>
      </c>
      <c r="B67" s="24">
        <v>4.7699999999999999E-3</v>
      </c>
      <c r="C67" s="15">
        <v>95221</v>
      </c>
      <c r="D67" s="15">
        <v>454</v>
      </c>
      <c r="E67" s="15">
        <v>94994</v>
      </c>
      <c r="F67" s="15">
        <v>2493636</v>
      </c>
      <c r="G67" s="25">
        <v>26.2</v>
      </c>
      <c r="H67" s="40"/>
      <c r="I67" s="44"/>
      <c r="J67" s="44"/>
      <c r="K67" s="39"/>
      <c r="L67" s="39"/>
      <c r="M67" s="44"/>
      <c r="N67" s="43"/>
      <c r="O67" s="43"/>
    </row>
    <row r="68" spans="1:15" x14ac:dyDescent="0.25">
      <c r="A68" s="26" t="s">
        <v>122</v>
      </c>
      <c r="B68" s="24">
        <v>5.3400000000000001E-3</v>
      </c>
      <c r="C68" s="15">
        <v>94767</v>
      </c>
      <c r="D68" s="15">
        <v>506</v>
      </c>
      <c r="E68" s="15">
        <v>94514</v>
      </c>
      <c r="F68" s="15">
        <v>2398642</v>
      </c>
      <c r="G68" s="25">
        <v>25.3</v>
      </c>
      <c r="H68" s="40"/>
      <c r="I68" s="44"/>
      <c r="J68" s="44"/>
      <c r="K68" s="39"/>
      <c r="L68" s="39"/>
      <c r="M68" s="44"/>
      <c r="N68" s="43"/>
      <c r="O68" s="43"/>
    </row>
    <row r="69" spans="1:15" x14ac:dyDescent="0.25">
      <c r="A69" s="26" t="s">
        <v>123</v>
      </c>
      <c r="B69" s="24">
        <v>5.9800000000000001E-3</v>
      </c>
      <c r="C69" s="15">
        <v>94261</v>
      </c>
      <c r="D69" s="15">
        <v>564</v>
      </c>
      <c r="E69" s="15">
        <v>93979</v>
      </c>
      <c r="F69" s="15">
        <v>2304128</v>
      </c>
      <c r="G69" s="25">
        <v>24.4</v>
      </c>
      <c r="H69" s="40"/>
      <c r="I69" s="44"/>
      <c r="J69" s="44"/>
      <c r="K69" s="39"/>
      <c r="L69" s="39"/>
      <c r="M69" s="44"/>
      <c r="N69" s="43"/>
      <c r="O69" s="43"/>
    </row>
    <row r="70" spans="1:15" x14ac:dyDescent="0.25">
      <c r="A70" s="26" t="s">
        <v>124</v>
      </c>
      <c r="B70" s="24">
        <v>6.6400000000000001E-3</v>
      </c>
      <c r="C70" s="15">
        <v>93697</v>
      </c>
      <c r="D70" s="15">
        <v>622</v>
      </c>
      <c r="E70" s="15">
        <v>93386</v>
      </c>
      <c r="F70" s="15">
        <v>2210149</v>
      </c>
      <c r="G70" s="25">
        <v>23.6</v>
      </c>
      <c r="H70" s="40"/>
      <c r="I70" s="44"/>
      <c r="J70" s="44"/>
      <c r="K70" s="39"/>
      <c r="L70" s="39"/>
      <c r="M70" s="44"/>
      <c r="N70" s="43"/>
      <c r="O70" s="43"/>
    </row>
    <row r="71" spans="1:15" x14ac:dyDescent="0.25">
      <c r="A71" s="26" t="s">
        <v>125</v>
      </c>
      <c r="B71" s="24">
        <v>7.3099999999999997E-3</v>
      </c>
      <c r="C71" s="15">
        <v>93075</v>
      </c>
      <c r="D71" s="15">
        <v>680</v>
      </c>
      <c r="E71" s="15">
        <v>92735</v>
      </c>
      <c r="F71" s="15">
        <v>2116763</v>
      </c>
      <c r="G71" s="25">
        <v>22.7</v>
      </c>
      <c r="H71" s="40"/>
      <c r="I71" s="44"/>
      <c r="J71" s="44"/>
      <c r="K71" s="39"/>
      <c r="L71" s="39"/>
      <c r="M71" s="44"/>
      <c r="N71" s="43"/>
      <c r="O71" s="43"/>
    </row>
    <row r="72" spans="1:15" x14ac:dyDescent="0.25">
      <c r="A72" s="26" t="s">
        <v>126</v>
      </c>
      <c r="B72" s="24">
        <v>8.0199999999999994E-3</v>
      </c>
      <c r="C72" s="15">
        <v>92395</v>
      </c>
      <c r="D72" s="15">
        <v>741</v>
      </c>
      <c r="E72" s="15">
        <v>92025</v>
      </c>
      <c r="F72" s="15">
        <v>2024028</v>
      </c>
      <c r="G72" s="25">
        <v>21.9</v>
      </c>
      <c r="H72" s="40"/>
      <c r="I72" s="44"/>
      <c r="J72" s="44"/>
      <c r="K72" s="39"/>
      <c r="L72" s="39"/>
      <c r="M72" s="44"/>
      <c r="N72" s="43"/>
      <c r="O72" s="43"/>
    </row>
    <row r="73" spans="1:15" x14ac:dyDescent="0.25">
      <c r="A73" s="26" t="s">
        <v>127</v>
      </c>
      <c r="B73" s="24">
        <v>8.7799999999999996E-3</v>
      </c>
      <c r="C73" s="15">
        <v>91654</v>
      </c>
      <c r="D73" s="15">
        <v>805</v>
      </c>
      <c r="E73" s="15">
        <v>91252</v>
      </c>
      <c r="F73" s="15">
        <v>1932003</v>
      </c>
      <c r="G73" s="25">
        <v>21.1</v>
      </c>
      <c r="H73" s="40"/>
      <c r="I73" s="44"/>
      <c r="J73" s="44"/>
      <c r="K73" s="39"/>
      <c r="L73" s="39"/>
      <c r="M73" s="44"/>
      <c r="N73" s="43"/>
      <c r="O73" s="43"/>
    </row>
    <row r="74" spans="1:15" x14ac:dyDescent="0.25">
      <c r="A74" s="26" t="s">
        <v>128</v>
      </c>
      <c r="B74" s="24">
        <v>9.5700000000000004E-3</v>
      </c>
      <c r="C74" s="15">
        <v>90849</v>
      </c>
      <c r="D74" s="15">
        <v>869</v>
      </c>
      <c r="E74" s="15">
        <v>90415</v>
      </c>
      <c r="F74" s="15">
        <v>1840752</v>
      </c>
      <c r="G74" s="25">
        <v>20.3</v>
      </c>
      <c r="H74" s="40"/>
      <c r="I74" s="44"/>
      <c r="J74" s="44"/>
      <c r="K74" s="39"/>
      <c r="L74" s="39"/>
      <c r="M74" s="44"/>
      <c r="N74" s="43"/>
      <c r="O74" s="43"/>
    </row>
    <row r="75" spans="1:15" x14ac:dyDescent="0.25">
      <c r="A75" s="26" t="s">
        <v>129</v>
      </c>
      <c r="B75" s="24">
        <v>1.0359999999999999E-2</v>
      </c>
      <c r="C75" s="15">
        <v>89980</v>
      </c>
      <c r="D75" s="15">
        <v>932</v>
      </c>
      <c r="E75" s="15">
        <v>89514</v>
      </c>
      <c r="F75" s="15">
        <v>1750337</v>
      </c>
      <c r="G75" s="25">
        <v>19.5</v>
      </c>
      <c r="H75" s="40"/>
      <c r="I75" s="44"/>
      <c r="J75" s="44"/>
      <c r="K75" s="39"/>
      <c r="L75" s="39"/>
      <c r="M75" s="44"/>
      <c r="N75" s="43"/>
      <c r="O75" s="43"/>
    </row>
    <row r="76" spans="1:15" x14ac:dyDescent="0.25">
      <c r="A76" s="26" t="s">
        <v>130</v>
      </c>
      <c r="B76" s="24">
        <v>1.1220000000000001E-2</v>
      </c>
      <c r="C76" s="15">
        <v>89048</v>
      </c>
      <c r="D76" s="15">
        <v>999</v>
      </c>
      <c r="E76" s="15">
        <v>88549</v>
      </c>
      <c r="F76" s="15">
        <v>1660823</v>
      </c>
      <c r="G76" s="25">
        <v>18.7</v>
      </c>
      <c r="H76" s="40"/>
      <c r="I76" s="44"/>
      <c r="J76" s="44"/>
      <c r="K76" s="39"/>
      <c r="L76" s="39"/>
      <c r="M76" s="44"/>
      <c r="N76" s="43"/>
      <c r="O76" s="43"/>
    </row>
    <row r="77" spans="1:15" x14ac:dyDescent="0.25">
      <c r="A77" s="26" t="s">
        <v>131</v>
      </c>
      <c r="B77" s="24">
        <v>1.2290000000000001E-2</v>
      </c>
      <c r="C77" s="15">
        <v>88049</v>
      </c>
      <c r="D77" s="15">
        <v>1082</v>
      </c>
      <c r="E77" s="15">
        <v>87508</v>
      </c>
      <c r="F77" s="15">
        <v>1572275</v>
      </c>
      <c r="G77" s="25">
        <v>17.899999999999999</v>
      </c>
      <c r="H77" s="40"/>
      <c r="I77" s="44"/>
      <c r="J77" s="44"/>
      <c r="K77" s="39"/>
      <c r="L77" s="39"/>
      <c r="M77" s="44"/>
      <c r="N77" s="43"/>
      <c r="O77" s="43"/>
    </row>
    <row r="78" spans="1:15" x14ac:dyDescent="0.25">
      <c r="A78" s="26" t="s">
        <v>132</v>
      </c>
      <c r="B78" s="24">
        <v>1.367E-2</v>
      </c>
      <c r="C78" s="15">
        <v>86967</v>
      </c>
      <c r="D78" s="15">
        <v>1189</v>
      </c>
      <c r="E78" s="15">
        <v>86373</v>
      </c>
      <c r="F78" s="15">
        <v>1484767</v>
      </c>
      <c r="G78" s="25">
        <v>17.100000000000001</v>
      </c>
      <c r="H78" s="40"/>
      <c r="I78" s="44"/>
      <c r="J78" s="44"/>
      <c r="K78" s="39"/>
      <c r="L78" s="39"/>
      <c r="M78" s="44"/>
      <c r="N78" s="43"/>
      <c r="O78" s="43"/>
    </row>
    <row r="79" spans="1:15" x14ac:dyDescent="0.25">
      <c r="A79" s="26" t="s">
        <v>133</v>
      </c>
      <c r="B79" s="24">
        <v>1.5219999999999999E-2</v>
      </c>
      <c r="C79" s="15">
        <v>85778</v>
      </c>
      <c r="D79" s="15">
        <v>1305</v>
      </c>
      <c r="E79" s="15">
        <v>85126</v>
      </c>
      <c r="F79" s="15">
        <v>1398394</v>
      </c>
      <c r="G79" s="25">
        <v>16.3</v>
      </c>
      <c r="H79" s="40"/>
      <c r="I79" s="44"/>
      <c r="J79" s="44"/>
      <c r="K79" s="39"/>
      <c r="L79" s="39"/>
      <c r="M79" s="44"/>
      <c r="N79" s="43"/>
      <c r="O79" s="43"/>
    </row>
    <row r="80" spans="1:15" x14ac:dyDescent="0.25">
      <c r="A80" s="26" t="s">
        <v>134</v>
      </c>
      <c r="B80" s="24">
        <v>1.6799999999999999E-2</v>
      </c>
      <c r="C80" s="15">
        <v>84473</v>
      </c>
      <c r="D80" s="15">
        <v>1419</v>
      </c>
      <c r="E80" s="15">
        <v>83764</v>
      </c>
      <c r="F80" s="15">
        <v>1313269</v>
      </c>
      <c r="G80" s="25">
        <v>15.5</v>
      </c>
      <c r="H80" s="40"/>
      <c r="I80" s="44"/>
      <c r="J80" s="44"/>
      <c r="K80" s="39"/>
      <c r="L80" s="39"/>
      <c r="M80" s="44"/>
      <c r="N80" s="43"/>
      <c r="O80" s="43"/>
    </row>
    <row r="81" spans="1:15" x14ac:dyDescent="0.25">
      <c r="A81" s="26" t="s">
        <v>135</v>
      </c>
      <c r="B81" s="24">
        <v>1.8499999999999999E-2</v>
      </c>
      <c r="C81" s="15">
        <v>83054</v>
      </c>
      <c r="D81" s="15">
        <v>1536</v>
      </c>
      <c r="E81" s="15">
        <v>82286</v>
      </c>
      <c r="F81" s="15">
        <v>1229505</v>
      </c>
      <c r="G81" s="25">
        <v>14.8</v>
      </c>
      <c r="H81" s="40"/>
      <c r="I81" s="44"/>
      <c r="J81" s="44"/>
      <c r="K81" s="39"/>
      <c r="L81" s="39"/>
      <c r="M81" s="44"/>
      <c r="N81" s="43"/>
      <c r="O81" s="43"/>
    </row>
    <row r="82" spans="1:15" x14ac:dyDescent="0.25">
      <c r="A82" s="26" t="s">
        <v>136</v>
      </c>
      <c r="B82" s="24">
        <v>2.0559999999999998E-2</v>
      </c>
      <c r="C82" s="15">
        <v>81518</v>
      </c>
      <c r="D82" s="15">
        <v>1676</v>
      </c>
      <c r="E82" s="15">
        <v>80680</v>
      </c>
      <c r="F82" s="15">
        <v>1147219</v>
      </c>
      <c r="G82" s="25">
        <v>14.1</v>
      </c>
      <c r="H82" s="40"/>
      <c r="I82" s="44"/>
      <c r="J82" s="44"/>
      <c r="K82" s="39"/>
      <c r="L82" s="39"/>
      <c r="M82" s="44"/>
      <c r="N82" s="43"/>
      <c r="O82" s="43"/>
    </row>
    <row r="83" spans="1:15" x14ac:dyDescent="0.25">
      <c r="A83" s="26" t="s">
        <v>137</v>
      </c>
      <c r="B83" s="24">
        <v>2.3189999999999999E-2</v>
      </c>
      <c r="C83" s="15">
        <v>79842</v>
      </c>
      <c r="D83" s="15">
        <v>1851</v>
      </c>
      <c r="E83" s="15">
        <v>78917</v>
      </c>
      <c r="F83" s="15">
        <v>1066539</v>
      </c>
      <c r="G83" s="25">
        <v>13.4</v>
      </c>
      <c r="H83" s="40"/>
      <c r="I83" s="44"/>
      <c r="J83" s="44"/>
      <c r="K83" s="39"/>
      <c r="L83" s="39"/>
      <c r="M83" s="44"/>
      <c r="N83" s="43"/>
      <c r="O83" s="43"/>
    </row>
    <row r="84" spans="1:15" x14ac:dyDescent="0.25">
      <c r="A84" s="26" t="s">
        <v>138</v>
      </c>
      <c r="B84" s="24">
        <v>2.613E-2</v>
      </c>
      <c r="C84" s="15">
        <v>77991</v>
      </c>
      <c r="D84" s="15">
        <v>2038</v>
      </c>
      <c r="E84" s="15">
        <v>76972</v>
      </c>
      <c r="F84" s="15">
        <v>987623</v>
      </c>
      <c r="G84" s="25">
        <v>12.7</v>
      </c>
      <c r="H84" s="40"/>
      <c r="I84" s="44"/>
      <c r="J84" s="44"/>
      <c r="K84" s="39"/>
      <c r="L84" s="39"/>
      <c r="M84" s="44"/>
      <c r="N84" s="43"/>
      <c r="O84" s="43"/>
    </row>
    <row r="85" spans="1:15" x14ac:dyDescent="0.25">
      <c r="A85" s="26" t="s">
        <v>139</v>
      </c>
      <c r="B85" s="24">
        <v>2.9139999999999999E-2</v>
      </c>
      <c r="C85" s="15">
        <v>75953</v>
      </c>
      <c r="D85" s="15">
        <v>2213</v>
      </c>
      <c r="E85" s="15">
        <v>74847</v>
      </c>
      <c r="F85" s="15">
        <v>910651</v>
      </c>
      <c r="G85" s="25">
        <v>12</v>
      </c>
      <c r="H85" s="40"/>
      <c r="I85" s="44"/>
      <c r="J85" s="44"/>
      <c r="K85" s="39"/>
      <c r="L85" s="39"/>
      <c r="M85" s="44"/>
      <c r="N85" s="43"/>
      <c r="O85" s="43"/>
    </row>
    <row r="86" spans="1:15" x14ac:dyDescent="0.25">
      <c r="A86" s="26" t="s">
        <v>140</v>
      </c>
      <c r="B86" s="24">
        <v>3.2309999999999998E-2</v>
      </c>
      <c r="C86" s="15">
        <v>73740</v>
      </c>
      <c r="D86" s="15">
        <v>2382</v>
      </c>
      <c r="E86" s="15">
        <v>72549</v>
      </c>
      <c r="F86" s="15">
        <v>835804</v>
      </c>
      <c r="G86" s="25">
        <v>11.3</v>
      </c>
      <c r="H86" s="40"/>
      <c r="I86" s="44"/>
      <c r="J86" s="44"/>
      <c r="K86" s="39"/>
      <c r="L86" s="39"/>
      <c r="M86" s="44"/>
      <c r="N86" s="43"/>
      <c r="O86" s="43"/>
    </row>
    <row r="87" spans="1:15" x14ac:dyDescent="0.25">
      <c r="A87" s="26" t="s">
        <v>141</v>
      </c>
      <c r="B87" s="24">
        <v>3.6060000000000002E-2</v>
      </c>
      <c r="C87" s="15">
        <v>71358</v>
      </c>
      <c r="D87" s="15">
        <v>2573</v>
      </c>
      <c r="E87" s="15">
        <v>70072</v>
      </c>
      <c r="F87" s="15">
        <v>763255</v>
      </c>
      <c r="G87" s="25">
        <v>10.7</v>
      </c>
      <c r="H87" s="40"/>
      <c r="I87" s="44"/>
      <c r="J87" s="44"/>
      <c r="K87" s="39"/>
      <c r="L87" s="39"/>
      <c r="M87" s="44"/>
      <c r="N87" s="43"/>
      <c r="O87" s="43"/>
    </row>
    <row r="88" spans="1:15" x14ac:dyDescent="0.25">
      <c r="A88" s="26" t="s">
        <v>142</v>
      </c>
      <c r="B88" s="24">
        <v>4.0719999999999999E-2</v>
      </c>
      <c r="C88" s="15">
        <v>68785</v>
      </c>
      <c r="D88" s="15">
        <v>2801</v>
      </c>
      <c r="E88" s="15">
        <v>67385</v>
      </c>
      <c r="F88" s="15">
        <v>693184</v>
      </c>
      <c r="G88" s="25">
        <v>10.1</v>
      </c>
      <c r="H88" s="40"/>
      <c r="I88" s="44"/>
      <c r="J88" s="44"/>
      <c r="K88" s="39"/>
      <c r="L88" s="39"/>
      <c r="M88" s="44"/>
      <c r="N88" s="43"/>
      <c r="O88" s="43"/>
    </row>
    <row r="89" spans="1:15" x14ac:dyDescent="0.25">
      <c r="A89" s="26" t="s">
        <v>143</v>
      </c>
      <c r="B89" s="24">
        <v>4.589E-2</v>
      </c>
      <c r="C89" s="15">
        <v>65984</v>
      </c>
      <c r="D89" s="15">
        <v>3028</v>
      </c>
      <c r="E89" s="15">
        <v>64470</v>
      </c>
      <c r="F89" s="15">
        <v>625799</v>
      </c>
      <c r="G89" s="25">
        <v>9.5</v>
      </c>
      <c r="H89" s="40"/>
      <c r="I89" s="44"/>
      <c r="J89" s="44"/>
      <c r="K89" s="39"/>
      <c r="L89" s="39"/>
      <c r="M89" s="44"/>
      <c r="N89" s="43"/>
      <c r="O89" s="43"/>
    </row>
    <row r="90" spans="1:15" x14ac:dyDescent="0.25">
      <c r="A90" s="26" t="s">
        <v>144</v>
      </c>
      <c r="B90" s="24">
        <v>5.1150000000000001E-2</v>
      </c>
      <c r="C90" s="15">
        <v>62956</v>
      </c>
      <c r="D90" s="15">
        <v>3220</v>
      </c>
      <c r="E90" s="15">
        <v>61346</v>
      </c>
      <c r="F90" s="15">
        <v>561329</v>
      </c>
      <c r="G90" s="25">
        <v>8.9</v>
      </c>
      <c r="H90" s="40"/>
      <c r="I90" s="44"/>
      <c r="J90" s="44"/>
      <c r="K90" s="39"/>
      <c r="L90" s="39"/>
      <c r="M90" s="44"/>
      <c r="N90" s="43"/>
      <c r="O90" s="43"/>
    </row>
    <row r="91" spans="1:15" x14ac:dyDescent="0.25">
      <c r="A91" s="26" t="s">
        <v>145</v>
      </c>
      <c r="B91" s="24">
        <v>5.6529999999999997E-2</v>
      </c>
      <c r="C91" s="15">
        <v>59736</v>
      </c>
      <c r="D91" s="15">
        <v>3377</v>
      </c>
      <c r="E91" s="15">
        <v>58048</v>
      </c>
      <c r="F91" s="15">
        <v>499983</v>
      </c>
      <c r="G91" s="25">
        <v>8.4</v>
      </c>
      <c r="H91" s="40"/>
      <c r="I91" s="44"/>
      <c r="J91" s="44"/>
      <c r="K91" s="39"/>
      <c r="L91" s="39"/>
      <c r="M91" s="44"/>
      <c r="N91" s="43"/>
      <c r="O91" s="43"/>
    </row>
    <row r="92" spans="1:15" x14ac:dyDescent="0.25">
      <c r="A92" s="26" t="s">
        <v>146</v>
      </c>
      <c r="B92" s="24">
        <v>6.2579999999999997E-2</v>
      </c>
      <c r="C92" s="15">
        <v>56359</v>
      </c>
      <c r="D92" s="15">
        <v>3527</v>
      </c>
      <c r="E92" s="15">
        <v>54596</v>
      </c>
      <c r="F92" s="15">
        <v>441936</v>
      </c>
      <c r="G92" s="25">
        <v>7.8</v>
      </c>
      <c r="H92" s="40"/>
      <c r="I92" s="44"/>
      <c r="J92" s="44"/>
      <c r="K92" s="39"/>
      <c r="L92" s="39"/>
      <c r="M92" s="44"/>
      <c r="N92" s="43"/>
      <c r="O92" s="43"/>
    </row>
    <row r="93" spans="1:15" x14ac:dyDescent="0.25">
      <c r="A93" s="26" t="s">
        <v>147</v>
      </c>
      <c r="B93" s="24">
        <v>6.9919999999999996E-2</v>
      </c>
      <c r="C93" s="15">
        <v>52832</v>
      </c>
      <c r="D93" s="15">
        <v>3694</v>
      </c>
      <c r="E93" s="15">
        <v>50985</v>
      </c>
      <c r="F93" s="15">
        <v>387340</v>
      </c>
      <c r="G93" s="25">
        <v>7.3</v>
      </c>
      <c r="H93" s="40"/>
      <c r="I93" s="44"/>
      <c r="J93" s="44"/>
      <c r="K93" s="39"/>
      <c r="L93" s="39"/>
      <c r="M93" s="44"/>
      <c r="N93" s="43"/>
      <c r="O93" s="43"/>
    </row>
    <row r="94" spans="1:15" x14ac:dyDescent="0.25">
      <c r="A94" s="26" t="s">
        <v>148</v>
      </c>
      <c r="B94" s="24">
        <v>7.8520000000000006E-2</v>
      </c>
      <c r="C94" s="15">
        <v>49138</v>
      </c>
      <c r="D94" s="15">
        <v>3858</v>
      </c>
      <c r="E94" s="15">
        <v>47209</v>
      </c>
      <c r="F94" s="15">
        <v>336355</v>
      </c>
      <c r="G94" s="25">
        <v>6.8</v>
      </c>
      <c r="H94" s="40"/>
      <c r="I94" s="44"/>
      <c r="J94" s="44"/>
      <c r="K94" s="39"/>
      <c r="L94" s="39"/>
      <c r="M94" s="44"/>
      <c r="N94" s="43"/>
      <c r="O94" s="43"/>
    </row>
    <row r="95" spans="1:15" x14ac:dyDescent="0.25">
      <c r="A95" s="26" t="s">
        <v>149</v>
      </c>
      <c r="B95" s="24">
        <v>8.7569999999999995E-2</v>
      </c>
      <c r="C95" s="15">
        <v>45280</v>
      </c>
      <c r="D95" s="15">
        <v>3965</v>
      </c>
      <c r="E95" s="15">
        <v>43298</v>
      </c>
      <c r="F95" s="15">
        <v>289146</v>
      </c>
      <c r="G95" s="25">
        <v>6.4</v>
      </c>
      <c r="H95" s="40"/>
      <c r="I95" s="44"/>
      <c r="J95" s="44"/>
      <c r="K95" s="39"/>
      <c r="L95" s="39"/>
      <c r="M95" s="44"/>
      <c r="N95" s="43"/>
      <c r="O95" s="43"/>
    </row>
    <row r="96" spans="1:15" x14ac:dyDescent="0.25">
      <c r="A96" s="26" t="s">
        <v>150</v>
      </c>
      <c r="B96" s="24">
        <v>9.7489999999999993E-2</v>
      </c>
      <c r="C96" s="15">
        <v>41315</v>
      </c>
      <c r="D96" s="15">
        <v>4028</v>
      </c>
      <c r="E96" s="15">
        <v>39301</v>
      </c>
      <c r="F96" s="15">
        <v>245849</v>
      </c>
      <c r="G96" s="25">
        <v>6</v>
      </c>
      <c r="H96" s="40"/>
      <c r="I96" s="44"/>
      <c r="J96" s="44"/>
      <c r="K96" s="39"/>
      <c r="L96" s="39"/>
      <c r="M96" s="44"/>
      <c r="N96" s="43"/>
      <c r="O96" s="43"/>
    </row>
    <row r="97" spans="1:15" x14ac:dyDescent="0.25">
      <c r="A97" s="26" t="s">
        <v>151</v>
      </c>
      <c r="B97" s="24">
        <v>0.10832</v>
      </c>
      <c r="C97" s="15">
        <v>37287</v>
      </c>
      <c r="D97" s="15">
        <v>4039</v>
      </c>
      <c r="E97" s="15">
        <v>35268</v>
      </c>
      <c r="F97" s="15">
        <v>206548</v>
      </c>
      <c r="G97" s="25">
        <v>5.5</v>
      </c>
      <c r="H97" s="40"/>
      <c r="I97" s="44"/>
      <c r="J97" s="44"/>
      <c r="K97" s="39"/>
      <c r="L97" s="39"/>
      <c r="M97" s="44"/>
      <c r="N97" s="43"/>
      <c r="O97" s="43"/>
    </row>
    <row r="98" spans="1:15" x14ac:dyDescent="0.25">
      <c r="A98" s="26" t="s">
        <v>152</v>
      </c>
      <c r="B98" s="24">
        <v>0.12012</v>
      </c>
      <c r="C98" s="15">
        <v>33248</v>
      </c>
      <c r="D98" s="15">
        <v>3994</v>
      </c>
      <c r="E98" s="15">
        <v>31251</v>
      </c>
      <c r="F98" s="15">
        <v>171280</v>
      </c>
      <c r="G98" s="25">
        <v>5.2</v>
      </c>
      <c r="H98" s="40"/>
      <c r="I98" s="44"/>
      <c r="J98" s="44"/>
      <c r="K98" s="39"/>
      <c r="L98" s="39"/>
      <c r="M98" s="44"/>
      <c r="N98" s="43"/>
      <c r="O98" s="43"/>
    </row>
    <row r="99" spans="1:15" x14ac:dyDescent="0.25">
      <c r="A99" s="26" t="s">
        <v>153</v>
      </c>
      <c r="B99" s="24">
        <v>0.13294</v>
      </c>
      <c r="C99" s="15">
        <v>29254</v>
      </c>
      <c r="D99" s="15">
        <v>3889</v>
      </c>
      <c r="E99" s="15">
        <v>27310</v>
      </c>
      <c r="F99" s="15">
        <v>140029</v>
      </c>
      <c r="G99" s="25">
        <v>4.8</v>
      </c>
      <c r="H99" s="40"/>
      <c r="I99" s="44"/>
      <c r="J99" s="44"/>
      <c r="K99" s="39"/>
      <c r="L99" s="39"/>
      <c r="M99" s="44"/>
      <c r="N99" s="43"/>
      <c r="O99" s="43"/>
    </row>
    <row r="100" spans="1:15" x14ac:dyDescent="0.25">
      <c r="A100" s="26" t="s">
        <v>154</v>
      </c>
      <c r="B100" s="24">
        <v>0.14682999999999999</v>
      </c>
      <c r="C100" s="15">
        <v>25365</v>
      </c>
      <c r="D100" s="15">
        <v>3724</v>
      </c>
      <c r="E100" s="15">
        <v>23503</v>
      </c>
      <c r="F100" s="15">
        <v>112720</v>
      </c>
      <c r="G100" s="25">
        <v>4.4000000000000004</v>
      </c>
      <c r="H100" s="40"/>
      <c r="I100" s="44"/>
      <c r="J100" s="44"/>
      <c r="K100" s="39"/>
      <c r="L100" s="39"/>
      <c r="M100" s="44"/>
      <c r="N100" s="43"/>
      <c r="O100" s="43"/>
    </row>
    <row r="101" spans="1:15" x14ac:dyDescent="0.25">
      <c r="A101" s="26" t="s">
        <v>155</v>
      </c>
      <c r="B101" s="24">
        <v>0.16184000000000001</v>
      </c>
      <c r="C101" s="15">
        <v>21641</v>
      </c>
      <c r="D101" s="15">
        <v>3502</v>
      </c>
      <c r="E101" s="15">
        <v>19890</v>
      </c>
      <c r="F101" s="15">
        <v>89217</v>
      </c>
      <c r="G101" s="25">
        <v>4.0999999999999996</v>
      </c>
      <c r="H101" s="40"/>
      <c r="I101" s="44"/>
      <c r="J101" s="44"/>
      <c r="K101" s="39"/>
      <c r="L101" s="39"/>
      <c r="M101" s="44"/>
      <c r="N101" s="43"/>
      <c r="O101" s="43"/>
    </row>
    <row r="102" spans="1:15" x14ac:dyDescent="0.25">
      <c r="A102" s="26" t="s">
        <v>156</v>
      </c>
      <c r="B102" s="24">
        <v>0.17799999999999999</v>
      </c>
      <c r="C102" s="15">
        <v>18139</v>
      </c>
      <c r="D102" s="15">
        <v>3229</v>
      </c>
      <c r="E102" s="15">
        <v>16525</v>
      </c>
      <c r="F102" s="15">
        <v>69327</v>
      </c>
      <c r="G102" s="25">
        <v>3.8</v>
      </c>
      <c r="H102" s="40"/>
      <c r="I102" s="44"/>
      <c r="J102" s="44"/>
      <c r="K102" s="39"/>
      <c r="L102" s="39"/>
      <c r="M102" s="44"/>
      <c r="N102" s="43"/>
      <c r="O102" s="43"/>
    </row>
    <row r="103" spans="1:15" x14ac:dyDescent="0.25">
      <c r="A103" s="26" t="s">
        <v>157</v>
      </c>
      <c r="B103" s="24">
        <v>0.19536000000000001</v>
      </c>
      <c r="C103" s="15">
        <v>14910</v>
      </c>
      <c r="D103" s="15">
        <v>2913</v>
      </c>
      <c r="E103" s="15">
        <v>13454</v>
      </c>
      <c r="F103" s="15">
        <v>52802</v>
      </c>
      <c r="G103" s="25">
        <v>3.5</v>
      </c>
      <c r="H103" s="40"/>
      <c r="I103" s="44"/>
      <c r="J103" s="44"/>
      <c r="K103" s="39"/>
      <c r="L103" s="39"/>
      <c r="M103" s="44"/>
      <c r="N103" s="43"/>
      <c r="O103" s="43"/>
    </row>
    <row r="104" spans="1:15" x14ac:dyDescent="0.25">
      <c r="A104" s="26" t="s">
        <v>158</v>
      </c>
      <c r="B104" s="24">
        <v>0.21393999999999999</v>
      </c>
      <c r="C104" s="15">
        <v>11997</v>
      </c>
      <c r="D104" s="15">
        <v>2567</v>
      </c>
      <c r="E104" s="15">
        <v>10714</v>
      </c>
      <c r="F104" s="15">
        <v>39349</v>
      </c>
      <c r="G104" s="25">
        <v>3.3</v>
      </c>
      <c r="H104" s="40"/>
      <c r="I104" s="44"/>
      <c r="J104" s="44"/>
      <c r="K104" s="39"/>
      <c r="L104" s="39"/>
      <c r="M104" s="44"/>
      <c r="N104" s="43"/>
      <c r="O104" s="43"/>
    </row>
    <row r="105" spans="1:15" x14ac:dyDescent="0.25">
      <c r="A105" s="26" t="s">
        <v>159</v>
      </c>
      <c r="B105" s="24">
        <v>0.23376</v>
      </c>
      <c r="C105" s="15">
        <v>9430</v>
      </c>
      <c r="D105" s="15">
        <v>2204</v>
      </c>
      <c r="E105" s="15">
        <v>8328</v>
      </c>
      <c r="F105" s="15">
        <v>28635</v>
      </c>
      <c r="G105" s="25">
        <v>3</v>
      </c>
      <c r="H105" s="40"/>
      <c r="I105" s="44"/>
      <c r="J105" s="44"/>
      <c r="K105" s="39"/>
      <c r="L105" s="39"/>
      <c r="M105" s="44"/>
      <c r="N105" s="43"/>
      <c r="O105" s="43"/>
    </row>
    <row r="106" spans="1:15" x14ac:dyDescent="0.25">
      <c r="A106" s="26" t="s">
        <v>160</v>
      </c>
      <c r="B106" s="24">
        <v>0.25485000000000002</v>
      </c>
      <c r="C106" s="15">
        <v>7226</v>
      </c>
      <c r="D106" s="15">
        <v>1842</v>
      </c>
      <c r="E106" s="15">
        <v>6305</v>
      </c>
      <c r="F106" s="15">
        <v>20307</v>
      </c>
      <c r="G106" s="25">
        <v>2.8</v>
      </c>
      <c r="H106" s="40"/>
      <c r="I106" s="44"/>
      <c r="J106" s="44"/>
      <c r="K106" s="39"/>
      <c r="L106" s="39"/>
      <c r="M106" s="44"/>
      <c r="N106" s="43"/>
      <c r="O106" s="43"/>
    </row>
    <row r="107" spans="1:15" x14ac:dyDescent="0.25">
      <c r="A107" s="26" t="s">
        <v>161</v>
      </c>
      <c r="B107" s="24">
        <v>0.2772</v>
      </c>
      <c r="C107" s="15">
        <v>5384</v>
      </c>
      <c r="D107" s="15">
        <v>1492</v>
      </c>
      <c r="E107" s="15">
        <v>4638</v>
      </c>
      <c r="F107" s="15">
        <v>14002</v>
      </c>
      <c r="G107" s="25">
        <v>2.6</v>
      </c>
      <c r="H107" s="40"/>
      <c r="I107" s="44"/>
      <c r="J107" s="44"/>
      <c r="K107" s="39"/>
      <c r="L107" s="39"/>
      <c r="M107" s="44"/>
      <c r="N107" s="43"/>
      <c r="O107" s="43"/>
    </row>
    <row r="108" spans="1:15" x14ac:dyDescent="0.25">
      <c r="A108" s="26" t="s">
        <v>162</v>
      </c>
      <c r="B108" s="24">
        <v>0.30081999999999998</v>
      </c>
      <c r="C108" s="15">
        <v>3892</v>
      </c>
      <c r="D108" s="15">
        <v>1171</v>
      </c>
      <c r="E108" s="15">
        <v>3307</v>
      </c>
      <c r="F108" s="15">
        <v>9364</v>
      </c>
      <c r="G108" s="25">
        <v>2.4</v>
      </c>
      <c r="H108" s="40"/>
      <c r="I108" s="44"/>
      <c r="J108" s="44"/>
      <c r="K108" s="39"/>
      <c r="L108" s="39"/>
      <c r="M108" s="44"/>
      <c r="N108" s="43"/>
      <c r="O108" s="43"/>
    </row>
    <row r="109" spans="1:15" x14ac:dyDescent="0.25">
      <c r="A109" s="26" t="s">
        <v>163</v>
      </c>
      <c r="B109" s="24">
        <v>0.32568000000000003</v>
      </c>
      <c r="C109" s="15">
        <v>2721</v>
      </c>
      <c r="D109" s="15">
        <v>886</v>
      </c>
      <c r="E109" s="15">
        <v>2278</v>
      </c>
      <c r="F109" s="15">
        <v>6058</v>
      </c>
      <c r="G109" s="25">
        <v>2.2000000000000002</v>
      </c>
      <c r="H109" s="40"/>
      <c r="I109" s="44"/>
      <c r="J109" s="44"/>
      <c r="K109" s="39"/>
      <c r="L109" s="39"/>
      <c r="M109" s="44"/>
      <c r="N109" s="43"/>
      <c r="O109" s="43"/>
    </row>
    <row r="110" spans="1:15" x14ac:dyDescent="0.25">
      <c r="A110" s="28" t="s">
        <v>164</v>
      </c>
      <c r="B110" s="29">
        <v>1</v>
      </c>
      <c r="C110" s="30">
        <v>1835</v>
      </c>
      <c r="D110" s="30">
        <v>1835</v>
      </c>
      <c r="E110" s="30">
        <v>3780</v>
      </c>
      <c r="F110" s="30">
        <v>3780</v>
      </c>
      <c r="G110" s="31">
        <v>2.1</v>
      </c>
      <c r="H110" s="40"/>
      <c r="I110" s="44"/>
      <c r="J110" s="44"/>
      <c r="K110" s="39"/>
      <c r="L110" s="39"/>
      <c r="M110" s="44"/>
      <c r="N110" s="43"/>
      <c r="O110" s="43"/>
    </row>
    <row r="111" spans="1:15" ht="22.5" customHeight="1" x14ac:dyDescent="0.25">
      <c r="A111" s="101" t="s">
        <v>272</v>
      </c>
      <c r="B111" s="101"/>
      <c r="C111" s="101"/>
      <c r="D111" s="101"/>
      <c r="E111" s="101"/>
      <c r="F111" s="101"/>
      <c r="G111" s="101"/>
      <c r="H111" s="40"/>
      <c r="I111" s="44"/>
      <c r="J111" s="44"/>
      <c r="K111" s="39"/>
      <c r="L111" s="39"/>
      <c r="M111" s="44"/>
      <c r="N111" s="43"/>
      <c r="O111" s="43"/>
    </row>
    <row r="113" spans="1:1" x14ac:dyDescent="0.25">
      <c r="A113" s="32" t="s">
        <v>284</v>
      </c>
    </row>
    <row r="114" spans="1:1" x14ac:dyDescent="0.25">
      <c r="A114" s="33" t="s">
        <v>165</v>
      </c>
    </row>
  </sheetData>
  <mergeCells count="1">
    <mergeCell ref="A111:G111"/>
  </mergeCells>
  <conditionalFormatting sqref="H10:H111">
    <cfRule type="cellIs" dxfId="27" priority="2" operator="lessThan">
      <formula>0</formula>
    </cfRule>
  </conditionalFormatting>
  <conditionalFormatting sqref="J10:J111">
    <cfRule type="cellIs" dxfId="26" priority="1" operator="lessThan">
      <formula>0</formula>
    </cfRule>
  </conditionalFormatting>
  <pageMargins left="0.75" right="0.75" top="1" bottom="1" header="0.5" footer="0.5"/>
  <pageSetup paperSize="9" orientation="portrait" r:id="rId1"/>
  <headerFooter alignWithMargins="0"/>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8DF8E2-E6AF-4404-839A-EC7A3746430C}">
  <dimension ref="A1:O114"/>
  <sheetViews>
    <sheetView zoomScaleNormal="100" workbookViewId="0"/>
  </sheetViews>
  <sheetFormatPr defaultRowHeight="12.5" x14ac:dyDescent="0.25"/>
  <cols>
    <col min="1" max="1" width="12.59765625" style="4" customWidth="1"/>
    <col min="2" max="2" width="17.3984375" style="4" customWidth="1"/>
    <col min="3" max="3" width="10.59765625" style="4" customWidth="1"/>
    <col min="4" max="5" width="17.3984375" style="4" customWidth="1"/>
    <col min="6" max="7" width="15.09765625" style="4" customWidth="1"/>
    <col min="8" max="8" width="11" style="4" customWidth="1"/>
    <col min="9" max="256" width="9.09765625" style="4"/>
    <col min="257" max="257" width="12.59765625" style="4" customWidth="1"/>
    <col min="258" max="258" width="17.3984375" style="4" customWidth="1"/>
    <col min="259" max="259" width="10.59765625" style="4" customWidth="1"/>
    <col min="260" max="261" width="17.3984375" style="4" customWidth="1"/>
    <col min="262" max="263" width="15.09765625" style="4" customWidth="1"/>
    <col min="264" max="264" width="11" style="4" customWidth="1"/>
    <col min="265" max="512" width="9.09765625" style="4"/>
    <col min="513" max="513" width="12.59765625" style="4" customWidth="1"/>
    <col min="514" max="514" width="17.3984375" style="4" customWidth="1"/>
    <col min="515" max="515" width="10.59765625" style="4" customWidth="1"/>
    <col min="516" max="517" width="17.3984375" style="4" customWidth="1"/>
    <col min="518" max="519" width="15.09765625" style="4" customWidth="1"/>
    <col min="520" max="520" width="11" style="4" customWidth="1"/>
    <col min="521" max="768" width="9.09765625" style="4"/>
    <col min="769" max="769" width="12.59765625" style="4" customWidth="1"/>
    <col min="770" max="770" width="17.3984375" style="4" customWidth="1"/>
    <col min="771" max="771" width="10.59765625" style="4" customWidth="1"/>
    <col min="772" max="773" width="17.3984375" style="4" customWidth="1"/>
    <col min="774" max="775" width="15.09765625" style="4" customWidth="1"/>
    <col min="776" max="776" width="11" style="4" customWidth="1"/>
    <col min="777" max="1024" width="9.09765625" style="4"/>
    <col min="1025" max="1025" width="12.59765625" style="4" customWidth="1"/>
    <col min="1026" max="1026" width="17.3984375" style="4" customWidth="1"/>
    <col min="1027" max="1027" width="10.59765625" style="4" customWidth="1"/>
    <col min="1028" max="1029" width="17.3984375" style="4" customWidth="1"/>
    <col min="1030" max="1031" width="15.09765625" style="4" customWidth="1"/>
    <col min="1032" max="1032" width="11" style="4" customWidth="1"/>
    <col min="1033" max="1280" width="9.09765625" style="4"/>
    <col min="1281" max="1281" width="12.59765625" style="4" customWidth="1"/>
    <col min="1282" max="1282" width="17.3984375" style="4" customWidth="1"/>
    <col min="1283" max="1283" width="10.59765625" style="4" customWidth="1"/>
    <col min="1284" max="1285" width="17.3984375" style="4" customWidth="1"/>
    <col min="1286" max="1287" width="15.09765625" style="4" customWidth="1"/>
    <col min="1288" max="1288" width="11" style="4" customWidth="1"/>
    <col min="1289" max="1536" width="9.09765625" style="4"/>
    <col min="1537" max="1537" width="12.59765625" style="4" customWidth="1"/>
    <col min="1538" max="1538" width="17.3984375" style="4" customWidth="1"/>
    <col min="1539" max="1539" width="10.59765625" style="4" customWidth="1"/>
    <col min="1540" max="1541" width="17.3984375" style="4" customWidth="1"/>
    <col min="1542" max="1543" width="15.09765625" style="4" customWidth="1"/>
    <col min="1544" max="1544" width="11" style="4" customWidth="1"/>
    <col min="1545" max="1792" width="9.09765625" style="4"/>
    <col min="1793" max="1793" width="12.59765625" style="4" customWidth="1"/>
    <col min="1794" max="1794" width="17.3984375" style="4" customWidth="1"/>
    <col min="1795" max="1795" width="10.59765625" style="4" customWidth="1"/>
    <col min="1796" max="1797" width="17.3984375" style="4" customWidth="1"/>
    <col min="1798" max="1799" width="15.09765625" style="4" customWidth="1"/>
    <col min="1800" max="1800" width="11" style="4" customWidth="1"/>
    <col min="1801" max="2048" width="9.09765625" style="4"/>
    <col min="2049" max="2049" width="12.59765625" style="4" customWidth="1"/>
    <col min="2050" max="2050" width="17.3984375" style="4" customWidth="1"/>
    <col min="2051" max="2051" width="10.59765625" style="4" customWidth="1"/>
    <col min="2052" max="2053" width="17.3984375" style="4" customWidth="1"/>
    <col min="2054" max="2055" width="15.09765625" style="4" customWidth="1"/>
    <col min="2056" max="2056" width="11" style="4" customWidth="1"/>
    <col min="2057" max="2304" width="9.09765625" style="4"/>
    <col min="2305" max="2305" width="12.59765625" style="4" customWidth="1"/>
    <col min="2306" max="2306" width="17.3984375" style="4" customWidth="1"/>
    <col min="2307" max="2307" width="10.59765625" style="4" customWidth="1"/>
    <col min="2308" max="2309" width="17.3984375" style="4" customWidth="1"/>
    <col min="2310" max="2311" width="15.09765625" style="4" customWidth="1"/>
    <col min="2312" max="2312" width="11" style="4" customWidth="1"/>
    <col min="2313" max="2560" width="9.09765625" style="4"/>
    <col min="2561" max="2561" width="12.59765625" style="4" customWidth="1"/>
    <col min="2562" max="2562" width="17.3984375" style="4" customWidth="1"/>
    <col min="2563" max="2563" width="10.59765625" style="4" customWidth="1"/>
    <col min="2564" max="2565" width="17.3984375" style="4" customWidth="1"/>
    <col min="2566" max="2567" width="15.09765625" style="4" customWidth="1"/>
    <col min="2568" max="2568" width="11" style="4" customWidth="1"/>
    <col min="2569" max="2816" width="9.09765625" style="4"/>
    <col min="2817" max="2817" width="12.59765625" style="4" customWidth="1"/>
    <col min="2818" max="2818" width="17.3984375" style="4" customWidth="1"/>
    <col min="2819" max="2819" width="10.59765625" style="4" customWidth="1"/>
    <col min="2820" max="2821" width="17.3984375" style="4" customWidth="1"/>
    <col min="2822" max="2823" width="15.09765625" style="4" customWidth="1"/>
    <col min="2824" max="2824" width="11" style="4" customWidth="1"/>
    <col min="2825" max="3072" width="9.09765625" style="4"/>
    <col min="3073" max="3073" width="12.59765625" style="4" customWidth="1"/>
    <col min="3074" max="3074" width="17.3984375" style="4" customWidth="1"/>
    <col min="3075" max="3075" width="10.59765625" style="4" customWidth="1"/>
    <col min="3076" max="3077" width="17.3984375" style="4" customWidth="1"/>
    <col min="3078" max="3079" width="15.09765625" style="4" customWidth="1"/>
    <col min="3080" max="3080" width="11" style="4" customWidth="1"/>
    <col min="3081" max="3328" width="9.09765625" style="4"/>
    <col min="3329" max="3329" width="12.59765625" style="4" customWidth="1"/>
    <col min="3330" max="3330" width="17.3984375" style="4" customWidth="1"/>
    <col min="3331" max="3331" width="10.59765625" style="4" customWidth="1"/>
    <col min="3332" max="3333" width="17.3984375" style="4" customWidth="1"/>
    <col min="3334" max="3335" width="15.09765625" style="4" customWidth="1"/>
    <col min="3336" max="3336" width="11" style="4" customWidth="1"/>
    <col min="3337" max="3584" width="9.09765625" style="4"/>
    <col min="3585" max="3585" width="12.59765625" style="4" customWidth="1"/>
    <col min="3586" max="3586" width="17.3984375" style="4" customWidth="1"/>
    <col min="3587" max="3587" width="10.59765625" style="4" customWidth="1"/>
    <col min="3588" max="3589" width="17.3984375" style="4" customWidth="1"/>
    <col min="3590" max="3591" width="15.09765625" style="4" customWidth="1"/>
    <col min="3592" max="3592" width="11" style="4" customWidth="1"/>
    <col min="3593" max="3840" width="9.09765625" style="4"/>
    <col min="3841" max="3841" width="12.59765625" style="4" customWidth="1"/>
    <col min="3842" max="3842" width="17.3984375" style="4" customWidth="1"/>
    <col min="3843" max="3843" width="10.59765625" style="4" customWidth="1"/>
    <col min="3844" max="3845" width="17.3984375" style="4" customWidth="1"/>
    <col min="3846" max="3847" width="15.09765625" style="4" customWidth="1"/>
    <col min="3848" max="3848" width="11" style="4" customWidth="1"/>
    <col min="3849" max="4096" width="9.09765625" style="4"/>
    <col min="4097" max="4097" width="12.59765625" style="4" customWidth="1"/>
    <col min="4098" max="4098" width="17.3984375" style="4" customWidth="1"/>
    <col min="4099" max="4099" width="10.59765625" style="4" customWidth="1"/>
    <col min="4100" max="4101" width="17.3984375" style="4" customWidth="1"/>
    <col min="4102" max="4103" width="15.09765625" style="4" customWidth="1"/>
    <col min="4104" max="4104" width="11" style="4" customWidth="1"/>
    <col min="4105" max="4352" width="9.09765625" style="4"/>
    <col min="4353" max="4353" width="12.59765625" style="4" customWidth="1"/>
    <col min="4354" max="4354" width="17.3984375" style="4" customWidth="1"/>
    <col min="4355" max="4355" width="10.59765625" style="4" customWidth="1"/>
    <col min="4356" max="4357" width="17.3984375" style="4" customWidth="1"/>
    <col min="4358" max="4359" width="15.09765625" style="4" customWidth="1"/>
    <col min="4360" max="4360" width="11" style="4" customWidth="1"/>
    <col min="4361" max="4608" width="9.09765625" style="4"/>
    <col min="4609" max="4609" width="12.59765625" style="4" customWidth="1"/>
    <col min="4610" max="4610" width="17.3984375" style="4" customWidth="1"/>
    <col min="4611" max="4611" width="10.59765625" style="4" customWidth="1"/>
    <col min="4612" max="4613" width="17.3984375" style="4" customWidth="1"/>
    <col min="4614" max="4615" width="15.09765625" style="4" customWidth="1"/>
    <col min="4616" max="4616" width="11" style="4" customWidth="1"/>
    <col min="4617" max="4864" width="9.09765625" style="4"/>
    <col min="4865" max="4865" width="12.59765625" style="4" customWidth="1"/>
    <col min="4866" max="4866" width="17.3984375" style="4" customWidth="1"/>
    <col min="4867" max="4867" width="10.59765625" style="4" customWidth="1"/>
    <col min="4868" max="4869" width="17.3984375" style="4" customWidth="1"/>
    <col min="4870" max="4871" width="15.09765625" style="4" customWidth="1"/>
    <col min="4872" max="4872" width="11" style="4" customWidth="1"/>
    <col min="4873" max="5120" width="9.09765625" style="4"/>
    <col min="5121" max="5121" width="12.59765625" style="4" customWidth="1"/>
    <col min="5122" max="5122" width="17.3984375" style="4" customWidth="1"/>
    <col min="5123" max="5123" width="10.59765625" style="4" customWidth="1"/>
    <col min="5124" max="5125" width="17.3984375" style="4" customWidth="1"/>
    <col min="5126" max="5127" width="15.09765625" style="4" customWidth="1"/>
    <col min="5128" max="5128" width="11" style="4" customWidth="1"/>
    <col min="5129" max="5376" width="9.09765625" style="4"/>
    <col min="5377" max="5377" width="12.59765625" style="4" customWidth="1"/>
    <col min="5378" max="5378" width="17.3984375" style="4" customWidth="1"/>
    <col min="5379" max="5379" width="10.59765625" style="4" customWidth="1"/>
    <col min="5380" max="5381" width="17.3984375" style="4" customWidth="1"/>
    <col min="5382" max="5383" width="15.09765625" style="4" customWidth="1"/>
    <col min="5384" max="5384" width="11" style="4" customWidth="1"/>
    <col min="5385" max="5632" width="9.09765625" style="4"/>
    <col min="5633" max="5633" width="12.59765625" style="4" customWidth="1"/>
    <col min="5634" max="5634" width="17.3984375" style="4" customWidth="1"/>
    <col min="5635" max="5635" width="10.59765625" style="4" customWidth="1"/>
    <col min="5636" max="5637" width="17.3984375" style="4" customWidth="1"/>
    <col min="5638" max="5639" width="15.09765625" style="4" customWidth="1"/>
    <col min="5640" max="5640" width="11" style="4" customWidth="1"/>
    <col min="5641" max="5888" width="9.09765625" style="4"/>
    <col min="5889" max="5889" width="12.59765625" style="4" customWidth="1"/>
    <col min="5890" max="5890" width="17.3984375" style="4" customWidth="1"/>
    <col min="5891" max="5891" width="10.59765625" style="4" customWidth="1"/>
    <col min="5892" max="5893" width="17.3984375" style="4" customWidth="1"/>
    <col min="5894" max="5895" width="15.09765625" style="4" customWidth="1"/>
    <col min="5896" max="5896" width="11" style="4" customWidth="1"/>
    <col min="5897" max="6144" width="9.09765625" style="4"/>
    <col min="6145" max="6145" width="12.59765625" style="4" customWidth="1"/>
    <col min="6146" max="6146" width="17.3984375" style="4" customWidth="1"/>
    <col min="6147" max="6147" width="10.59765625" style="4" customWidth="1"/>
    <col min="6148" max="6149" width="17.3984375" style="4" customWidth="1"/>
    <col min="6150" max="6151" width="15.09765625" style="4" customWidth="1"/>
    <col min="6152" max="6152" width="11" style="4" customWidth="1"/>
    <col min="6153" max="6400" width="9.09765625" style="4"/>
    <col min="6401" max="6401" width="12.59765625" style="4" customWidth="1"/>
    <col min="6402" max="6402" width="17.3984375" style="4" customWidth="1"/>
    <col min="6403" max="6403" width="10.59765625" style="4" customWidth="1"/>
    <col min="6404" max="6405" width="17.3984375" style="4" customWidth="1"/>
    <col min="6406" max="6407" width="15.09765625" style="4" customWidth="1"/>
    <col min="6408" max="6408" width="11" style="4" customWidth="1"/>
    <col min="6409" max="6656" width="9.09765625" style="4"/>
    <col min="6657" max="6657" width="12.59765625" style="4" customWidth="1"/>
    <col min="6658" max="6658" width="17.3984375" style="4" customWidth="1"/>
    <col min="6659" max="6659" width="10.59765625" style="4" customWidth="1"/>
    <col min="6660" max="6661" width="17.3984375" style="4" customWidth="1"/>
    <col min="6662" max="6663" width="15.09765625" style="4" customWidth="1"/>
    <col min="6664" max="6664" width="11" style="4" customWidth="1"/>
    <col min="6665" max="6912" width="9.09765625" style="4"/>
    <col min="6913" max="6913" width="12.59765625" style="4" customWidth="1"/>
    <col min="6914" max="6914" width="17.3984375" style="4" customWidth="1"/>
    <col min="6915" max="6915" width="10.59765625" style="4" customWidth="1"/>
    <col min="6916" max="6917" width="17.3984375" style="4" customWidth="1"/>
    <col min="6918" max="6919" width="15.09765625" style="4" customWidth="1"/>
    <col min="6920" max="6920" width="11" style="4" customWidth="1"/>
    <col min="6921" max="7168" width="9.09765625" style="4"/>
    <col min="7169" max="7169" width="12.59765625" style="4" customWidth="1"/>
    <col min="7170" max="7170" width="17.3984375" style="4" customWidth="1"/>
    <col min="7171" max="7171" width="10.59765625" style="4" customWidth="1"/>
    <col min="7172" max="7173" width="17.3984375" style="4" customWidth="1"/>
    <col min="7174" max="7175" width="15.09765625" style="4" customWidth="1"/>
    <col min="7176" max="7176" width="11" style="4" customWidth="1"/>
    <col min="7177" max="7424" width="9.09765625" style="4"/>
    <col min="7425" max="7425" width="12.59765625" style="4" customWidth="1"/>
    <col min="7426" max="7426" width="17.3984375" style="4" customWidth="1"/>
    <col min="7427" max="7427" width="10.59765625" style="4" customWidth="1"/>
    <col min="7428" max="7429" width="17.3984375" style="4" customWidth="1"/>
    <col min="7430" max="7431" width="15.09765625" style="4" customWidth="1"/>
    <col min="7432" max="7432" width="11" style="4" customWidth="1"/>
    <col min="7433" max="7680" width="9.09765625" style="4"/>
    <col min="7681" max="7681" width="12.59765625" style="4" customWidth="1"/>
    <col min="7682" max="7682" width="17.3984375" style="4" customWidth="1"/>
    <col min="7683" max="7683" width="10.59765625" style="4" customWidth="1"/>
    <col min="7684" max="7685" width="17.3984375" style="4" customWidth="1"/>
    <col min="7686" max="7687" width="15.09765625" style="4" customWidth="1"/>
    <col min="7688" max="7688" width="11" style="4" customWidth="1"/>
    <col min="7689" max="7936" width="9.09765625" style="4"/>
    <col min="7937" max="7937" width="12.59765625" style="4" customWidth="1"/>
    <col min="7938" max="7938" width="17.3984375" style="4" customWidth="1"/>
    <col min="7939" max="7939" width="10.59765625" style="4" customWidth="1"/>
    <col min="7940" max="7941" width="17.3984375" style="4" customWidth="1"/>
    <col min="7942" max="7943" width="15.09765625" style="4" customWidth="1"/>
    <col min="7944" max="7944" width="11" style="4" customWidth="1"/>
    <col min="7945" max="8192" width="9.09765625" style="4"/>
    <col min="8193" max="8193" width="12.59765625" style="4" customWidth="1"/>
    <col min="8194" max="8194" width="17.3984375" style="4" customWidth="1"/>
    <col min="8195" max="8195" width="10.59765625" style="4" customWidth="1"/>
    <col min="8196" max="8197" width="17.3984375" style="4" customWidth="1"/>
    <col min="8198" max="8199" width="15.09765625" style="4" customWidth="1"/>
    <col min="8200" max="8200" width="11" style="4" customWidth="1"/>
    <col min="8201" max="8448" width="9.09765625" style="4"/>
    <col min="8449" max="8449" width="12.59765625" style="4" customWidth="1"/>
    <col min="8450" max="8450" width="17.3984375" style="4" customWidth="1"/>
    <col min="8451" max="8451" width="10.59765625" style="4" customWidth="1"/>
    <col min="8452" max="8453" width="17.3984375" style="4" customWidth="1"/>
    <col min="8454" max="8455" width="15.09765625" style="4" customWidth="1"/>
    <col min="8456" max="8456" width="11" style="4" customWidth="1"/>
    <col min="8457" max="8704" width="9.09765625" style="4"/>
    <col min="8705" max="8705" width="12.59765625" style="4" customWidth="1"/>
    <col min="8706" max="8706" width="17.3984375" style="4" customWidth="1"/>
    <col min="8707" max="8707" width="10.59765625" style="4" customWidth="1"/>
    <col min="8708" max="8709" width="17.3984375" style="4" customWidth="1"/>
    <col min="8710" max="8711" width="15.09765625" style="4" customWidth="1"/>
    <col min="8712" max="8712" width="11" style="4" customWidth="1"/>
    <col min="8713" max="8960" width="9.09765625" style="4"/>
    <col min="8961" max="8961" width="12.59765625" style="4" customWidth="1"/>
    <col min="8962" max="8962" width="17.3984375" style="4" customWidth="1"/>
    <col min="8963" max="8963" width="10.59765625" style="4" customWidth="1"/>
    <col min="8964" max="8965" width="17.3984375" style="4" customWidth="1"/>
    <col min="8966" max="8967" width="15.09765625" style="4" customWidth="1"/>
    <col min="8968" max="8968" width="11" style="4" customWidth="1"/>
    <col min="8969" max="9216" width="9.09765625" style="4"/>
    <col min="9217" max="9217" width="12.59765625" style="4" customWidth="1"/>
    <col min="9218" max="9218" width="17.3984375" style="4" customWidth="1"/>
    <col min="9219" max="9219" width="10.59765625" style="4" customWidth="1"/>
    <col min="9220" max="9221" width="17.3984375" style="4" customWidth="1"/>
    <col min="9222" max="9223" width="15.09765625" style="4" customWidth="1"/>
    <col min="9224" max="9224" width="11" style="4" customWidth="1"/>
    <col min="9225" max="9472" width="9.09765625" style="4"/>
    <col min="9473" max="9473" width="12.59765625" style="4" customWidth="1"/>
    <col min="9474" max="9474" width="17.3984375" style="4" customWidth="1"/>
    <col min="9475" max="9475" width="10.59765625" style="4" customWidth="1"/>
    <col min="9476" max="9477" width="17.3984375" style="4" customWidth="1"/>
    <col min="9478" max="9479" width="15.09765625" style="4" customWidth="1"/>
    <col min="9480" max="9480" width="11" style="4" customWidth="1"/>
    <col min="9481" max="9728" width="9.09765625" style="4"/>
    <col min="9729" max="9729" width="12.59765625" style="4" customWidth="1"/>
    <col min="9730" max="9730" width="17.3984375" style="4" customWidth="1"/>
    <col min="9731" max="9731" width="10.59765625" style="4" customWidth="1"/>
    <col min="9732" max="9733" width="17.3984375" style="4" customWidth="1"/>
    <col min="9734" max="9735" width="15.09765625" style="4" customWidth="1"/>
    <col min="9736" max="9736" width="11" style="4" customWidth="1"/>
    <col min="9737" max="9984" width="9.09765625" style="4"/>
    <col min="9985" max="9985" width="12.59765625" style="4" customWidth="1"/>
    <col min="9986" max="9986" width="17.3984375" style="4" customWidth="1"/>
    <col min="9987" max="9987" width="10.59765625" style="4" customWidth="1"/>
    <col min="9988" max="9989" width="17.3984375" style="4" customWidth="1"/>
    <col min="9990" max="9991" width="15.09765625" style="4" customWidth="1"/>
    <col min="9992" max="9992" width="11" style="4" customWidth="1"/>
    <col min="9993" max="10240" width="9.09765625" style="4"/>
    <col min="10241" max="10241" width="12.59765625" style="4" customWidth="1"/>
    <col min="10242" max="10242" width="17.3984375" style="4" customWidth="1"/>
    <col min="10243" max="10243" width="10.59765625" style="4" customWidth="1"/>
    <col min="10244" max="10245" width="17.3984375" style="4" customWidth="1"/>
    <col min="10246" max="10247" width="15.09765625" style="4" customWidth="1"/>
    <col min="10248" max="10248" width="11" style="4" customWidth="1"/>
    <col min="10249" max="10496" width="9.09765625" style="4"/>
    <col min="10497" max="10497" width="12.59765625" style="4" customWidth="1"/>
    <col min="10498" max="10498" width="17.3984375" style="4" customWidth="1"/>
    <col min="10499" max="10499" width="10.59765625" style="4" customWidth="1"/>
    <col min="10500" max="10501" width="17.3984375" style="4" customWidth="1"/>
    <col min="10502" max="10503" width="15.09765625" style="4" customWidth="1"/>
    <col min="10504" max="10504" width="11" style="4" customWidth="1"/>
    <col min="10505" max="10752" width="9.09765625" style="4"/>
    <col min="10753" max="10753" width="12.59765625" style="4" customWidth="1"/>
    <col min="10754" max="10754" width="17.3984375" style="4" customWidth="1"/>
    <col min="10755" max="10755" width="10.59765625" style="4" customWidth="1"/>
    <col min="10756" max="10757" width="17.3984375" style="4" customWidth="1"/>
    <col min="10758" max="10759" width="15.09765625" style="4" customWidth="1"/>
    <col min="10760" max="10760" width="11" style="4" customWidth="1"/>
    <col min="10761" max="11008" width="9.09765625" style="4"/>
    <col min="11009" max="11009" width="12.59765625" style="4" customWidth="1"/>
    <col min="11010" max="11010" width="17.3984375" style="4" customWidth="1"/>
    <col min="11011" max="11011" width="10.59765625" style="4" customWidth="1"/>
    <col min="11012" max="11013" width="17.3984375" style="4" customWidth="1"/>
    <col min="11014" max="11015" width="15.09765625" style="4" customWidth="1"/>
    <col min="11016" max="11016" width="11" style="4" customWidth="1"/>
    <col min="11017" max="11264" width="9.09765625" style="4"/>
    <col min="11265" max="11265" width="12.59765625" style="4" customWidth="1"/>
    <col min="11266" max="11266" width="17.3984375" style="4" customWidth="1"/>
    <col min="11267" max="11267" width="10.59765625" style="4" customWidth="1"/>
    <col min="11268" max="11269" width="17.3984375" style="4" customWidth="1"/>
    <col min="11270" max="11271" width="15.09765625" style="4" customWidth="1"/>
    <col min="11272" max="11272" width="11" style="4" customWidth="1"/>
    <col min="11273" max="11520" width="9.09765625" style="4"/>
    <col min="11521" max="11521" width="12.59765625" style="4" customWidth="1"/>
    <col min="11522" max="11522" width="17.3984375" style="4" customWidth="1"/>
    <col min="11523" max="11523" width="10.59765625" style="4" customWidth="1"/>
    <col min="11524" max="11525" width="17.3984375" style="4" customWidth="1"/>
    <col min="11526" max="11527" width="15.09765625" style="4" customWidth="1"/>
    <col min="11528" max="11528" width="11" style="4" customWidth="1"/>
    <col min="11529" max="11776" width="9.09765625" style="4"/>
    <col min="11777" max="11777" width="12.59765625" style="4" customWidth="1"/>
    <col min="11778" max="11778" width="17.3984375" style="4" customWidth="1"/>
    <col min="11779" max="11779" width="10.59765625" style="4" customWidth="1"/>
    <col min="11780" max="11781" width="17.3984375" style="4" customWidth="1"/>
    <col min="11782" max="11783" width="15.09765625" style="4" customWidth="1"/>
    <col min="11784" max="11784" width="11" style="4" customWidth="1"/>
    <col min="11785" max="12032" width="9.09765625" style="4"/>
    <col min="12033" max="12033" width="12.59765625" style="4" customWidth="1"/>
    <col min="12034" max="12034" width="17.3984375" style="4" customWidth="1"/>
    <col min="12035" max="12035" width="10.59765625" style="4" customWidth="1"/>
    <col min="12036" max="12037" width="17.3984375" style="4" customWidth="1"/>
    <col min="12038" max="12039" width="15.09765625" style="4" customWidth="1"/>
    <col min="12040" max="12040" width="11" style="4" customWidth="1"/>
    <col min="12041" max="12288" width="9.09765625" style="4"/>
    <col min="12289" max="12289" width="12.59765625" style="4" customWidth="1"/>
    <col min="12290" max="12290" width="17.3984375" style="4" customWidth="1"/>
    <col min="12291" max="12291" width="10.59765625" style="4" customWidth="1"/>
    <col min="12292" max="12293" width="17.3984375" style="4" customWidth="1"/>
    <col min="12294" max="12295" width="15.09765625" style="4" customWidth="1"/>
    <col min="12296" max="12296" width="11" style="4" customWidth="1"/>
    <col min="12297" max="12544" width="9.09765625" style="4"/>
    <col min="12545" max="12545" width="12.59765625" style="4" customWidth="1"/>
    <col min="12546" max="12546" width="17.3984375" style="4" customWidth="1"/>
    <col min="12547" max="12547" width="10.59765625" style="4" customWidth="1"/>
    <col min="12548" max="12549" width="17.3984375" style="4" customWidth="1"/>
    <col min="12550" max="12551" width="15.09765625" style="4" customWidth="1"/>
    <col min="12552" max="12552" width="11" style="4" customWidth="1"/>
    <col min="12553" max="12800" width="9.09765625" style="4"/>
    <col min="12801" max="12801" width="12.59765625" style="4" customWidth="1"/>
    <col min="12802" max="12802" width="17.3984375" style="4" customWidth="1"/>
    <col min="12803" max="12803" width="10.59765625" style="4" customWidth="1"/>
    <col min="12804" max="12805" width="17.3984375" style="4" customWidth="1"/>
    <col min="12806" max="12807" width="15.09765625" style="4" customWidth="1"/>
    <col min="12808" max="12808" width="11" style="4" customWidth="1"/>
    <col min="12809" max="13056" width="9.09765625" style="4"/>
    <col min="13057" max="13057" width="12.59765625" style="4" customWidth="1"/>
    <col min="13058" max="13058" width="17.3984375" style="4" customWidth="1"/>
    <col min="13059" max="13059" width="10.59765625" style="4" customWidth="1"/>
    <col min="13060" max="13061" width="17.3984375" style="4" customWidth="1"/>
    <col min="13062" max="13063" width="15.09765625" style="4" customWidth="1"/>
    <col min="13064" max="13064" width="11" style="4" customWidth="1"/>
    <col min="13065" max="13312" width="9.09765625" style="4"/>
    <col min="13313" max="13313" width="12.59765625" style="4" customWidth="1"/>
    <col min="13314" max="13314" width="17.3984375" style="4" customWidth="1"/>
    <col min="13315" max="13315" width="10.59765625" style="4" customWidth="1"/>
    <col min="13316" max="13317" width="17.3984375" style="4" customWidth="1"/>
    <col min="13318" max="13319" width="15.09765625" style="4" customWidth="1"/>
    <col min="13320" max="13320" width="11" style="4" customWidth="1"/>
    <col min="13321" max="13568" width="9.09765625" style="4"/>
    <col min="13569" max="13569" width="12.59765625" style="4" customWidth="1"/>
    <col min="13570" max="13570" width="17.3984375" style="4" customWidth="1"/>
    <col min="13571" max="13571" width="10.59765625" style="4" customWidth="1"/>
    <col min="13572" max="13573" width="17.3984375" style="4" customWidth="1"/>
    <col min="13574" max="13575" width="15.09765625" style="4" customWidth="1"/>
    <col min="13576" max="13576" width="11" style="4" customWidth="1"/>
    <col min="13577" max="13824" width="9.09765625" style="4"/>
    <col min="13825" max="13825" width="12.59765625" style="4" customWidth="1"/>
    <col min="13826" max="13826" width="17.3984375" style="4" customWidth="1"/>
    <col min="13827" max="13827" width="10.59765625" style="4" customWidth="1"/>
    <col min="13828" max="13829" width="17.3984375" style="4" customWidth="1"/>
    <col min="13830" max="13831" width="15.09765625" style="4" customWidth="1"/>
    <col min="13832" max="13832" width="11" style="4" customWidth="1"/>
    <col min="13833" max="14080" width="9.09765625" style="4"/>
    <col min="14081" max="14081" width="12.59765625" style="4" customWidth="1"/>
    <col min="14082" max="14082" width="17.3984375" style="4" customWidth="1"/>
    <col min="14083" max="14083" width="10.59765625" style="4" customWidth="1"/>
    <col min="14084" max="14085" width="17.3984375" style="4" customWidth="1"/>
    <col min="14086" max="14087" width="15.09765625" style="4" customWidth="1"/>
    <col min="14088" max="14088" width="11" style="4" customWidth="1"/>
    <col min="14089" max="14336" width="9.09765625" style="4"/>
    <col min="14337" max="14337" width="12.59765625" style="4" customWidth="1"/>
    <col min="14338" max="14338" width="17.3984375" style="4" customWidth="1"/>
    <col min="14339" max="14339" width="10.59765625" style="4" customWidth="1"/>
    <col min="14340" max="14341" width="17.3984375" style="4" customWidth="1"/>
    <col min="14342" max="14343" width="15.09765625" style="4" customWidth="1"/>
    <col min="14344" max="14344" width="11" style="4" customWidth="1"/>
    <col min="14345" max="14592" width="9.09765625" style="4"/>
    <col min="14593" max="14593" width="12.59765625" style="4" customWidth="1"/>
    <col min="14594" max="14594" width="17.3984375" style="4" customWidth="1"/>
    <col min="14595" max="14595" width="10.59765625" style="4" customWidth="1"/>
    <col min="14596" max="14597" width="17.3984375" style="4" customWidth="1"/>
    <col min="14598" max="14599" width="15.09765625" style="4" customWidth="1"/>
    <col min="14600" max="14600" width="11" style="4" customWidth="1"/>
    <col min="14601" max="14848" width="9.09765625" style="4"/>
    <col min="14849" max="14849" width="12.59765625" style="4" customWidth="1"/>
    <col min="14850" max="14850" width="17.3984375" style="4" customWidth="1"/>
    <col min="14851" max="14851" width="10.59765625" style="4" customWidth="1"/>
    <col min="14852" max="14853" width="17.3984375" style="4" customWidth="1"/>
    <col min="14854" max="14855" width="15.09765625" style="4" customWidth="1"/>
    <col min="14856" max="14856" width="11" style="4" customWidth="1"/>
    <col min="14857" max="15104" width="9.09765625" style="4"/>
    <col min="15105" max="15105" width="12.59765625" style="4" customWidth="1"/>
    <col min="15106" max="15106" width="17.3984375" style="4" customWidth="1"/>
    <col min="15107" max="15107" width="10.59765625" style="4" customWidth="1"/>
    <col min="15108" max="15109" width="17.3984375" style="4" customWidth="1"/>
    <col min="15110" max="15111" width="15.09765625" style="4" customWidth="1"/>
    <col min="15112" max="15112" width="11" style="4" customWidth="1"/>
    <col min="15113" max="15360" width="9.09765625" style="4"/>
    <col min="15361" max="15361" width="12.59765625" style="4" customWidth="1"/>
    <col min="15362" max="15362" width="17.3984375" style="4" customWidth="1"/>
    <col min="15363" max="15363" width="10.59765625" style="4" customWidth="1"/>
    <col min="15364" max="15365" width="17.3984375" style="4" customWidth="1"/>
    <col min="15366" max="15367" width="15.09765625" style="4" customWidth="1"/>
    <col min="15368" max="15368" width="11" style="4" customWidth="1"/>
    <col min="15369" max="15616" width="9.09765625" style="4"/>
    <col min="15617" max="15617" width="12.59765625" style="4" customWidth="1"/>
    <col min="15618" max="15618" width="17.3984375" style="4" customWidth="1"/>
    <col min="15619" max="15619" width="10.59765625" style="4" customWidth="1"/>
    <col min="15620" max="15621" width="17.3984375" style="4" customWidth="1"/>
    <col min="15622" max="15623" width="15.09765625" style="4" customWidth="1"/>
    <col min="15624" max="15624" width="11" style="4" customWidth="1"/>
    <col min="15625" max="15872" width="9.09765625" style="4"/>
    <col min="15873" max="15873" width="12.59765625" style="4" customWidth="1"/>
    <col min="15874" max="15874" width="17.3984375" style="4" customWidth="1"/>
    <col min="15875" max="15875" width="10.59765625" style="4" customWidth="1"/>
    <col min="15876" max="15877" width="17.3984375" style="4" customWidth="1"/>
    <col min="15878" max="15879" width="15.09765625" style="4" customWidth="1"/>
    <col min="15880" max="15880" width="11" style="4" customWidth="1"/>
    <col min="15881" max="16128" width="9.09765625" style="4"/>
    <col min="16129" max="16129" width="12.59765625" style="4" customWidth="1"/>
    <col min="16130" max="16130" width="17.3984375" style="4" customWidth="1"/>
    <col min="16131" max="16131" width="10.59765625" style="4" customWidth="1"/>
    <col min="16132" max="16133" width="17.3984375" style="4" customWidth="1"/>
    <col min="16134" max="16135" width="15.09765625" style="4" customWidth="1"/>
    <col min="16136" max="16136" width="11" style="4" customWidth="1"/>
    <col min="16137" max="16384" width="9.09765625" style="4"/>
  </cols>
  <sheetData>
    <row r="1" spans="1:15" x14ac:dyDescent="0.25">
      <c r="A1" s="6"/>
      <c r="B1" s="6"/>
      <c r="C1" s="6"/>
      <c r="D1" s="6"/>
      <c r="E1" s="6"/>
      <c r="F1" s="6"/>
      <c r="G1" s="7"/>
    </row>
    <row r="2" spans="1:15" ht="13" x14ac:dyDescent="0.3">
      <c r="A2" s="8" t="s">
        <v>251</v>
      </c>
      <c r="B2" s="6"/>
      <c r="C2" s="6"/>
      <c r="D2" s="6"/>
      <c r="E2" s="6"/>
      <c r="F2" s="6"/>
      <c r="G2" s="7"/>
    </row>
    <row r="3" spans="1:15" x14ac:dyDescent="0.25">
      <c r="A3" s="9"/>
      <c r="B3" s="9"/>
      <c r="C3" s="9"/>
      <c r="D3" s="9"/>
      <c r="E3" s="9"/>
      <c r="F3" s="9"/>
      <c r="G3" s="10"/>
    </row>
    <row r="4" spans="1:15" x14ac:dyDescent="0.25">
      <c r="A4" s="11" t="s">
        <v>42</v>
      </c>
      <c r="B4" s="12" t="s">
        <v>43</v>
      </c>
      <c r="C4" s="12" t="s">
        <v>44</v>
      </c>
      <c r="D4" s="12" t="s">
        <v>44</v>
      </c>
      <c r="E4" s="12" t="s">
        <v>45</v>
      </c>
      <c r="F4" s="12" t="s">
        <v>46</v>
      </c>
      <c r="G4" s="13" t="s">
        <v>47</v>
      </c>
    </row>
    <row r="5" spans="1:15" x14ac:dyDescent="0.25">
      <c r="A5" s="14" t="s">
        <v>48</v>
      </c>
      <c r="B5" s="15" t="s">
        <v>49</v>
      </c>
      <c r="C5" s="15" t="s">
        <v>50</v>
      </c>
      <c r="D5" s="15" t="s">
        <v>51</v>
      </c>
      <c r="E5" s="15" t="s">
        <v>52</v>
      </c>
      <c r="F5" s="15" t="s">
        <v>53</v>
      </c>
      <c r="G5" s="16" t="s">
        <v>54</v>
      </c>
    </row>
    <row r="6" spans="1:15" x14ac:dyDescent="0.25">
      <c r="A6" s="17"/>
      <c r="B6" s="15" t="s">
        <v>55</v>
      </c>
      <c r="C6" s="15" t="s">
        <v>56</v>
      </c>
      <c r="D6" s="15" t="s">
        <v>55</v>
      </c>
      <c r="E6" s="15" t="s">
        <v>55</v>
      </c>
      <c r="F6" s="15" t="s">
        <v>57</v>
      </c>
      <c r="G6" s="16" t="s">
        <v>56</v>
      </c>
    </row>
    <row r="7" spans="1:15" x14ac:dyDescent="0.25">
      <c r="A7" s="18"/>
      <c r="B7" s="6"/>
      <c r="C7" s="15"/>
      <c r="D7" s="6"/>
      <c r="E7" s="6"/>
      <c r="F7" s="15"/>
      <c r="G7" s="16"/>
    </row>
    <row r="8" spans="1:15" ht="13.5" x14ac:dyDescent="0.35">
      <c r="A8" s="19"/>
      <c r="B8" s="20" t="s">
        <v>58</v>
      </c>
      <c r="C8" s="12" t="s">
        <v>59</v>
      </c>
      <c r="D8" s="12" t="s">
        <v>60</v>
      </c>
      <c r="E8" s="12" t="s">
        <v>61</v>
      </c>
      <c r="F8" s="20" t="s">
        <v>62</v>
      </c>
      <c r="G8" s="21" t="s">
        <v>63</v>
      </c>
    </row>
    <row r="9" spans="1:15" x14ac:dyDescent="0.25">
      <c r="A9" s="18"/>
      <c r="B9" s="22"/>
      <c r="C9" s="22"/>
      <c r="D9" s="22"/>
      <c r="E9" s="22"/>
      <c r="F9" s="22"/>
      <c r="G9" s="23"/>
    </row>
    <row r="10" spans="1:15" x14ac:dyDescent="0.25">
      <c r="A10" s="14" t="s">
        <v>64</v>
      </c>
      <c r="B10" s="24">
        <v>1.6900000000000001E-3</v>
      </c>
      <c r="C10" s="15">
        <v>100000</v>
      </c>
      <c r="D10" s="15">
        <v>169</v>
      </c>
      <c r="E10" s="15">
        <v>99861</v>
      </c>
      <c r="F10" s="15">
        <v>8593473</v>
      </c>
      <c r="G10" s="25">
        <v>85.9</v>
      </c>
      <c r="H10" s="44"/>
      <c r="I10" s="44"/>
      <c r="J10" s="44"/>
      <c r="K10" s="39"/>
      <c r="L10" s="39"/>
      <c r="M10" s="44"/>
      <c r="N10" s="43"/>
      <c r="O10" s="43"/>
    </row>
    <row r="11" spans="1:15" x14ac:dyDescent="0.25">
      <c r="A11" s="14" t="s">
        <v>65</v>
      </c>
      <c r="B11" s="24">
        <v>8.0000000000000007E-5</v>
      </c>
      <c r="C11" s="15">
        <v>99831</v>
      </c>
      <c r="D11" s="15">
        <v>8</v>
      </c>
      <c r="E11" s="15">
        <v>99827</v>
      </c>
      <c r="F11" s="15">
        <v>8493611</v>
      </c>
      <c r="G11" s="25">
        <v>85.1</v>
      </c>
      <c r="H11" s="44"/>
      <c r="I11" s="44"/>
      <c r="J11" s="44"/>
      <c r="K11" s="39"/>
      <c r="L11" s="39"/>
      <c r="M11" s="44"/>
      <c r="N11" s="43"/>
      <c r="O11" s="43"/>
    </row>
    <row r="12" spans="1:15" x14ac:dyDescent="0.25">
      <c r="A12" s="14" t="s">
        <v>66</v>
      </c>
      <c r="B12" s="24">
        <v>8.0000000000000007E-5</v>
      </c>
      <c r="C12" s="15">
        <v>99823</v>
      </c>
      <c r="D12" s="15">
        <v>8</v>
      </c>
      <c r="E12" s="15">
        <v>99819</v>
      </c>
      <c r="F12" s="15">
        <v>8393784</v>
      </c>
      <c r="G12" s="25">
        <v>84.1</v>
      </c>
      <c r="H12" s="44"/>
      <c r="I12" s="44"/>
      <c r="J12" s="44"/>
      <c r="K12" s="39"/>
      <c r="L12" s="39"/>
      <c r="M12" s="44"/>
      <c r="N12" s="43"/>
      <c r="O12" s="43"/>
    </row>
    <row r="13" spans="1:15" x14ac:dyDescent="0.25">
      <c r="A13" s="14" t="s">
        <v>67</v>
      </c>
      <c r="B13" s="24">
        <v>8.0000000000000007E-5</v>
      </c>
      <c r="C13" s="15">
        <v>99815</v>
      </c>
      <c r="D13" s="15">
        <v>8</v>
      </c>
      <c r="E13" s="15">
        <v>99811</v>
      </c>
      <c r="F13" s="15">
        <v>8293965</v>
      </c>
      <c r="G13" s="25">
        <v>83.1</v>
      </c>
      <c r="H13" s="44"/>
      <c r="I13" s="44"/>
      <c r="J13" s="44"/>
      <c r="K13" s="39"/>
      <c r="L13" s="39"/>
      <c r="M13" s="44"/>
      <c r="N13" s="43"/>
      <c r="O13" s="43"/>
    </row>
    <row r="14" spans="1:15" x14ac:dyDescent="0.25">
      <c r="A14" s="14" t="s">
        <v>68</v>
      </c>
      <c r="B14" s="24">
        <v>6.9999999999999994E-5</v>
      </c>
      <c r="C14" s="15">
        <v>99807</v>
      </c>
      <c r="D14" s="15">
        <v>7</v>
      </c>
      <c r="E14" s="15">
        <v>99804</v>
      </c>
      <c r="F14" s="15">
        <v>8194154</v>
      </c>
      <c r="G14" s="25">
        <v>82.1</v>
      </c>
      <c r="H14" s="44"/>
      <c r="I14" s="44"/>
      <c r="J14" s="44"/>
      <c r="K14" s="39"/>
      <c r="L14" s="39"/>
      <c r="M14" s="44"/>
      <c r="N14" s="43"/>
      <c r="O14" s="43"/>
    </row>
    <row r="15" spans="1:15" x14ac:dyDescent="0.25">
      <c r="A15" s="14" t="s">
        <v>69</v>
      </c>
      <c r="B15" s="24">
        <v>6.9999999999999994E-5</v>
      </c>
      <c r="C15" s="15">
        <v>99800</v>
      </c>
      <c r="D15" s="15">
        <v>7</v>
      </c>
      <c r="E15" s="15">
        <v>99797</v>
      </c>
      <c r="F15" s="15">
        <v>8094351</v>
      </c>
      <c r="G15" s="25">
        <v>81.099999999999994</v>
      </c>
      <c r="H15" s="44"/>
      <c r="I15" s="44"/>
      <c r="J15" s="44"/>
      <c r="K15" s="39"/>
      <c r="L15" s="39"/>
      <c r="M15" s="44"/>
      <c r="N15" s="43"/>
      <c r="O15" s="43"/>
    </row>
    <row r="16" spans="1:15" x14ac:dyDescent="0.25">
      <c r="A16" s="14" t="s">
        <v>70</v>
      </c>
      <c r="B16" s="24">
        <v>6.0000000000000002E-5</v>
      </c>
      <c r="C16" s="15">
        <v>99793</v>
      </c>
      <c r="D16" s="15">
        <v>6</v>
      </c>
      <c r="E16" s="15">
        <v>99790</v>
      </c>
      <c r="F16" s="15">
        <v>7994554</v>
      </c>
      <c r="G16" s="25">
        <v>80.099999999999994</v>
      </c>
      <c r="H16" s="44"/>
      <c r="I16" s="44"/>
      <c r="J16" s="44"/>
      <c r="K16" s="39"/>
      <c r="L16" s="39"/>
      <c r="M16" s="44"/>
      <c r="N16" s="43"/>
      <c r="O16" s="43"/>
    </row>
    <row r="17" spans="1:15" x14ac:dyDescent="0.25">
      <c r="A17" s="14" t="s">
        <v>71</v>
      </c>
      <c r="B17" s="24">
        <v>6.0000000000000002E-5</v>
      </c>
      <c r="C17" s="15">
        <v>99787</v>
      </c>
      <c r="D17" s="15">
        <v>6</v>
      </c>
      <c r="E17" s="15">
        <v>99784</v>
      </c>
      <c r="F17" s="15">
        <v>7894764</v>
      </c>
      <c r="G17" s="25">
        <v>79.099999999999994</v>
      </c>
      <c r="H17" s="44"/>
      <c r="I17" s="44"/>
      <c r="J17" s="44"/>
      <c r="K17" s="39"/>
      <c r="L17" s="39"/>
      <c r="M17" s="44"/>
      <c r="N17" s="43"/>
      <c r="O17" s="43"/>
    </row>
    <row r="18" spans="1:15" x14ac:dyDescent="0.25">
      <c r="A18" s="14" t="s">
        <v>72</v>
      </c>
      <c r="B18" s="24">
        <v>6.0000000000000002E-5</v>
      </c>
      <c r="C18" s="15">
        <v>99781</v>
      </c>
      <c r="D18" s="15">
        <v>6</v>
      </c>
      <c r="E18" s="15">
        <v>99778</v>
      </c>
      <c r="F18" s="15">
        <v>7794980</v>
      </c>
      <c r="G18" s="25">
        <v>78.099999999999994</v>
      </c>
      <c r="H18" s="44"/>
      <c r="I18" s="44"/>
      <c r="J18" s="44"/>
      <c r="K18" s="39"/>
      <c r="L18" s="39"/>
      <c r="M18" s="44"/>
      <c r="N18" s="43"/>
      <c r="O18" s="43"/>
    </row>
    <row r="19" spans="1:15" x14ac:dyDescent="0.25">
      <c r="A19" s="14" t="s">
        <v>73</v>
      </c>
      <c r="B19" s="24">
        <v>6.0000000000000002E-5</v>
      </c>
      <c r="C19" s="15">
        <v>99775</v>
      </c>
      <c r="D19" s="15">
        <v>6</v>
      </c>
      <c r="E19" s="15">
        <v>99772</v>
      </c>
      <c r="F19" s="15">
        <v>7695202</v>
      </c>
      <c r="G19" s="25">
        <v>77.099999999999994</v>
      </c>
      <c r="H19" s="44"/>
      <c r="I19" s="44"/>
      <c r="J19" s="44"/>
      <c r="K19" s="39"/>
      <c r="L19" s="39"/>
      <c r="M19" s="44"/>
      <c r="N19" s="43"/>
      <c r="O19" s="43"/>
    </row>
    <row r="20" spans="1:15" x14ac:dyDescent="0.25">
      <c r="A20" s="14" t="s">
        <v>74</v>
      </c>
      <c r="B20" s="24">
        <v>6.0000000000000002E-5</v>
      </c>
      <c r="C20" s="15">
        <v>99769</v>
      </c>
      <c r="D20" s="15">
        <v>6</v>
      </c>
      <c r="E20" s="15">
        <v>99766</v>
      </c>
      <c r="F20" s="15">
        <v>7595430</v>
      </c>
      <c r="G20" s="25">
        <v>76.099999999999994</v>
      </c>
      <c r="H20" s="44"/>
      <c r="I20" s="44"/>
      <c r="J20" s="44"/>
      <c r="K20" s="39"/>
      <c r="L20" s="39"/>
      <c r="M20" s="44"/>
      <c r="N20" s="43"/>
      <c r="O20" s="43"/>
    </row>
    <row r="21" spans="1:15" x14ac:dyDescent="0.25">
      <c r="A21" s="14" t="s">
        <v>75</v>
      </c>
      <c r="B21" s="24">
        <v>6.0000000000000002E-5</v>
      </c>
      <c r="C21" s="15">
        <v>99763</v>
      </c>
      <c r="D21" s="15">
        <v>6</v>
      </c>
      <c r="E21" s="15">
        <v>99760</v>
      </c>
      <c r="F21" s="15">
        <v>7495664</v>
      </c>
      <c r="G21" s="25">
        <v>75.099999999999994</v>
      </c>
      <c r="H21" s="44"/>
      <c r="I21" s="44"/>
      <c r="J21" s="44"/>
      <c r="K21" s="39"/>
      <c r="L21" s="39"/>
      <c r="M21" s="44"/>
      <c r="N21" s="43"/>
      <c r="O21" s="43"/>
    </row>
    <row r="22" spans="1:15" x14ac:dyDescent="0.25">
      <c r="A22" s="14" t="s">
        <v>76</v>
      </c>
      <c r="B22" s="24">
        <v>6.9999999999999994E-5</v>
      </c>
      <c r="C22" s="15">
        <v>99757</v>
      </c>
      <c r="D22" s="15">
        <v>7</v>
      </c>
      <c r="E22" s="15">
        <v>99754</v>
      </c>
      <c r="F22" s="15">
        <v>7395904</v>
      </c>
      <c r="G22" s="25">
        <v>74.099999999999994</v>
      </c>
      <c r="H22" s="44"/>
      <c r="I22" s="44"/>
      <c r="J22" s="44"/>
      <c r="K22" s="39"/>
      <c r="L22" s="39"/>
      <c r="M22" s="44"/>
      <c r="N22" s="43"/>
      <c r="O22" s="43"/>
    </row>
    <row r="23" spans="1:15" x14ac:dyDescent="0.25">
      <c r="A23" s="14" t="s">
        <v>77</v>
      </c>
      <c r="B23" s="24">
        <v>9.0000000000000006E-5</v>
      </c>
      <c r="C23" s="15">
        <v>99750</v>
      </c>
      <c r="D23" s="15">
        <v>9</v>
      </c>
      <c r="E23" s="15">
        <v>99746</v>
      </c>
      <c r="F23" s="15">
        <v>7296151</v>
      </c>
      <c r="G23" s="25">
        <v>73.099999999999994</v>
      </c>
      <c r="H23" s="44"/>
      <c r="I23" s="44"/>
      <c r="J23" s="44"/>
      <c r="K23" s="39"/>
      <c r="L23" s="39"/>
      <c r="M23" s="44"/>
      <c r="N23" s="43"/>
      <c r="O23" s="43"/>
    </row>
    <row r="24" spans="1:15" x14ac:dyDescent="0.25">
      <c r="A24" s="14" t="s">
        <v>78</v>
      </c>
      <c r="B24" s="24">
        <v>1.1E-4</v>
      </c>
      <c r="C24" s="15">
        <v>99741</v>
      </c>
      <c r="D24" s="15">
        <v>11</v>
      </c>
      <c r="E24" s="15">
        <v>99736</v>
      </c>
      <c r="F24" s="15">
        <v>7196405</v>
      </c>
      <c r="G24" s="25">
        <v>72.2</v>
      </c>
      <c r="H24" s="44"/>
      <c r="I24" s="44"/>
      <c r="J24" s="44"/>
      <c r="K24" s="39"/>
      <c r="L24" s="39"/>
      <c r="M24" s="44"/>
      <c r="N24" s="43"/>
      <c r="O24" s="43"/>
    </row>
    <row r="25" spans="1:15" x14ac:dyDescent="0.25">
      <c r="A25" s="14" t="s">
        <v>79</v>
      </c>
      <c r="B25" s="24">
        <v>1.2999999999999999E-4</v>
      </c>
      <c r="C25" s="15">
        <v>99730</v>
      </c>
      <c r="D25" s="15">
        <v>13</v>
      </c>
      <c r="E25" s="15">
        <v>99724</v>
      </c>
      <c r="F25" s="15">
        <v>7096670</v>
      </c>
      <c r="G25" s="25">
        <v>71.2</v>
      </c>
      <c r="H25" s="44"/>
      <c r="I25" s="44"/>
      <c r="J25" s="44"/>
      <c r="K25" s="39"/>
      <c r="L25" s="39"/>
      <c r="M25" s="44"/>
      <c r="N25" s="43"/>
      <c r="O25" s="43"/>
    </row>
    <row r="26" spans="1:15" x14ac:dyDescent="0.25">
      <c r="A26" s="26" t="s">
        <v>80</v>
      </c>
      <c r="B26" s="24">
        <v>1.6000000000000001E-4</v>
      </c>
      <c r="C26" s="15">
        <v>99717</v>
      </c>
      <c r="D26" s="15">
        <v>16</v>
      </c>
      <c r="E26" s="15">
        <v>99709</v>
      </c>
      <c r="F26" s="15">
        <v>6996946</v>
      </c>
      <c r="G26" s="25">
        <v>70.2</v>
      </c>
      <c r="H26" s="44"/>
      <c r="I26" s="44"/>
      <c r="J26" s="44"/>
      <c r="K26" s="39"/>
      <c r="L26" s="39"/>
      <c r="M26" s="44"/>
      <c r="N26" s="43"/>
      <c r="O26" s="43"/>
    </row>
    <row r="27" spans="1:15" x14ac:dyDescent="0.25">
      <c r="A27" s="26" t="s">
        <v>81</v>
      </c>
      <c r="B27" s="24">
        <v>1.7000000000000001E-4</v>
      </c>
      <c r="C27" s="15">
        <v>99701</v>
      </c>
      <c r="D27" s="15">
        <v>17</v>
      </c>
      <c r="E27" s="15">
        <v>99693</v>
      </c>
      <c r="F27" s="15">
        <v>6897237</v>
      </c>
      <c r="G27" s="25">
        <v>69.2</v>
      </c>
      <c r="H27" s="44"/>
      <c r="I27" s="44"/>
      <c r="J27" s="44"/>
      <c r="K27" s="39"/>
      <c r="L27" s="39"/>
      <c r="M27" s="44"/>
      <c r="N27" s="43"/>
      <c r="O27" s="43"/>
    </row>
    <row r="28" spans="1:15" x14ac:dyDescent="0.25">
      <c r="A28" s="26" t="s">
        <v>82</v>
      </c>
      <c r="B28" s="24">
        <v>1.7000000000000001E-4</v>
      </c>
      <c r="C28" s="15">
        <v>99684</v>
      </c>
      <c r="D28" s="15">
        <v>17</v>
      </c>
      <c r="E28" s="15">
        <v>99676</v>
      </c>
      <c r="F28" s="15">
        <v>6797545</v>
      </c>
      <c r="G28" s="25">
        <v>68.2</v>
      </c>
      <c r="H28" s="44"/>
      <c r="I28" s="44"/>
      <c r="J28" s="44"/>
      <c r="K28" s="39"/>
      <c r="L28" s="39"/>
      <c r="M28" s="44"/>
      <c r="N28" s="43"/>
      <c r="O28" s="43"/>
    </row>
    <row r="29" spans="1:15" x14ac:dyDescent="0.25">
      <c r="A29" s="26" t="s">
        <v>83</v>
      </c>
      <c r="B29" s="24">
        <v>1.7000000000000001E-4</v>
      </c>
      <c r="C29" s="15">
        <v>99667</v>
      </c>
      <c r="D29" s="15">
        <v>17</v>
      </c>
      <c r="E29" s="15">
        <v>99659</v>
      </c>
      <c r="F29" s="15">
        <v>6697869</v>
      </c>
      <c r="G29" s="25">
        <v>67.2</v>
      </c>
      <c r="H29" s="44"/>
      <c r="I29" s="44"/>
      <c r="J29" s="44"/>
      <c r="K29" s="39"/>
      <c r="L29" s="39"/>
      <c r="M29" s="44"/>
      <c r="N29" s="43"/>
      <c r="O29" s="43"/>
    </row>
    <row r="30" spans="1:15" x14ac:dyDescent="0.25">
      <c r="A30" s="26" t="s">
        <v>84</v>
      </c>
      <c r="B30" s="24">
        <v>1.6000000000000001E-4</v>
      </c>
      <c r="C30" s="15">
        <v>99650</v>
      </c>
      <c r="D30" s="15">
        <v>16</v>
      </c>
      <c r="E30" s="15">
        <v>99642</v>
      </c>
      <c r="F30" s="15">
        <v>6598211</v>
      </c>
      <c r="G30" s="25">
        <v>66.2</v>
      </c>
      <c r="H30" s="44"/>
      <c r="I30" s="44"/>
      <c r="J30" s="44"/>
      <c r="K30" s="39"/>
      <c r="L30" s="39"/>
      <c r="M30" s="44"/>
      <c r="N30" s="43"/>
      <c r="O30" s="43"/>
    </row>
    <row r="31" spans="1:15" x14ac:dyDescent="0.25">
      <c r="A31" s="26" t="s">
        <v>85</v>
      </c>
      <c r="B31" s="24">
        <v>1.4999999999999999E-4</v>
      </c>
      <c r="C31" s="15">
        <v>99634</v>
      </c>
      <c r="D31" s="15">
        <v>15</v>
      </c>
      <c r="E31" s="15">
        <v>99627</v>
      </c>
      <c r="F31" s="15">
        <v>6498569</v>
      </c>
      <c r="G31" s="25">
        <v>65.2</v>
      </c>
      <c r="H31" s="44"/>
      <c r="I31" s="44"/>
      <c r="J31" s="44"/>
      <c r="K31" s="39"/>
      <c r="L31" s="39"/>
      <c r="M31" s="44"/>
      <c r="N31" s="43"/>
      <c r="O31" s="43"/>
    </row>
    <row r="32" spans="1:15" x14ac:dyDescent="0.25">
      <c r="A32" s="26" t="s">
        <v>86</v>
      </c>
      <c r="B32" s="24">
        <v>1.4999999999999999E-4</v>
      </c>
      <c r="C32" s="15">
        <v>99619</v>
      </c>
      <c r="D32" s="15">
        <v>15</v>
      </c>
      <c r="E32" s="15">
        <v>99612</v>
      </c>
      <c r="F32" s="15">
        <v>6398942</v>
      </c>
      <c r="G32" s="25">
        <v>64.2</v>
      </c>
      <c r="H32" s="44"/>
      <c r="I32" s="44"/>
      <c r="J32" s="44"/>
      <c r="K32" s="39"/>
      <c r="L32" s="39"/>
      <c r="M32" s="44"/>
      <c r="N32" s="43"/>
      <c r="O32" s="43"/>
    </row>
    <row r="33" spans="1:15" x14ac:dyDescent="0.25">
      <c r="A33" s="26" t="s">
        <v>87</v>
      </c>
      <c r="B33" s="24">
        <v>1.4999999999999999E-4</v>
      </c>
      <c r="C33" s="15">
        <v>99604</v>
      </c>
      <c r="D33" s="15">
        <v>15</v>
      </c>
      <c r="E33" s="15">
        <v>99597</v>
      </c>
      <c r="F33" s="15">
        <v>6299331</v>
      </c>
      <c r="G33" s="25">
        <v>63.2</v>
      </c>
      <c r="H33" s="44"/>
      <c r="I33" s="44"/>
      <c r="J33" s="44"/>
      <c r="K33" s="39"/>
      <c r="L33" s="39"/>
      <c r="M33" s="44"/>
      <c r="N33" s="43"/>
      <c r="O33" s="43"/>
    </row>
    <row r="34" spans="1:15" x14ac:dyDescent="0.25">
      <c r="A34" s="26" t="s">
        <v>88</v>
      </c>
      <c r="B34" s="24">
        <v>1.6000000000000001E-4</v>
      </c>
      <c r="C34" s="15">
        <v>99589</v>
      </c>
      <c r="D34" s="15">
        <v>16</v>
      </c>
      <c r="E34" s="15">
        <v>99581</v>
      </c>
      <c r="F34" s="15">
        <v>6199734</v>
      </c>
      <c r="G34" s="25">
        <v>62.3</v>
      </c>
      <c r="H34" s="44"/>
      <c r="I34" s="44"/>
      <c r="J34" s="44"/>
      <c r="K34" s="39"/>
      <c r="L34" s="39"/>
      <c r="M34" s="44"/>
      <c r="N34" s="43"/>
      <c r="O34" s="43"/>
    </row>
    <row r="35" spans="1:15" x14ac:dyDescent="0.25">
      <c r="A35" s="26" t="s">
        <v>89</v>
      </c>
      <c r="B35" s="24">
        <v>1.7000000000000001E-4</v>
      </c>
      <c r="C35" s="15">
        <v>99573</v>
      </c>
      <c r="D35" s="15">
        <v>17</v>
      </c>
      <c r="E35" s="15">
        <v>99565</v>
      </c>
      <c r="F35" s="15">
        <v>6100153</v>
      </c>
      <c r="G35" s="25">
        <v>61.3</v>
      </c>
      <c r="H35" s="44"/>
      <c r="I35" s="44"/>
      <c r="J35" s="44"/>
      <c r="K35" s="39"/>
      <c r="L35" s="39"/>
      <c r="M35" s="44"/>
      <c r="N35" s="43"/>
      <c r="O35" s="43"/>
    </row>
    <row r="36" spans="1:15" x14ac:dyDescent="0.25">
      <c r="A36" s="26" t="s">
        <v>90</v>
      </c>
      <c r="B36" s="24">
        <v>1.8000000000000001E-4</v>
      </c>
      <c r="C36" s="15">
        <v>99556</v>
      </c>
      <c r="D36" s="15">
        <v>18</v>
      </c>
      <c r="E36" s="15">
        <v>99547</v>
      </c>
      <c r="F36" s="15">
        <v>6000589</v>
      </c>
      <c r="G36" s="25">
        <v>60.3</v>
      </c>
      <c r="H36" s="44"/>
      <c r="I36" s="44"/>
      <c r="J36" s="44"/>
      <c r="K36" s="39"/>
      <c r="L36" s="39"/>
      <c r="M36" s="44"/>
      <c r="N36" s="43"/>
      <c r="O36" s="43"/>
    </row>
    <row r="37" spans="1:15" x14ac:dyDescent="0.25">
      <c r="A37" s="26" t="s">
        <v>91</v>
      </c>
      <c r="B37" s="24">
        <v>1.9000000000000001E-4</v>
      </c>
      <c r="C37" s="15">
        <v>99538</v>
      </c>
      <c r="D37" s="15">
        <v>19</v>
      </c>
      <c r="E37" s="15">
        <v>99529</v>
      </c>
      <c r="F37" s="15">
        <v>5901042</v>
      </c>
      <c r="G37" s="25">
        <v>59.3</v>
      </c>
      <c r="H37" s="44"/>
      <c r="I37" s="44"/>
      <c r="J37" s="44"/>
      <c r="K37" s="39"/>
      <c r="L37" s="39"/>
      <c r="M37" s="44"/>
      <c r="N37" s="43"/>
      <c r="O37" s="43"/>
    </row>
    <row r="38" spans="1:15" x14ac:dyDescent="0.25">
      <c r="A38" s="26" t="s">
        <v>92</v>
      </c>
      <c r="B38" s="24">
        <v>1.9000000000000001E-4</v>
      </c>
      <c r="C38" s="15">
        <v>99519</v>
      </c>
      <c r="D38" s="15">
        <v>19</v>
      </c>
      <c r="E38" s="15">
        <v>99510</v>
      </c>
      <c r="F38" s="15">
        <v>5801513</v>
      </c>
      <c r="G38" s="25">
        <v>58.3</v>
      </c>
      <c r="H38" s="44"/>
      <c r="I38" s="44"/>
      <c r="J38" s="44"/>
      <c r="K38" s="39"/>
      <c r="L38" s="39"/>
      <c r="M38" s="44"/>
      <c r="N38" s="43"/>
      <c r="O38" s="43"/>
    </row>
    <row r="39" spans="1:15" x14ac:dyDescent="0.25">
      <c r="A39" s="26" t="s">
        <v>93</v>
      </c>
      <c r="B39" s="24">
        <v>1.9000000000000001E-4</v>
      </c>
      <c r="C39" s="15">
        <v>99500</v>
      </c>
      <c r="D39" s="15">
        <v>19</v>
      </c>
      <c r="E39" s="15">
        <v>99491</v>
      </c>
      <c r="F39" s="15">
        <v>5702004</v>
      </c>
      <c r="G39" s="25">
        <v>57.3</v>
      </c>
      <c r="H39" s="44"/>
      <c r="I39" s="44"/>
      <c r="J39" s="44"/>
      <c r="K39" s="39"/>
      <c r="L39" s="39"/>
      <c r="M39" s="44"/>
      <c r="N39" s="43"/>
      <c r="O39" s="43"/>
    </row>
    <row r="40" spans="1:15" x14ac:dyDescent="0.25">
      <c r="A40" s="26" t="s">
        <v>94</v>
      </c>
      <c r="B40" s="24">
        <v>2.0000000000000001E-4</v>
      </c>
      <c r="C40" s="15">
        <v>99481</v>
      </c>
      <c r="D40" s="15">
        <v>20</v>
      </c>
      <c r="E40" s="15">
        <v>99471</v>
      </c>
      <c r="F40" s="15">
        <v>5602513</v>
      </c>
      <c r="G40" s="25">
        <v>56.3</v>
      </c>
      <c r="H40" s="44"/>
      <c r="I40" s="44"/>
      <c r="J40" s="44"/>
      <c r="K40" s="39"/>
      <c r="L40" s="39"/>
      <c r="M40" s="44"/>
      <c r="N40" s="43"/>
      <c r="O40" s="43"/>
    </row>
    <row r="41" spans="1:15" x14ac:dyDescent="0.25">
      <c r="A41" s="26" t="s">
        <v>95</v>
      </c>
      <c r="B41" s="24">
        <v>2.0000000000000001E-4</v>
      </c>
      <c r="C41" s="15">
        <v>99461</v>
      </c>
      <c r="D41" s="15">
        <v>20</v>
      </c>
      <c r="E41" s="15">
        <v>99451</v>
      </c>
      <c r="F41" s="15">
        <v>5503042</v>
      </c>
      <c r="G41" s="25">
        <v>55.3</v>
      </c>
      <c r="H41" s="44"/>
      <c r="I41" s="44"/>
      <c r="J41" s="44"/>
      <c r="K41" s="39"/>
      <c r="L41" s="39"/>
      <c r="M41" s="44"/>
      <c r="N41" s="43"/>
      <c r="O41" s="43"/>
    </row>
    <row r="42" spans="1:15" x14ac:dyDescent="0.25">
      <c r="A42" s="26" t="s">
        <v>96</v>
      </c>
      <c r="B42" s="24">
        <v>2.1000000000000001E-4</v>
      </c>
      <c r="C42" s="15">
        <v>99441</v>
      </c>
      <c r="D42" s="15">
        <v>21</v>
      </c>
      <c r="E42" s="15">
        <v>99431</v>
      </c>
      <c r="F42" s="15">
        <v>5403591</v>
      </c>
      <c r="G42" s="25">
        <v>54.3</v>
      </c>
      <c r="H42" s="44"/>
      <c r="I42" s="44"/>
      <c r="J42" s="44"/>
      <c r="K42" s="39"/>
      <c r="L42" s="39"/>
      <c r="M42" s="44"/>
      <c r="N42" s="43"/>
      <c r="O42" s="43"/>
    </row>
    <row r="43" spans="1:15" x14ac:dyDescent="0.25">
      <c r="A43" s="26" t="s">
        <v>97</v>
      </c>
      <c r="B43" s="24">
        <v>2.3000000000000001E-4</v>
      </c>
      <c r="C43" s="15">
        <v>99420</v>
      </c>
      <c r="D43" s="15">
        <v>23</v>
      </c>
      <c r="E43" s="15">
        <v>99409</v>
      </c>
      <c r="F43" s="15">
        <v>5304161</v>
      </c>
      <c r="G43" s="25">
        <v>53.4</v>
      </c>
      <c r="H43" s="44"/>
      <c r="I43" s="44"/>
      <c r="J43" s="44"/>
      <c r="K43" s="39"/>
      <c r="L43" s="39"/>
      <c r="M43" s="44"/>
      <c r="N43" s="43"/>
      <c r="O43" s="43"/>
    </row>
    <row r="44" spans="1:15" x14ac:dyDescent="0.25">
      <c r="A44" s="26" t="s">
        <v>98</v>
      </c>
      <c r="B44" s="24">
        <v>2.5999999999999998E-4</v>
      </c>
      <c r="C44" s="15">
        <v>99397</v>
      </c>
      <c r="D44" s="15">
        <v>26</v>
      </c>
      <c r="E44" s="15">
        <v>99384</v>
      </c>
      <c r="F44" s="15">
        <v>5204752</v>
      </c>
      <c r="G44" s="25">
        <v>52.4</v>
      </c>
      <c r="H44" s="44"/>
      <c r="I44" s="44"/>
      <c r="J44" s="44"/>
      <c r="K44" s="39"/>
      <c r="L44" s="39"/>
      <c r="M44" s="44"/>
      <c r="N44" s="43"/>
      <c r="O44" s="43"/>
    </row>
    <row r="45" spans="1:15" x14ac:dyDescent="0.25">
      <c r="A45" s="26" t="s">
        <v>99</v>
      </c>
      <c r="B45" s="24">
        <v>2.9E-4</v>
      </c>
      <c r="C45" s="15">
        <v>99371</v>
      </c>
      <c r="D45" s="15">
        <v>28</v>
      </c>
      <c r="E45" s="15">
        <v>99357</v>
      </c>
      <c r="F45" s="15">
        <v>5105368</v>
      </c>
      <c r="G45" s="25">
        <v>51.4</v>
      </c>
      <c r="H45" s="44"/>
      <c r="I45" s="44"/>
      <c r="J45" s="44"/>
      <c r="K45" s="39"/>
      <c r="L45" s="39"/>
      <c r="M45" s="44"/>
      <c r="N45" s="43"/>
      <c r="O45" s="43"/>
    </row>
    <row r="46" spans="1:15" x14ac:dyDescent="0.25">
      <c r="A46" s="26" t="s">
        <v>100</v>
      </c>
      <c r="B46" s="24">
        <v>3.1E-4</v>
      </c>
      <c r="C46" s="15">
        <v>99343</v>
      </c>
      <c r="D46" s="15">
        <v>31</v>
      </c>
      <c r="E46" s="15">
        <v>99328</v>
      </c>
      <c r="F46" s="15">
        <v>5006011</v>
      </c>
      <c r="G46" s="25">
        <v>50.4</v>
      </c>
      <c r="H46" s="44"/>
      <c r="I46" s="44"/>
      <c r="J46" s="44"/>
      <c r="K46" s="39"/>
      <c r="L46" s="39"/>
      <c r="M46" s="44"/>
      <c r="N46" s="43"/>
      <c r="O46" s="43"/>
    </row>
    <row r="47" spans="1:15" x14ac:dyDescent="0.25">
      <c r="A47" s="26" t="s">
        <v>101</v>
      </c>
      <c r="B47" s="24">
        <v>3.5E-4</v>
      </c>
      <c r="C47" s="15">
        <v>99312</v>
      </c>
      <c r="D47" s="15">
        <v>34</v>
      </c>
      <c r="E47" s="15">
        <v>99295</v>
      </c>
      <c r="F47" s="15">
        <v>4906684</v>
      </c>
      <c r="G47" s="25">
        <v>49.4</v>
      </c>
      <c r="H47" s="44"/>
      <c r="I47" s="44"/>
      <c r="J47" s="44"/>
      <c r="K47" s="39"/>
      <c r="L47" s="39"/>
      <c r="M47" s="44"/>
      <c r="N47" s="43"/>
      <c r="O47" s="43"/>
    </row>
    <row r="48" spans="1:15" x14ac:dyDescent="0.25">
      <c r="A48" s="26" t="s">
        <v>102</v>
      </c>
      <c r="B48" s="24">
        <v>3.8999999999999999E-4</v>
      </c>
      <c r="C48" s="15">
        <v>99278</v>
      </c>
      <c r="D48" s="15">
        <v>38</v>
      </c>
      <c r="E48" s="15">
        <v>99259</v>
      </c>
      <c r="F48" s="15">
        <v>4807389</v>
      </c>
      <c r="G48" s="25">
        <v>48.4</v>
      </c>
      <c r="H48" s="44"/>
      <c r="I48" s="44"/>
      <c r="J48" s="44"/>
      <c r="K48" s="39"/>
      <c r="L48" s="39"/>
      <c r="M48" s="44"/>
      <c r="N48" s="43"/>
      <c r="O48" s="43"/>
    </row>
    <row r="49" spans="1:15" x14ac:dyDescent="0.25">
      <c r="A49" s="26" t="s">
        <v>103</v>
      </c>
      <c r="B49" s="24">
        <v>4.2999999999999999E-4</v>
      </c>
      <c r="C49" s="15">
        <v>99240</v>
      </c>
      <c r="D49" s="15">
        <v>42</v>
      </c>
      <c r="E49" s="15">
        <v>99219</v>
      </c>
      <c r="F49" s="15">
        <v>4708130</v>
      </c>
      <c r="G49" s="25">
        <v>47.4</v>
      </c>
      <c r="H49" s="44"/>
      <c r="I49" s="44"/>
      <c r="J49" s="44"/>
      <c r="K49" s="39"/>
      <c r="L49" s="39"/>
      <c r="M49" s="44"/>
      <c r="N49" s="43"/>
      <c r="O49" s="43"/>
    </row>
    <row r="50" spans="1:15" x14ac:dyDescent="0.25">
      <c r="A50" s="26" t="s">
        <v>104</v>
      </c>
      <c r="B50" s="24">
        <v>4.6999999999999999E-4</v>
      </c>
      <c r="C50" s="15">
        <v>99198</v>
      </c>
      <c r="D50" s="15">
        <v>47</v>
      </c>
      <c r="E50" s="15">
        <v>99175</v>
      </c>
      <c r="F50" s="15">
        <v>4608911</v>
      </c>
      <c r="G50" s="25">
        <v>46.5</v>
      </c>
      <c r="H50" s="44"/>
      <c r="I50" s="44"/>
      <c r="J50" s="44"/>
      <c r="K50" s="39"/>
      <c r="L50" s="39"/>
      <c r="M50" s="44"/>
      <c r="N50" s="43"/>
      <c r="O50" s="43"/>
    </row>
    <row r="51" spans="1:15" x14ac:dyDescent="0.25">
      <c r="A51" s="26" t="s">
        <v>105</v>
      </c>
      <c r="B51" s="24">
        <v>5.1999999999999995E-4</v>
      </c>
      <c r="C51" s="15">
        <v>99151</v>
      </c>
      <c r="D51" s="15">
        <v>51</v>
      </c>
      <c r="E51" s="15">
        <v>99126</v>
      </c>
      <c r="F51" s="15">
        <v>4509736</v>
      </c>
      <c r="G51" s="25">
        <v>45.5</v>
      </c>
      <c r="H51" s="44"/>
      <c r="I51" s="44"/>
      <c r="J51" s="44"/>
      <c r="K51" s="39"/>
      <c r="L51" s="39"/>
      <c r="M51" s="44"/>
      <c r="N51" s="43"/>
      <c r="O51" s="43"/>
    </row>
    <row r="52" spans="1:15" x14ac:dyDescent="0.25">
      <c r="A52" s="26" t="s">
        <v>106</v>
      </c>
      <c r="B52" s="24">
        <v>5.8E-4</v>
      </c>
      <c r="C52" s="15">
        <v>99100</v>
      </c>
      <c r="D52" s="15">
        <v>57</v>
      </c>
      <c r="E52" s="15">
        <v>99072</v>
      </c>
      <c r="F52" s="15">
        <v>4410611</v>
      </c>
      <c r="G52" s="25">
        <v>44.5</v>
      </c>
      <c r="H52" s="44"/>
      <c r="I52" s="44"/>
      <c r="J52" s="44"/>
      <c r="K52" s="39"/>
      <c r="L52" s="39"/>
      <c r="M52" s="44"/>
      <c r="N52" s="43"/>
      <c r="O52" s="43"/>
    </row>
    <row r="53" spans="1:15" x14ac:dyDescent="0.25">
      <c r="A53" s="26" t="s">
        <v>107</v>
      </c>
      <c r="B53" s="24">
        <v>6.4999999999999997E-4</v>
      </c>
      <c r="C53" s="15">
        <v>99043</v>
      </c>
      <c r="D53" s="15">
        <v>64</v>
      </c>
      <c r="E53" s="15">
        <v>99011</v>
      </c>
      <c r="F53" s="15">
        <v>4311539</v>
      </c>
      <c r="G53" s="25">
        <v>43.5</v>
      </c>
      <c r="H53" s="44"/>
      <c r="I53" s="44"/>
      <c r="J53" s="44"/>
      <c r="K53" s="39"/>
      <c r="L53" s="39"/>
      <c r="M53" s="44"/>
      <c r="N53" s="43"/>
      <c r="O53" s="43"/>
    </row>
    <row r="54" spans="1:15" x14ac:dyDescent="0.25">
      <c r="A54" s="26" t="s">
        <v>108</v>
      </c>
      <c r="B54" s="24">
        <v>7.2999999999999996E-4</v>
      </c>
      <c r="C54" s="15">
        <v>98979</v>
      </c>
      <c r="D54" s="15">
        <v>73</v>
      </c>
      <c r="E54" s="15">
        <v>98943</v>
      </c>
      <c r="F54" s="15">
        <v>4212528</v>
      </c>
      <c r="G54" s="25">
        <v>42.6</v>
      </c>
      <c r="H54" s="44"/>
      <c r="I54" s="44"/>
      <c r="J54" s="44"/>
      <c r="K54" s="39"/>
      <c r="L54" s="39"/>
      <c r="M54" s="44"/>
      <c r="N54" s="43"/>
      <c r="O54" s="43"/>
    </row>
    <row r="55" spans="1:15" x14ac:dyDescent="0.25">
      <c r="A55" s="26" t="s">
        <v>109</v>
      </c>
      <c r="B55" s="24">
        <v>8.1999999999999998E-4</v>
      </c>
      <c r="C55" s="15">
        <v>98906</v>
      </c>
      <c r="D55" s="15">
        <v>81</v>
      </c>
      <c r="E55" s="15">
        <v>98866</v>
      </c>
      <c r="F55" s="15">
        <v>4113586</v>
      </c>
      <c r="G55" s="25">
        <v>41.6</v>
      </c>
      <c r="H55" s="44"/>
      <c r="I55" s="44"/>
      <c r="J55" s="44"/>
      <c r="K55" s="39"/>
      <c r="L55" s="39"/>
      <c r="M55" s="44"/>
      <c r="N55" s="43"/>
      <c r="O55" s="43"/>
    </row>
    <row r="56" spans="1:15" x14ac:dyDescent="0.25">
      <c r="A56" s="26" t="s">
        <v>110</v>
      </c>
      <c r="B56" s="24">
        <v>9.1E-4</v>
      </c>
      <c r="C56" s="15">
        <v>98825</v>
      </c>
      <c r="D56" s="15">
        <v>90</v>
      </c>
      <c r="E56" s="15">
        <v>98780</v>
      </c>
      <c r="F56" s="15">
        <v>4014720</v>
      </c>
      <c r="G56" s="25">
        <v>40.6</v>
      </c>
      <c r="H56" s="44"/>
      <c r="I56" s="44"/>
      <c r="J56" s="44"/>
      <c r="K56" s="39"/>
      <c r="L56" s="39"/>
      <c r="M56" s="44"/>
      <c r="N56" s="43"/>
      <c r="O56" s="43"/>
    </row>
    <row r="57" spans="1:15" x14ac:dyDescent="0.25">
      <c r="A57" s="26" t="s">
        <v>111</v>
      </c>
      <c r="B57" s="24">
        <v>1.01E-3</v>
      </c>
      <c r="C57" s="15">
        <v>98735</v>
      </c>
      <c r="D57" s="15">
        <v>100</v>
      </c>
      <c r="E57" s="15">
        <v>98685</v>
      </c>
      <c r="F57" s="15">
        <v>3915940</v>
      </c>
      <c r="G57" s="25">
        <v>39.700000000000003</v>
      </c>
      <c r="H57" s="44"/>
      <c r="I57" s="44"/>
      <c r="J57" s="44"/>
      <c r="K57" s="39"/>
      <c r="L57" s="39"/>
      <c r="M57" s="44"/>
      <c r="N57" s="43"/>
      <c r="O57" s="43"/>
    </row>
    <row r="58" spans="1:15" x14ac:dyDescent="0.25">
      <c r="A58" s="26" t="s">
        <v>112</v>
      </c>
      <c r="B58" s="24">
        <v>1.14E-3</v>
      </c>
      <c r="C58" s="15">
        <v>98635</v>
      </c>
      <c r="D58" s="15">
        <v>112</v>
      </c>
      <c r="E58" s="15">
        <v>98579</v>
      </c>
      <c r="F58" s="15">
        <v>3817255</v>
      </c>
      <c r="G58" s="25">
        <v>38.700000000000003</v>
      </c>
      <c r="H58" s="44"/>
      <c r="I58" s="44"/>
      <c r="J58" s="44"/>
      <c r="K58" s="39"/>
      <c r="L58" s="39"/>
      <c r="M58" s="44"/>
      <c r="N58" s="43"/>
      <c r="O58" s="43"/>
    </row>
    <row r="59" spans="1:15" x14ac:dyDescent="0.25">
      <c r="A59" s="26" t="s">
        <v>113</v>
      </c>
      <c r="B59" s="24">
        <v>1.2700000000000001E-3</v>
      </c>
      <c r="C59" s="15">
        <v>98523</v>
      </c>
      <c r="D59" s="15">
        <v>125</v>
      </c>
      <c r="E59" s="15">
        <v>98461</v>
      </c>
      <c r="F59" s="15">
        <v>3718676</v>
      </c>
      <c r="G59" s="25">
        <v>37.700000000000003</v>
      </c>
      <c r="H59" s="44"/>
      <c r="I59" s="44"/>
      <c r="J59" s="44"/>
      <c r="K59" s="39"/>
      <c r="L59" s="39"/>
      <c r="M59" s="44"/>
      <c r="N59" s="43"/>
      <c r="O59" s="43"/>
    </row>
    <row r="60" spans="1:15" x14ac:dyDescent="0.25">
      <c r="A60" s="27" t="s">
        <v>114</v>
      </c>
      <c r="B60" s="24">
        <v>1.41E-3</v>
      </c>
      <c r="C60" s="15">
        <v>98398</v>
      </c>
      <c r="D60" s="15">
        <v>139</v>
      </c>
      <c r="E60" s="15">
        <v>98329</v>
      </c>
      <c r="F60" s="15">
        <v>3620216</v>
      </c>
      <c r="G60" s="25">
        <v>36.799999999999997</v>
      </c>
      <c r="H60" s="44"/>
      <c r="I60" s="44"/>
      <c r="J60" s="44"/>
      <c r="K60" s="39"/>
      <c r="L60" s="39"/>
      <c r="M60" s="44"/>
      <c r="N60" s="43"/>
      <c r="O60" s="43"/>
    </row>
    <row r="61" spans="1:15" x14ac:dyDescent="0.25">
      <c r="A61" s="27" t="s">
        <v>115</v>
      </c>
      <c r="B61" s="24">
        <v>1.5499999999999999E-3</v>
      </c>
      <c r="C61" s="15">
        <v>98259</v>
      </c>
      <c r="D61" s="15">
        <v>153</v>
      </c>
      <c r="E61" s="15">
        <v>98183</v>
      </c>
      <c r="F61" s="15">
        <v>3521887</v>
      </c>
      <c r="G61" s="25">
        <v>35.799999999999997</v>
      </c>
      <c r="H61" s="44"/>
      <c r="I61" s="44"/>
      <c r="J61" s="44"/>
      <c r="K61" s="39"/>
      <c r="L61" s="39"/>
      <c r="M61" s="44"/>
      <c r="N61" s="43"/>
      <c r="O61" s="43"/>
    </row>
    <row r="62" spans="1:15" x14ac:dyDescent="0.25">
      <c r="A62" s="26" t="s">
        <v>116</v>
      </c>
      <c r="B62" s="24">
        <v>1.7099999999999999E-3</v>
      </c>
      <c r="C62" s="15">
        <v>98106</v>
      </c>
      <c r="D62" s="15">
        <v>168</v>
      </c>
      <c r="E62" s="15">
        <v>98022</v>
      </c>
      <c r="F62" s="15">
        <v>3423705</v>
      </c>
      <c r="G62" s="25">
        <v>34.9</v>
      </c>
      <c r="H62" s="44"/>
      <c r="I62" s="44"/>
      <c r="J62" s="44"/>
      <c r="K62" s="39"/>
      <c r="L62" s="39"/>
      <c r="M62" s="44"/>
      <c r="N62" s="43"/>
      <c r="O62" s="43"/>
    </row>
    <row r="63" spans="1:15" x14ac:dyDescent="0.25">
      <c r="A63" s="26" t="s">
        <v>117</v>
      </c>
      <c r="B63" s="24">
        <v>1.89E-3</v>
      </c>
      <c r="C63" s="15">
        <v>97938</v>
      </c>
      <c r="D63" s="15">
        <v>185</v>
      </c>
      <c r="E63" s="15">
        <v>97846</v>
      </c>
      <c r="F63" s="15">
        <v>3325683</v>
      </c>
      <c r="G63" s="25">
        <v>34</v>
      </c>
      <c r="H63" s="44"/>
      <c r="I63" s="44"/>
      <c r="J63" s="44"/>
      <c r="K63" s="39"/>
      <c r="L63" s="39"/>
      <c r="M63" s="44"/>
      <c r="N63" s="43"/>
      <c r="O63" s="43"/>
    </row>
    <row r="64" spans="1:15" x14ac:dyDescent="0.25">
      <c r="A64" s="26" t="s">
        <v>118</v>
      </c>
      <c r="B64" s="24">
        <v>2.0899999999999998E-3</v>
      </c>
      <c r="C64" s="15">
        <v>97753</v>
      </c>
      <c r="D64" s="15">
        <v>204</v>
      </c>
      <c r="E64" s="15">
        <v>97651</v>
      </c>
      <c r="F64" s="15">
        <v>3227837</v>
      </c>
      <c r="G64" s="25">
        <v>33</v>
      </c>
      <c r="H64" s="44"/>
      <c r="I64" s="44"/>
      <c r="J64" s="44"/>
      <c r="K64" s="39"/>
      <c r="L64" s="39"/>
      <c r="M64" s="44"/>
      <c r="N64" s="43"/>
      <c r="O64" s="43"/>
    </row>
    <row r="65" spans="1:15" x14ac:dyDescent="0.25">
      <c r="A65" s="26" t="s">
        <v>119</v>
      </c>
      <c r="B65" s="24">
        <v>2.2899999999999999E-3</v>
      </c>
      <c r="C65" s="15">
        <v>97549</v>
      </c>
      <c r="D65" s="15">
        <v>223</v>
      </c>
      <c r="E65" s="15">
        <v>97438</v>
      </c>
      <c r="F65" s="15">
        <v>3130186</v>
      </c>
      <c r="G65" s="25">
        <v>32.1</v>
      </c>
      <c r="H65" s="44"/>
      <c r="I65" s="44"/>
      <c r="J65" s="44"/>
      <c r="K65" s="39"/>
      <c r="L65" s="39"/>
      <c r="M65" s="44"/>
      <c r="N65" s="43"/>
      <c r="O65" s="43"/>
    </row>
    <row r="66" spans="1:15" x14ac:dyDescent="0.25">
      <c r="A66" s="26" t="s">
        <v>120</v>
      </c>
      <c r="B66" s="24">
        <v>2.5000000000000001E-3</v>
      </c>
      <c r="C66" s="15">
        <v>97326</v>
      </c>
      <c r="D66" s="15">
        <v>243</v>
      </c>
      <c r="E66" s="15">
        <v>97205</v>
      </c>
      <c r="F66" s="15">
        <v>3032749</v>
      </c>
      <c r="G66" s="25">
        <v>31.2</v>
      </c>
      <c r="H66" s="44"/>
      <c r="I66" s="44"/>
      <c r="J66" s="44"/>
      <c r="K66" s="39"/>
      <c r="L66" s="39"/>
      <c r="M66" s="44"/>
      <c r="N66" s="43"/>
      <c r="O66" s="43"/>
    </row>
    <row r="67" spans="1:15" x14ac:dyDescent="0.25">
      <c r="A67" s="26" t="s">
        <v>121</v>
      </c>
      <c r="B67" s="24">
        <v>2.7200000000000002E-3</v>
      </c>
      <c r="C67" s="15">
        <v>97083</v>
      </c>
      <c r="D67" s="15">
        <v>264</v>
      </c>
      <c r="E67" s="15">
        <v>96951</v>
      </c>
      <c r="F67" s="15">
        <v>2935544</v>
      </c>
      <c r="G67" s="25">
        <v>30.2</v>
      </c>
      <c r="H67" s="44"/>
      <c r="I67" s="44"/>
      <c r="J67" s="44"/>
      <c r="K67" s="39"/>
      <c r="L67" s="39"/>
      <c r="M67" s="44"/>
      <c r="N67" s="43"/>
      <c r="O67" s="43"/>
    </row>
    <row r="68" spans="1:15" x14ac:dyDescent="0.25">
      <c r="A68" s="26" t="s">
        <v>122</v>
      </c>
      <c r="B68" s="24">
        <v>2.97E-3</v>
      </c>
      <c r="C68" s="15">
        <v>96819</v>
      </c>
      <c r="D68" s="15">
        <v>287</v>
      </c>
      <c r="E68" s="15">
        <v>96676</v>
      </c>
      <c r="F68" s="15">
        <v>2838593</v>
      </c>
      <c r="G68" s="25">
        <v>29.3</v>
      </c>
      <c r="H68" s="44"/>
      <c r="I68" s="44"/>
      <c r="J68" s="44"/>
      <c r="K68" s="39"/>
      <c r="L68" s="39"/>
      <c r="M68" s="44"/>
      <c r="N68" s="43"/>
      <c r="O68" s="43"/>
    </row>
    <row r="69" spans="1:15" x14ac:dyDescent="0.25">
      <c r="A69" s="26" t="s">
        <v>123</v>
      </c>
      <c r="B69" s="24">
        <v>3.2299999999999998E-3</v>
      </c>
      <c r="C69" s="15">
        <v>96532</v>
      </c>
      <c r="D69" s="15">
        <v>312</v>
      </c>
      <c r="E69" s="15">
        <v>96376</v>
      </c>
      <c r="F69" s="15">
        <v>2741918</v>
      </c>
      <c r="G69" s="25">
        <v>28.4</v>
      </c>
      <c r="H69" s="44"/>
      <c r="I69" s="44"/>
      <c r="J69" s="44"/>
      <c r="K69" s="39"/>
      <c r="L69" s="39"/>
      <c r="M69" s="44"/>
      <c r="N69" s="43"/>
      <c r="O69" s="43"/>
    </row>
    <row r="70" spans="1:15" x14ac:dyDescent="0.25">
      <c r="A70" s="26" t="s">
        <v>124</v>
      </c>
      <c r="B70" s="24">
        <v>3.49E-3</v>
      </c>
      <c r="C70" s="15">
        <v>96220</v>
      </c>
      <c r="D70" s="15">
        <v>336</v>
      </c>
      <c r="E70" s="15">
        <v>96052</v>
      </c>
      <c r="F70" s="15">
        <v>2645542</v>
      </c>
      <c r="G70" s="25">
        <v>27.5</v>
      </c>
      <c r="H70" s="44"/>
      <c r="I70" s="44"/>
      <c r="J70" s="44"/>
      <c r="K70" s="39"/>
      <c r="L70" s="39"/>
      <c r="M70" s="44"/>
      <c r="N70" s="43"/>
      <c r="O70" s="43"/>
    </row>
    <row r="71" spans="1:15" x14ac:dyDescent="0.25">
      <c r="A71" s="26" t="s">
        <v>125</v>
      </c>
      <c r="B71" s="24">
        <v>3.7699999999999999E-3</v>
      </c>
      <c r="C71" s="15">
        <v>95884</v>
      </c>
      <c r="D71" s="15">
        <v>362</v>
      </c>
      <c r="E71" s="15">
        <v>95703</v>
      </c>
      <c r="F71" s="15">
        <v>2549490</v>
      </c>
      <c r="G71" s="25">
        <v>26.6</v>
      </c>
      <c r="H71" s="44"/>
      <c r="I71" s="44"/>
      <c r="J71" s="44"/>
      <c r="K71" s="39"/>
      <c r="L71" s="39"/>
      <c r="M71" s="44"/>
      <c r="N71" s="43"/>
      <c r="O71" s="43"/>
    </row>
    <row r="72" spans="1:15" x14ac:dyDescent="0.25">
      <c r="A72" s="26" t="s">
        <v>126</v>
      </c>
      <c r="B72" s="24">
        <v>4.1099999999999999E-3</v>
      </c>
      <c r="C72" s="15">
        <v>95522</v>
      </c>
      <c r="D72" s="15">
        <v>393</v>
      </c>
      <c r="E72" s="15">
        <v>95326</v>
      </c>
      <c r="F72" s="15">
        <v>2453787</v>
      </c>
      <c r="G72" s="25">
        <v>25.7</v>
      </c>
      <c r="H72" s="44"/>
      <c r="I72" s="44"/>
      <c r="J72" s="44"/>
      <c r="K72" s="39"/>
      <c r="L72" s="39"/>
      <c r="M72" s="44"/>
      <c r="N72" s="43"/>
      <c r="O72" s="43"/>
    </row>
    <row r="73" spans="1:15" x14ac:dyDescent="0.25">
      <c r="A73" s="26" t="s">
        <v>127</v>
      </c>
      <c r="B73" s="24">
        <v>4.5300000000000002E-3</v>
      </c>
      <c r="C73" s="15">
        <v>95129</v>
      </c>
      <c r="D73" s="15">
        <v>431</v>
      </c>
      <c r="E73" s="15">
        <v>94914</v>
      </c>
      <c r="F73" s="15">
        <v>2358461</v>
      </c>
      <c r="G73" s="25">
        <v>24.8</v>
      </c>
      <c r="H73" s="44"/>
      <c r="I73" s="44"/>
      <c r="J73" s="44"/>
      <c r="K73" s="39"/>
      <c r="L73" s="39"/>
      <c r="M73" s="44"/>
      <c r="N73" s="43"/>
      <c r="O73" s="43"/>
    </row>
    <row r="74" spans="1:15" x14ac:dyDescent="0.25">
      <c r="A74" s="26" t="s">
        <v>128</v>
      </c>
      <c r="B74" s="24">
        <v>5.0000000000000001E-3</v>
      </c>
      <c r="C74" s="15">
        <v>94698</v>
      </c>
      <c r="D74" s="15">
        <v>473</v>
      </c>
      <c r="E74" s="15">
        <v>94462</v>
      </c>
      <c r="F74" s="15">
        <v>2263548</v>
      </c>
      <c r="G74" s="25">
        <v>23.9</v>
      </c>
      <c r="H74" s="44"/>
      <c r="I74" s="44"/>
      <c r="J74" s="44"/>
      <c r="K74" s="39"/>
      <c r="L74" s="39"/>
      <c r="M74" s="44"/>
      <c r="N74" s="43"/>
      <c r="O74" s="43"/>
    </row>
    <row r="75" spans="1:15" x14ac:dyDescent="0.25">
      <c r="A75" s="26" t="s">
        <v>129</v>
      </c>
      <c r="B75" s="24">
        <v>5.4900000000000001E-3</v>
      </c>
      <c r="C75" s="15">
        <v>94225</v>
      </c>
      <c r="D75" s="15">
        <v>517</v>
      </c>
      <c r="E75" s="15">
        <v>93967</v>
      </c>
      <c r="F75" s="15">
        <v>2169086</v>
      </c>
      <c r="G75" s="25">
        <v>23</v>
      </c>
      <c r="H75" s="44"/>
      <c r="I75" s="44"/>
      <c r="J75" s="44"/>
      <c r="K75" s="39"/>
      <c r="L75" s="39"/>
      <c r="M75" s="44"/>
      <c r="N75" s="43"/>
      <c r="O75" s="43"/>
    </row>
    <row r="76" spans="1:15" x14ac:dyDescent="0.25">
      <c r="A76" s="26" t="s">
        <v>130</v>
      </c>
      <c r="B76" s="24">
        <v>6.0000000000000001E-3</v>
      </c>
      <c r="C76" s="15">
        <v>93708</v>
      </c>
      <c r="D76" s="15">
        <v>562</v>
      </c>
      <c r="E76" s="15">
        <v>93427</v>
      </c>
      <c r="F76" s="15">
        <v>2075120</v>
      </c>
      <c r="G76" s="25">
        <v>22.1</v>
      </c>
      <c r="H76" s="44"/>
      <c r="I76" s="44"/>
      <c r="J76" s="44"/>
      <c r="K76" s="39"/>
      <c r="L76" s="39"/>
      <c r="M76" s="44"/>
      <c r="N76" s="43"/>
      <c r="O76" s="43"/>
    </row>
    <row r="77" spans="1:15" x14ac:dyDescent="0.25">
      <c r="A77" s="26" t="s">
        <v>131</v>
      </c>
      <c r="B77" s="24">
        <v>6.5799999999999999E-3</v>
      </c>
      <c r="C77" s="15">
        <v>93146</v>
      </c>
      <c r="D77" s="15">
        <v>613</v>
      </c>
      <c r="E77" s="15">
        <v>92840</v>
      </c>
      <c r="F77" s="15">
        <v>1981693</v>
      </c>
      <c r="G77" s="25">
        <v>21.3</v>
      </c>
      <c r="H77" s="44"/>
      <c r="I77" s="44"/>
      <c r="J77" s="44"/>
      <c r="K77" s="39"/>
      <c r="L77" s="39"/>
      <c r="M77" s="44"/>
      <c r="N77" s="43"/>
      <c r="O77" s="43"/>
    </row>
    <row r="78" spans="1:15" x14ac:dyDescent="0.25">
      <c r="A78" s="26" t="s">
        <v>132</v>
      </c>
      <c r="B78" s="24">
        <v>7.26E-3</v>
      </c>
      <c r="C78" s="15">
        <v>92533</v>
      </c>
      <c r="D78" s="15">
        <v>672</v>
      </c>
      <c r="E78" s="15">
        <v>92197</v>
      </c>
      <c r="F78" s="15">
        <v>1888853</v>
      </c>
      <c r="G78" s="25">
        <v>20.399999999999999</v>
      </c>
      <c r="H78" s="44"/>
      <c r="I78" s="44"/>
      <c r="J78" s="44"/>
      <c r="K78" s="39"/>
      <c r="L78" s="39"/>
      <c r="M78" s="44"/>
      <c r="N78" s="43"/>
      <c r="O78" s="43"/>
    </row>
    <row r="79" spans="1:15" x14ac:dyDescent="0.25">
      <c r="A79" s="26" t="s">
        <v>133</v>
      </c>
      <c r="B79" s="24">
        <v>7.9799999999999992E-3</v>
      </c>
      <c r="C79" s="15">
        <v>91861</v>
      </c>
      <c r="D79" s="15">
        <v>733</v>
      </c>
      <c r="E79" s="15">
        <v>91495</v>
      </c>
      <c r="F79" s="15">
        <v>1796656</v>
      </c>
      <c r="G79" s="25">
        <v>19.600000000000001</v>
      </c>
      <c r="H79" s="44"/>
      <c r="I79" s="44"/>
      <c r="J79" s="44"/>
      <c r="K79" s="39"/>
      <c r="L79" s="39"/>
      <c r="M79" s="44"/>
      <c r="N79" s="43"/>
      <c r="O79" s="43"/>
    </row>
    <row r="80" spans="1:15" x14ac:dyDescent="0.25">
      <c r="A80" s="26" t="s">
        <v>134</v>
      </c>
      <c r="B80" s="24">
        <v>8.6899999999999998E-3</v>
      </c>
      <c r="C80" s="15">
        <v>91128</v>
      </c>
      <c r="D80" s="15">
        <v>792</v>
      </c>
      <c r="E80" s="15">
        <v>90732</v>
      </c>
      <c r="F80" s="15">
        <v>1705162</v>
      </c>
      <c r="G80" s="25">
        <v>18.7</v>
      </c>
      <c r="H80" s="44"/>
      <c r="I80" s="44"/>
      <c r="J80" s="44"/>
      <c r="K80" s="39"/>
      <c r="L80" s="39"/>
      <c r="M80" s="44"/>
      <c r="N80" s="43"/>
      <c r="O80" s="43"/>
    </row>
    <row r="81" spans="1:15" x14ac:dyDescent="0.25">
      <c r="A81" s="26" t="s">
        <v>135</v>
      </c>
      <c r="B81" s="24">
        <v>9.5200000000000007E-3</v>
      </c>
      <c r="C81" s="15">
        <v>90336</v>
      </c>
      <c r="D81" s="15">
        <v>860</v>
      </c>
      <c r="E81" s="15">
        <v>89906</v>
      </c>
      <c r="F81" s="15">
        <v>1614430</v>
      </c>
      <c r="G81" s="25">
        <v>17.899999999999999</v>
      </c>
      <c r="H81" s="44"/>
      <c r="I81" s="44"/>
      <c r="J81" s="44"/>
      <c r="K81" s="39"/>
      <c r="L81" s="39"/>
      <c r="M81" s="44"/>
      <c r="N81" s="43"/>
      <c r="O81" s="43"/>
    </row>
    <row r="82" spans="1:15" x14ac:dyDescent="0.25">
      <c r="A82" s="26" t="s">
        <v>136</v>
      </c>
      <c r="B82" s="24">
        <v>1.0670000000000001E-2</v>
      </c>
      <c r="C82" s="15">
        <v>89476</v>
      </c>
      <c r="D82" s="15">
        <v>955</v>
      </c>
      <c r="E82" s="15">
        <v>88999</v>
      </c>
      <c r="F82" s="15">
        <v>1524524</v>
      </c>
      <c r="G82" s="25">
        <v>17</v>
      </c>
      <c r="H82" s="44"/>
      <c r="I82" s="44"/>
      <c r="J82" s="44"/>
      <c r="K82" s="39"/>
      <c r="L82" s="39"/>
      <c r="M82" s="44"/>
      <c r="N82" s="43"/>
      <c r="O82" s="43"/>
    </row>
    <row r="83" spans="1:15" x14ac:dyDescent="0.25">
      <c r="A83" s="26" t="s">
        <v>137</v>
      </c>
      <c r="B83" s="24">
        <v>1.2319999999999999E-2</v>
      </c>
      <c r="C83" s="15">
        <v>88521</v>
      </c>
      <c r="D83" s="15">
        <v>1091</v>
      </c>
      <c r="E83" s="15">
        <v>87976</v>
      </c>
      <c r="F83" s="15">
        <v>1435525</v>
      </c>
      <c r="G83" s="25">
        <v>16.2</v>
      </c>
      <c r="H83" s="44"/>
      <c r="I83" s="44"/>
      <c r="J83" s="44"/>
      <c r="K83" s="39"/>
      <c r="L83" s="39"/>
      <c r="M83" s="44"/>
      <c r="N83" s="43"/>
      <c r="O83" s="43"/>
    </row>
    <row r="84" spans="1:15" x14ac:dyDescent="0.25">
      <c r="A84" s="26" t="s">
        <v>138</v>
      </c>
      <c r="B84" s="24">
        <v>1.4250000000000001E-2</v>
      </c>
      <c r="C84" s="15">
        <v>87430</v>
      </c>
      <c r="D84" s="15">
        <v>1246</v>
      </c>
      <c r="E84" s="15">
        <v>86807</v>
      </c>
      <c r="F84" s="15">
        <v>1347550</v>
      </c>
      <c r="G84" s="25">
        <v>15.4</v>
      </c>
      <c r="H84" s="44"/>
      <c r="I84" s="44"/>
      <c r="J84" s="44"/>
      <c r="K84" s="39"/>
      <c r="L84" s="39"/>
      <c r="M84" s="44"/>
      <c r="N84" s="43"/>
      <c r="O84" s="43"/>
    </row>
    <row r="85" spans="1:15" x14ac:dyDescent="0.25">
      <c r="A85" s="26" t="s">
        <v>139</v>
      </c>
      <c r="B85" s="24">
        <v>1.626E-2</v>
      </c>
      <c r="C85" s="15">
        <v>86184</v>
      </c>
      <c r="D85" s="15">
        <v>1401</v>
      </c>
      <c r="E85" s="15">
        <v>85484</v>
      </c>
      <c r="F85" s="15">
        <v>1260743</v>
      </c>
      <c r="G85" s="25">
        <v>14.6</v>
      </c>
      <c r="H85" s="44"/>
      <c r="I85" s="44"/>
      <c r="J85" s="44"/>
      <c r="K85" s="39"/>
      <c r="L85" s="39"/>
      <c r="M85" s="44"/>
      <c r="N85" s="43"/>
      <c r="O85" s="43"/>
    </row>
    <row r="86" spans="1:15" x14ac:dyDescent="0.25">
      <c r="A86" s="26" t="s">
        <v>140</v>
      </c>
      <c r="B86" s="24">
        <v>1.8370000000000001E-2</v>
      </c>
      <c r="C86" s="15">
        <v>84783</v>
      </c>
      <c r="D86" s="15">
        <v>1558</v>
      </c>
      <c r="E86" s="15">
        <v>84004</v>
      </c>
      <c r="F86" s="15">
        <v>1175259</v>
      </c>
      <c r="G86" s="25">
        <v>13.9</v>
      </c>
      <c r="H86" s="44"/>
      <c r="I86" s="44"/>
      <c r="J86" s="44"/>
      <c r="K86" s="39"/>
      <c r="L86" s="39"/>
      <c r="M86" s="44"/>
      <c r="N86" s="43"/>
      <c r="O86" s="43"/>
    </row>
    <row r="87" spans="1:15" x14ac:dyDescent="0.25">
      <c r="A87" s="26" t="s">
        <v>141</v>
      </c>
      <c r="B87" s="24">
        <v>2.0899999999999998E-2</v>
      </c>
      <c r="C87" s="15">
        <v>83225</v>
      </c>
      <c r="D87" s="15">
        <v>1739</v>
      </c>
      <c r="E87" s="15">
        <v>82356</v>
      </c>
      <c r="F87" s="15">
        <v>1091255</v>
      </c>
      <c r="G87" s="25">
        <v>13.1</v>
      </c>
      <c r="H87" s="44"/>
      <c r="I87" s="44"/>
      <c r="J87" s="44"/>
      <c r="K87" s="39"/>
      <c r="L87" s="39"/>
      <c r="M87" s="44"/>
      <c r="N87" s="43"/>
      <c r="O87" s="43"/>
    </row>
    <row r="88" spans="1:15" x14ac:dyDescent="0.25">
      <c r="A88" s="26" t="s">
        <v>142</v>
      </c>
      <c r="B88" s="24">
        <v>2.4049999999999998E-2</v>
      </c>
      <c r="C88" s="15">
        <v>81486</v>
      </c>
      <c r="D88" s="15">
        <v>1960</v>
      </c>
      <c r="E88" s="15">
        <v>80506</v>
      </c>
      <c r="F88" s="15">
        <v>1008900</v>
      </c>
      <c r="G88" s="25">
        <v>12.4</v>
      </c>
      <c r="H88" s="44"/>
      <c r="I88" s="44"/>
      <c r="J88" s="44"/>
      <c r="K88" s="39"/>
      <c r="L88" s="39"/>
      <c r="M88" s="44"/>
      <c r="N88" s="43"/>
      <c r="O88" s="43"/>
    </row>
    <row r="89" spans="1:15" x14ac:dyDescent="0.25">
      <c r="A89" s="26" t="s">
        <v>143</v>
      </c>
      <c r="B89" s="24">
        <v>2.7539999999999999E-2</v>
      </c>
      <c r="C89" s="15">
        <v>79526</v>
      </c>
      <c r="D89" s="15">
        <v>2190</v>
      </c>
      <c r="E89" s="15">
        <v>78431</v>
      </c>
      <c r="F89" s="15">
        <v>928394</v>
      </c>
      <c r="G89" s="25">
        <v>11.7</v>
      </c>
      <c r="H89" s="44"/>
      <c r="I89" s="44"/>
      <c r="J89" s="44"/>
      <c r="K89" s="39"/>
      <c r="L89" s="39"/>
      <c r="M89" s="44"/>
      <c r="N89" s="43"/>
      <c r="O89" s="43"/>
    </row>
    <row r="90" spans="1:15" x14ac:dyDescent="0.25">
      <c r="A90" s="26" t="s">
        <v>144</v>
      </c>
      <c r="B90" s="24">
        <v>3.109E-2</v>
      </c>
      <c r="C90" s="15">
        <v>77336</v>
      </c>
      <c r="D90" s="15">
        <v>2404</v>
      </c>
      <c r="E90" s="15">
        <v>76134</v>
      </c>
      <c r="F90" s="15">
        <v>849963</v>
      </c>
      <c r="G90" s="25">
        <v>11</v>
      </c>
      <c r="H90" s="44"/>
      <c r="I90" s="44"/>
      <c r="J90" s="44"/>
      <c r="K90" s="39"/>
      <c r="L90" s="39"/>
      <c r="M90" s="44"/>
      <c r="N90" s="43"/>
      <c r="O90" s="43"/>
    </row>
    <row r="91" spans="1:15" x14ac:dyDescent="0.25">
      <c r="A91" s="26" t="s">
        <v>145</v>
      </c>
      <c r="B91" s="24">
        <v>3.4770000000000002E-2</v>
      </c>
      <c r="C91" s="15">
        <v>74932</v>
      </c>
      <c r="D91" s="15">
        <v>2605</v>
      </c>
      <c r="E91" s="15">
        <v>73630</v>
      </c>
      <c r="F91" s="15">
        <v>773829</v>
      </c>
      <c r="G91" s="25">
        <v>10.3</v>
      </c>
      <c r="H91" s="44"/>
      <c r="I91" s="44"/>
      <c r="J91" s="44"/>
      <c r="K91" s="39"/>
      <c r="L91" s="39"/>
      <c r="M91" s="44"/>
      <c r="N91" s="43"/>
      <c r="O91" s="43"/>
    </row>
    <row r="92" spans="1:15" x14ac:dyDescent="0.25">
      <c r="A92" s="26" t="s">
        <v>146</v>
      </c>
      <c r="B92" s="24">
        <v>3.9100000000000003E-2</v>
      </c>
      <c r="C92" s="15">
        <v>72327</v>
      </c>
      <c r="D92" s="15">
        <v>2828</v>
      </c>
      <c r="E92" s="15">
        <v>70913</v>
      </c>
      <c r="F92" s="15">
        <v>700199</v>
      </c>
      <c r="G92" s="25">
        <v>9.6999999999999993</v>
      </c>
      <c r="H92" s="44"/>
      <c r="I92" s="44"/>
      <c r="J92" s="44"/>
      <c r="K92" s="39"/>
      <c r="L92" s="39"/>
      <c r="M92" s="44"/>
      <c r="N92" s="43"/>
      <c r="O92" s="43"/>
    </row>
    <row r="93" spans="1:15" x14ac:dyDescent="0.25">
      <c r="A93" s="26" t="s">
        <v>147</v>
      </c>
      <c r="B93" s="24">
        <v>4.4650000000000002E-2</v>
      </c>
      <c r="C93" s="15">
        <v>69499</v>
      </c>
      <c r="D93" s="15">
        <v>3103</v>
      </c>
      <c r="E93" s="15">
        <v>67948</v>
      </c>
      <c r="F93" s="15">
        <v>629286</v>
      </c>
      <c r="G93" s="25">
        <v>9.1</v>
      </c>
      <c r="H93" s="44"/>
      <c r="I93" s="44"/>
      <c r="J93" s="44"/>
      <c r="K93" s="39"/>
      <c r="L93" s="39"/>
      <c r="M93" s="44"/>
      <c r="N93" s="43"/>
      <c r="O93" s="43"/>
    </row>
    <row r="94" spans="1:15" x14ac:dyDescent="0.25">
      <c r="A94" s="26" t="s">
        <v>148</v>
      </c>
      <c r="B94" s="24">
        <v>5.1389999999999998E-2</v>
      </c>
      <c r="C94" s="15">
        <v>66396</v>
      </c>
      <c r="D94" s="15">
        <v>3412</v>
      </c>
      <c r="E94" s="15">
        <v>64690</v>
      </c>
      <c r="F94" s="15">
        <v>561339</v>
      </c>
      <c r="G94" s="25">
        <v>8.5</v>
      </c>
      <c r="H94" s="44"/>
      <c r="I94" s="44"/>
      <c r="J94" s="44"/>
      <c r="K94" s="39"/>
      <c r="L94" s="39"/>
      <c r="M94" s="44"/>
      <c r="N94" s="43"/>
      <c r="O94" s="43"/>
    </row>
    <row r="95" spans="1:15" x14ac:dyDescent="0.25">
      <c r="A95" s="26" t="s">
        <v>149</v>
      </c>
      <c r="B95" s="24">
        <v>5.8529999999999999E-2</v>
      </c>
      <c r="C95" s="15">
        <v>62984</v>
      </c>
      <c r="D95" s="15">
        <v>3686</v>
      </c>
      <c r="E95" s="15">
        <v>61141</v>
      </c>
      <c r="F95" s="15">
        <v>496649</v>
      </c>
      <c r="G95" s="25">
        <v>7.9</v>
      </c>
      <c r="H95" s="44"/>
      <c r="I95" s="44"/>
      <c r="J95" s="44"/>
      <c r="K95" s="39"/>
      <c r="L95" s="39"/>
      <c r="M95" s="44"/>
      <c r="N95" s="43"/>
      <c r="O95" s="43"/>
    </row>
    <row r="96" spans="1:15" x14ac:dyDescent="0.25">
      <c r="A96" s="26" t="s">
        <v>150</v>
      </c>
      <c r="B96" s="24">
        <v>6.6470000000000001E-2</v>
      </c>
      <c r="C96" s="15">
        <v>59298</v>
      </c>
      <c r="D96" s="15">
        <v>3941</v>
      </c>
      <c r="E96" s="15">
        <v>57328</v>
      </c>
      <c r="F96" s="15">
        <v>435508</v>
      </c>
      <c r="G96" s="25">
        <v>7.3</v>
      </c>
      <c r="H96" s="44"/>
      <c r="I96" s="44"/>
      <c r="J96" s="44"/>
      <c r="K96" s="39"/>
      <c r="L96" s="39"/>
      <c r="M96" s="44"/>
      <c r="N96" s="43"/>
      <c r="O96" s="43"/>
    </row>
    <row r="97" spans="1:15" x14ac:dyDescent="0.25">
      <c r="A97" s="26" t="s">
        <v>151</v>
      </c>
      <c r="B97" s="24">
        <v>7.528E-2</v>
      </c>
      <c r="C97" s="15">
        <v>55357</v>
      </c>
      <c r="D97" s="15">
        <v>4167</v>
      </c>
      <c r="E97" s="15">
        <v>53274</v>
      </c>
      <c r="F97" s="15">
        <v>378180</v>
      </c>
      <c r="G97" s="25">
        <v>6.8</v>
      </c>
      <c r="H97" s="44"/>
      <c r="I97" s="44"/>
      <c r="J97" s="44"/>
      <c r="K97" s="39"/>
      <c r="L97" s="39"/>
      <c r="M97" s="44"/>
      <c r="N97" s="43"/>
      <c r="O97" s="43"/>
    </row>
    <row r="98" spans="1:15" x14ac:dyDescent="0.25">
      <c r="A98" s="26" t="s">
        <v>152</v>
      </c>
      <c r="B98" s="24">
        <v>8.5019999999999998E-2</v>
      </c>
      <c r="C98" s="15">
        <v>51190</v>
      </c>
      <c r="D98" s="15">
        <v>4352</v>
      </c>
      <c r="E98" s="15">
        <v>49014</v>
      </c>
      <c r="F98" s="15">
        <v>324907</v>
      </c>
      <c r="G98" s="25">
        <v>6.3</v>
      </c>
      <c r="H98" s="44"/>
      <c r="I98" s="44"/>
      <c r="J98" s="44"/>
      <c r="K98" s="39"/>
      <c r="L98" s="39"/>
      <c r="M98" s="44"/>
      <c r="N98" s="43"/>
      <c r="O98" s="43"/>
    </row>
    <row r="99" spans="1:15" x14ac:dyDescent="0.25">
      <c r="A99" s="26" t="s">
        <v>153</v>
      </c>
      <c r="B99" s="24">
        <v>9.5740000000000006E-2</v>
      </c>
      <c r="C99" s="15">
        <v>46838</v>
      </c>
      <c r="D99" s="15">
        <v>4484</v>
      </c>
      <c r="E99" s="15">
        <v>44596</v>
      </c>
      <c r="F99" s="15">
        <v>275893</v>
      </c>
      <c r="G99" s="25">
        <v>5.9</v>
      </c>
      <c r="H99" s="44"/>
      <c r="I99" s="44"/>
      <c r="J99" s="44"/>
      <c r="K99" s="39"/>
      <c r="L99" s="39"/>
      <c r="M99" s="44"/>
      <c r="N99" s="43"/>
      <c r="O99" s="43"/>
    </row>
    <row r="100" spans="1:15" x14ac:dyDescent="0.25">
      <c r="A100" s="26" t="s">
        <v>154</v>
      </c>
      <c r="B100" s="24">
        <v>0.10749</v>
      </c>
      <c r="C100" s="15">
        <v>42354</v>
      </c>
      <c r="D100" s="15">
        <v>4553</v>
      </c>
      <c r="E100" s="15">
        <v>40078</v>
      </c>
      <c r="F100" s="15">
        <v>231297</v>
      </c>
      <c r="G100" s="25">
        <v>5.5</v>
      </c>
      <c r="H100" s="44"/>
      <c r="I100" s="44"/>
      <c r="J100" s="44"/>
      <c r="K100" s="39"/>
      <c r="L100" s="39"/>
      <c r="M100" s="44"/>
      <c r="N100" s="43"/>
      <c r="O100" s="43"/>
    </row>
    <row r="101" spans="1:15" x14ac:dyDescent="0.25">
      <c r="A101" s="26" t="s">
        <v>155</v>
      </c>
      <c r="B101" s="24">
        <v>0.12034</v>
      </c>
      <c r="C101" s="15">
        <v>37801</v>
      </c>
      <c r="D101" s="15">
        <v>4549</v>
      </c>
      <c r="E101" s="15">
        <v>35527</v>
      </c>
      <c r="F101" s="15">
        <v>191219</v>
      </c>
      <c r="G101" s="25">
        <v>5.0999999999999996</v>
      </c>
      <c r="H101" s="44"/>
      <c r="I101" s="44"/>
      <c r="J101" s="44"/>
      <c r="K101" s="39"/>
      <c r="L101" s="39"/>
      <c r="M101" s="44"/>
      <c r="N101" s="43"/>
      <c r="O101" s="43"/>
    </row>
    <row r="102" spans="1:15" x14ac:dyDescent="0.25">
      <c r="A102" s="26" t="s">
        <v>156</v>
      </c>
      <c r="B102" s="24">
        <v>0.13431999999999999</v>
      </c>
      <c r="C102" s="15">
        <v>33252</v>
      </c>
      <c r="D102" s="15">
        <v>4466</v>
      </c>
      <c r="E102" s="15">
        <v>31019</v>
      </c>
      <c r="F102" s="15">
        <v>155693</v>
      </c>
      <c r="G102" s="25">
        <v>4.7</v>
      </c>
      <c r="H102" s="44"/>
      <c r="I102" s="44"/>
      <c r="J102" s="44"/>
      <c r="K102" s="39"/>
      <c r="L102" s="39"/>
      <c r="M102" s="44"/>
      <c r="N102" s="43"/>
      <c r="O102" s="43"/>
    </row>
    <row r="103" spans="1:15" x14ac:dyDescent="0.25">
      <c r="A103" s="26" t="s">
        <v>157</v>
      </c>
      <c r="B103" s="24">
        <v>0.14946999999999999</v>
      </c>
      <c r="C103" s="15">
        <v>28786</v>
      </c>
      <c r="D103" s="15">
        <v>4303</v>
      </c>
      <c r="E103" s="15">
        <v>26635</v>
      </c>
      <c r="F103" s="15">
        <v>124674</v>
      </c>
      <c r="G103" s="25">
        <v>4.3</v>
      </c>
      <c r="H103" s="44"/>
      <c r="I103" s="44"/>
      <c r="J103" s="44"/>
      <c r="K103" s="39"/>
      <c r="L103" s="39"/>
      <c r="M103" s="44"/>
      <c r="N103" s="43"/>
      <c r="O103" s="43"/>
    </row>
    <row r="104" spans="1:15" x14ac:dyDescent="0.25">
      <c r="A104" s="26" t="s">
        <v>158</v>
      </c>
      <c r="B104" s="24">
        <v>0.16582</v>
      </c>
      <c r="C104" s="15">
        <v>24483</v>
      </c>
      <c r="D104" s="15">
        <v>4060</v>
      </c>
      <c r="E104" s="15">
        <v>22453</v>
      </c>
      <c r="F104" s="15">
        <v>98039</v>
      </c>
      <c r="G104" s="25">
        <v>4</v>
      </c>
      <c r="H104" s="44"/>
      <c r="I104" s="44"/>
      <c r="J104" s="44"/>
      <c r="K104" s="39"/>
      <c r="L104" s="39"/>
      <c r="M104" s="44"/>
      <c r="N104" s="43"/>
      <c r="O104" s="43"/>
    </row>
    <row r="105" spans="1:15" x14ac:dyDescent="0.25">
      <c r="A105" s="26" t="s">
        <v>159</v>
      </c>
      <c r="B105" s="24">
        <v>0.18340000000000001</v>
      </c>
      <c r="C105" s="15">
        <v>20423</v>
      </c>
      <c r="D105" s="15">
        <v>3745</v>
      </c>
      <c r="E105" s="15">
        <v>18551</v>
      </c>
      <c r="F105" s="15">
        <v>75586</v>
      </c>
      <c r="G105" s="25">
        <v>3.7</v>
      </c>
      <c r="H105" s="44"/>
      <c r="I105" s="44"/>
      <c r="J105" s="44"/>
      <c r="K105" s="39"/>
      <c r="L105" s="39"/>
      <c r="M105" s="44"/>
      <c r="N105" s="43"/>
      <c r="O105" s="43"/>
    </row>
    <row r="106" spans="1:15" x14ac:dyDescent="0.25">
      <c r="A106" s="26" t="s">
        <v>160</v>
      </c>
      <c r="B106" s="24">
        <v>0.20219999999999999</v>
      </c>
      <c r="C106" s="15">
        <v>16678</v>
      </c>
      <c r="D106" s="15">
        <v>3372</v>
      </c>
      <c r="E106" s="15">
        <v>14992</v>
      </c>
      <c r="F106" s="15">
        <v>57036</v>
      </c>
      <c r="G106" s="25">
        <v>3.4</v>
      </c>
      <c r="H106" s="44"/>
      <c r="I106" s="44"/>
      <c r="J106" s="44"/>
      <c r="K106" s="39"/>
      <c r="L106" s="39"/>
      <c r="M106" s="44"/>
      <c r="N106" s="43"/>
      <c r="O106" s="43"/>
    </row>
    <row r="107" spans="1:15" x14ac:dyDescent="0.25">
      <c r="A107" s="26" t="s">
        <v>161</v>
      </c>
      <c r="B107" s="24">
        <v>0.22223999999999999</v>
      </c>
      <c r="C107" s="15">
        <v>13306</v>
      </c>
      <c r="D107" s="15">
        <v>2957</v>
      </c>
      <c r="E107" s="15">
        <v>11828</v>
      </c>
      <c r="F107" s="15">
        <v>42044</v>
      </c>
      <c r="G107" s="25">
        <v>3.2</v>
      </c>
      <c r="H107" s="44"/>
      <c r="I107" s="44"/>
      <c r="J107" s="44"/>
      <c r="K107" s="39"/>
      <c r="L107" s="39"/>
      <c r="M107" s="44"/>
      <c r="N107" s="43"/>
      <c r="O107" s="43"/>
    </row>
    <row r="108" spans="1:15" x14ac:dyDescent="0.25">
      <c r="A108" s="26" t="s">
        <v>162</v>
      </c>
      <c r="B108" s="24">
        <v>0.24349000000000001</v>
      </c>
      <c r="C108" s="15">
        <v>10349</v>
      </c>
      <c r="D108" s="15">
        <v>2520</v>
      </c>
      <c r="E108" s="15">
        <v>9089</v>
      </c>
      <c r="F108" s="15">
        <v>30216</v>
      </c>
      <c r="G108" s="25">
        <v>2.9</v>
      </c>
      <c r="H108" s="44"/>
      <c r="I108" s="44"/>
      <c r="J108" s="44"/>
      <c r="K108" s="39"/>
      <c r="L108" s="39"/>
      <c r="M108" s="44"/>
      <c r="N108" s="43"/>
      <c r="O108" s="43"/>
    </row>
    <row r="109" spans="1:15" x14ac:dyDescent="0.25">
      <c r="A109" s="26" t="s">
        <v>163</v>
      </c>
      <c r="B109" s="24">
        <v>0.26594000000000001</v>
      </c>
      <c r="C109" s="15">
        <v>7829</v>
      </c>
      <c r="D109" s="15">
        <v>2082</v>
      </c>
      <c r="E109" s="15">
        <v>6788</v>
      </c>
      <c r="F109" s="15">
        <v>21127</v>
      </c>
      <c r="G109" s="25">
        <v>2.7</v>
      </c>
      <c r="H109" s="44"/>
      <c r="I109" s="44"/>
      <c r="J109" s="44"/>
      <c r="K109" s="39"/>
      <c r="L109" s="39"/>
      <c r="M109" s="44"/>
      <c r="N109" s="43"/>
      <c r="O109" s="43"/>
    </row>
    <row r="110" spans="1:15" x14ac:dyDescent="0.25">
      <c r="A110" s="28" t="s">
        <v>164</v>
      </c>
      <c r="B110" s="29">
        <v>1</v>
      </c>
      <c r="C110" s="30">
        <v>5747</v>
      </c>
      <c r="D110" s="30">
        <v>5747</v>
      </c>
      <c r="E110" s="30">
        <v>14339</v>
      </c>
      <c r="F110" s="30">
        <v>14339</v>
      </c>
      <c r="G110" s="31">
        <v>2.5</v>
      </c>
      <c r="H110" s="44"/>
      <c r="I110" s="44"/>
      <c r="J110" s="44"/>
      <c r="K110" s="39"/>
      <c r="L110" s="39"/>
      <c r="M110" s="44"/>
      <c r="N110" s="43"/>
      <c r="O110" s="43"/>
    </row>
    <row r="111" spans="1:15" ht="22.5" customHeight="1" x14ac:dyDescent="0.25">
      <c r="A111" s="101" t="s">
        <v>272</v>
      </c>
      <c r="B111" s="101"/>
      <c r="C111" s="101"/>
      <c r="D111" s="101"/>
      <c r="E111" s="101"/>
      <c r="F111" s="101"/>
      <c r="G111" s="101"/>
      <c r="H111" s="44"/>
      <c r="I111" s="44"/>
      <c r="J111" s="44"/>
      <c r="K111" s="39"/>
      <c r="L111" s="39"/>
      <c r="M111" s="44"/>
      <c r="N111" s="43"/>
      <c r="O111" s="43"/>
    </row>
    <row r="113" spans="1:1" x14ac:dyDescent="0.25">
      <c r="A113" s="32" t="s">
        <v>284</v>
      </c>
    </row>
    <row r="114" spans="1:1" x14ac:dyDescent="0.25">
      <c r="A114" s="33" t="s">
        <v>165</v>
      </c>
    </row>
  </sheetData>
  <mergeCells count="1">
    <mergeCell ref="A111:G111"/>
  </mergeCells>
  <conditionalFormatting sqref="H10:H111">
    <cfRule type="cellIs" dxfId="25" priority="2" operator="lessThan">
      <formula>0</formula>
    </cfRule>
  </conditionalFormatting>
  <conditionalFormatting sqref="J10:J111">
    <cfRule type="cellIs" dxfId="24" priority="1" operator="lessThan">
      <formula>0</formula>
    </cfRule>
  </conditionalFormatting>
  <pageMargins left="0.75" right="0.75" top="1" bottom="1" header="0.5" footer="0.5"/>
  <pageSetup orientation="portrait" r:id="rId1"/>
  <headerFooter alignWithMargins="0"/>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20B48F-A78A-48C2-81F6-1FE900754C77}">
  <dimension ref="A1:U114"/>
  <sheetViews>
    <sheetView zoomScaleNormal="100" workbookViewId="0"/>
  </sheetViews>
  <sheetFormatPr defaultRowHeight="12.5" x14ac:dyDescent="0.25"/>
  <cols>
    <col min="1" max="1" width="12.59765625" style="4" customWidth="1"/>
    <col min="2" max="2" width="17.3984375" style="4" customWidth="1"/>
    <col min="3" max="3" width="10.59765625" style="4" customWidth="1"/>
    <col min="4" max="5" width="17.3984375" style="4" customWidth="1"/>
    <col min="6" max="7" width="15.09765625" style="4" customWidth="1"/>
    <col min="8" max="12" width="9.09765625" style="4"/>
    <col min="13" max="13" width="11.296875" style="4" bestFit="1" customWidth="1"/>
    <col min="14" max="15" width="9.09765625" style="4"/>
    <col min="16" max="16" width="21.3984375" style="4" bestFit="1" customWidth="1"/>
    <col min="17" max="256" width="9.09765625" style="4"/>
    <col min="257" max="257" width="12.59765625" style="4" customWidth="1"/>
    <col min="258" max="258" width="17.3984375" style="4" customWidth="1"/>
    <col min="259" max="259" width="10.59765625" style="4" customWidth="1"/>
    <col min="260" max="261" width="17.3984375" style="4" customWidth="1"/>
    <col min="262" max="263" width="15.09765625" style="4" customWidth="1"/>
    <col min="264" max="512" width="9.09765625" style="4"/>
    <col min="513" max="513" width="12.59765625" style="4" customWidth="1"/>
    <col min="514" max="514" width="17.3984375" style="4" customWidth="1"/>
    <col min="515" max="515" width="10.59765625" style="4" customWidth="1"/>
    <col min="516" max="517" width="17.3984375" style="4" customWidth="1"/>
    <col min="518" max="519" width="15.09765625" style="4" customWidth="1"/>
    <col min="520" max="768" width="9.09765625" style="4"/>
    <col min="769" max="769" width="12.59765625" style="4" customWidth="1"/>
    <col min="770" max="770" width="17.3984375" style="4" customWidth="1"/>
    <col min="771" max="771" width="10.59765625" style="4" customWidth="1"/>
    <col min="772" max="773" width="17.3984375" style="4" customWidth="1"/>
    <col min="774" max="775" width="15.09765625" style="4" customWidth="1"/>
    <col min="776" max="1024" width="9.09765625" style="4"/>
    <col min="1025" max="1025" width="12.59765625" style="4" customWidth="1"/>
    <col min="1026" max="1026" width="17.3984375" style="4" customWidth="1"/>
    <col min="1027" max="1027" width="10.59765625" style="4" customWidth="1"/>
    <col min="1028" max="1029" width="17.3984375" style="4" customWidth="1"/>
    <col min="1030" max="1031" width="15.09765625" style="4" customWidth="1"/>
    <col min="1032" max="1280" width="9.09765625" style="4"/>
    <col min="1281" max="1281" width="12.59765625" style="4" customWidth="1"/>
    <col min="1282" max="1282" width="17.3984375" style="4" customWidth="1"/>
    <col min="1283" max="1283" width="10.59765625" style="4" customWidth="1"/>
    <col min="1284" max="1285" width="17.3984375" style="4" customWidth="1"/>
    <col min="1286" max="1287" width="15.09765625" style="4" customWidth="1"/>
    <col min="1288" max="1536" width="9.09765625" style="4"/>
    <col min="1537" max="1537" width="12.59765625" style="4" customWidth="1"/>
    <col min="1538" max="1538" width="17.3984375" style="4" customWidth="1"/>
    <col min="1539" max="1539" width="10.59765625" style="4" customWidth="1"/>
    <col min="1540" max="1541" width="17.3984375" style="4" customWidth="1"/>
    <col min="1542" max="1543" width="15.09765625" style="4" customWidth="1"/>
    <col min="1544" max="1792" width="9.09765625" style="4"/>
    <col min="1793" max="1793" width="12.59765625" style="4" customWidth="1"/>
    <col min="1794" max="1794" width="17.3984375" style="4" customWidth="1"/>
    <col min="1795" max="1795" width="10.59765625" style="4" customWidth="1"/>
    <col min="1796" max="1797" width="17.3984375" style="4" customWidth="1"/>
    <col min="1798" max="1799" width="15.09765625" style="4" customWidth="1"/>
    <col min="1800" max="2048" width="9.09765625" style="4"/>
    <col min="2049" max="2049" width="12.59765625" style="4" customWidth="1"/>
    <col min="2050" max="2050" width="17.3984375" style="4" customWidth="1"/>
    <col min="2051" max="2051" width="10.59765625" style="4" customWidth="1"/>
    <col min="2052" max="2053" width="17.3984375" style="4" customWidth="1"/>
    <col min="2054" max="2055" width="15.09765625" style="4" customWidth="1"/>
    <col min="2056" max="2304" width="9.09765625" style="4"/>
    <col min="2305" max="2305" width="12.59765625" style="4" customWidth="1"/>
    <col min="2306" max="2306" width="17.3984375" style="4" customWidth="1"/>
    <col min="2307" max="2307" width="10.59765625" style="4" customWidth="1"/>
    <col min="2308" max="2309" width="17.3984375" style="4" customWidth="1"/>
    <col min="2310" max="2311" width="15.09765625" style="4" customWidth="1"/>
    <col min="2312" max="2560" width="9.09765625" style="4"/>
    <col min="2561" max="2561" width="12.59765625" style="4" customWidth="1"/>
    <col min="2562" max="2562" width="17.3984375" style="4" customWidth="1"/>
    <col min="2563" max="2563" width="10.59765625" style="4" customWidth="1"/>
    <col min="2564" max="2565" width="17.3984375" style="4" customWidth="1"/>
    <col min="2566" max="2567" width="15.09765625" style="4" customWidth="1"/>
    <col min="2568" max="2816" width="9.09765625" style="4"/>
    <col min="2817" max="2817" width="12.59765625" style="4" customWidth="1"/>
    <col min="2818" max="2818" width="17.3984375" style="4" customWidth="1"/>
    <col min="2819" max="2819" width="10.59765625" style="4" customWidth="1"/>
    <col min="2820" max="2821" width="17.3984375" style="4" customWidth="1"/>
    <col min="2822" max="2823" width="15.09765625" style="4" customWidth="1"/>
    <col min="2824" max="3072" width="9.09765625" style="4"/>
    <col min="3073" max="3073" width="12.59765625" style="4" customWidth="1"/>
    <col min="3074" max="3074" width="17.3984375" style="4" customWidth="1"/>
    <col min="3075" max="3075" width="10.59765625" style="4" customWidth="1"/>
    <col min="3076" max="3077" width="17.3984375" style="4" customWidth="1"/>
    <col min="3078" max="3079" width="15.09765625" style="4" customWidth="1"/>
    <col min="3080" max="3328" width="9.09765625" style="4"/>
    <col min="3329" max="3329" width="12.59765625" style="4" customWidth="1"/>
    <col min="3330" max="3330" width="17.3984375" style="4" customWidth="1"/>
    <col min="3331" max="3331" width="10.59765625" style="4" customWidth="1"/>
    <col min="3332" max="3333" width="17.3984375" style="4" customWidth="1"/>
    <col min="3334" max="3335" width="15.09765625" style="4" customWidth="1"/>
    <col min="3336" max="3584" width="9.09765625" style="4"/>
    <col min="3585" max="3585" width="12.59765625" style="4" customWidth="1"/>
    <col min="3586" max="3586" width="17.3984375" style="4" customWidth="1"/>
    <col min="3587" max="3587" width="10.59765625" style="4" customWidth="1"/>
    <col min="3588" max="3589" width="17.3984375" style="4" customWidth="1"/>
    <col min="3590" max="3591" width="15.09765625" style="4" customWidth="1"/>
    <col min="3592" max="3840" width="9.09765625" style="4"/>
    <col min="3841" max="3841" width="12.59765625" style="4" customWidth="1"/>
    <col min="3842" max="3842" width="17.3984375" style="4" customWidth="1"/>
    <col min="3843" max="3843" width="10.59765625" style="4" customWidth="1"/>
    <col min="3844" max="3845" width="17.3984375" style="4" customWidth="1"/>
    <col min="3846" max="3847" width="15.09765625" style="4" customWidth="1"/>
    <col min="3848" max="4096" width="9.09765625" style="4"/>
    <col min="4097" max="4097" width="12.59765625" style="4" customWidth="1"/>
    <col min="4098" max="4098" width="17.3984375" style="4" customWidth="1"/>
    <col min="4099" max="4099" width="10.59765625" style="4" customWidth="1"/>
    <col min="4100" max="4101" width="17.3984375" style="4" customWidth="1"/>
    <col min="4102" max="4103" width="15.09765625" style="4" customWidth="1"/>
    <col min="4104" max="4352" width="9.09765625" style="4"/>
    <col min="4353" max="4353" width="12.59765625" style="4" customWidth="1"/>
    <col min="4354" max="4354" width="17.3984375" style="4" customWidth="1"/>
    <col min="4355" max="4355" width="10.59765625" style="4" customWidth="1"/>
    <col min="4356" max="4357" width="17.3984375" style="4" customWidth="1"/>
    <col min="4358" max="4359" width="15.09765625" style="4" customWidth="1"/>
    <col min="4360" max="4608" width="9.09765625" style="4"/>
    <col min="4609" max="4609" width="12.59765625" style="4" customWidth="1"/>
    <col min="4610" max="4610" width="17.3984375" style="4" customWidth="1"/>
    <col min="4611" max="4611" width="10.59765625" style="4" customWidth="1"/>
    <col min="4612" max="4613" width="17.3984375" style="4" customWidth="1"/>
    <col min="4614" max="4615" width="15.09765625" style="4" customWidth="1"/>
    <col min="4616" max="4864" width="9.09765625" style="4"/>
    <col min="4865" max="4865" width="12.59765625" style="4" customWidth="1"/>
    <col min="4866" max="4866" width="17.3984375" style="4" customWidth="1"/>
    <col min="4867" max="4867" width="10.59765625" style="4" customWidth="1"/>
    <col min="4868" max="4869" width="17.3984375" style="4" customWidth="1"/>
    <col min="4870" max="4871" width="15.09765625" style="4" customWidth="1"/>
    <col min="4872" max="5120" width="9.09765625" style="4"/>
    <col min="5121" max="5121" width="12.59765625" style="4" customWidth="1"/>
    <col min="5122" max="5122" width="17.3984375" style="4" customWidth="1"/>
    <col min="5123" max="5123" width="10.59765625" style="4" customWidth="1"/>
    <col min="5124" max="5125" width="17.3984375" style="4" customWidth="1"/>
    <col min="5126" max="5127" width="15.09765625" style="4" customWidth="1"/>
    <col min="5128" max="5376" width="9.09765625" style="4"/>
    <col min="5377" max="5377" width="12.59765625" style="4" customWidth="1"/>
    <col min="5378" max="5378" width="17.3984375" style="4" customWidth="1"/>
    <col min="5379" max="5379" width="10.59765625" style="4" customWidth="1"/>
    <col min="5380" max="5381" width="17.3984375" style="4" customWidth="1"/>
    <col min="5382" max="5383" width="15.09765625" style="4" customWidth="1"/>
    <col min="5384" max="5632" width="9.09765625" style="4"/>
    <col min="5633" max="5633" width="12.59765625" style="4" customWidth="1"/>
    <col min="5634" max="5634" width="17.3984375" style="4" customWidth="1"/>
    <col min="5635" max="5635" width="10.59765625" style="4" customWidth="1"/>
    <col min="5636" max="5637" width="17.3984375" style="4" customWidth="1"/>
    <col min="5638" max="5639" width="15.09765625" style="4" customWidth="1"/>
    <col min="5640" max="5888" width="9.09765625" style="4"/>
    <col min="5889" max="5889" width="12.59765625" style="4" customWidth="1"/>
    <col min="5890" max="5890" width="17.3984375" style="4" customWidth="1"/>
    <col min="5891" max="5891" width="10.59765625" style="4" customWidth="1"/>
    <col min="5892" max="5893" width="17.3984375" style="4" customWidth="1"/>
    <col min="5894" max="5895" width="15.09765625" style="4" customWidth="1"/>
    <col min="5896" max="6144" width="9.09765625" style="4"/>
    <col min="6145" max="6145" width="12.59765625" style="4" customWidth="1"/>
    <col min="6146" max="6146" width="17.3984375" style="4" customWidth="1"/>
    <col min="6147" max="6147" width="10.59765625" style="4" customWidth="1"/>
    <col min="6148" max="6149" width="17.3984375" style="4" customWidth="1"/>
    <col min="6150" max="6151" width="15.09765625" style="4" customWidth="1"/>
    <col min="6152" max="6400" width="9.09765625" style="4"/>
    <col min="6401" max="6401" width="12.59765625" style="4" customWidth="1"/>
    <col min="6402" max="6402" width="17.3984375" style="4" customWidth="1"/>
    <col min="6403" max="6403" width="10.59765625" style="4" customWidth="1"/>
    <col min="6404" max="6405" width="17.3984375" style="4" customWidth="1"/>
    <col min="6406" max="6407" width="15.09765625" style="4" customWidth="1"/>
    <col min="6408" max="6656" width="9.09765625" style="4"/>
    <col min="6657" max="6657" width="12.59765625" style="4" customWidth="1"/>
    <col min="6658" max="6658" width="17.3984375" style="4" customWidth="1"/>
    <col min="6659" max="6659" width="10.59765625" style="4" customWidth="1"/>
    <col min="6660" max="6661" width="17.3984375" style="4" customWidth="1"/>
    <col min="6662" max="6663" width="15.09765625" style="4" customWidth="1"/>
    <col min="6664" max="6912" width="9.09765625" style="4"/>
    <col min="6913" max="6913" width="12.59765625" style="4" customWidth="1"/>
    <col min="6914" max="6914" width="17.3984375" style="4" customWidth="1"/>
    <col min="6915" max="6915" width="10.59765625" style="4" customWidth="1"/>
    <col min="6916" max="6917" width="17.3984375" style="4" customWidth="1"/>
    <col min="6918" max="6919" width="15.09765625" style="4" customWidth="1"/>
    <col min="6920" max="7168" width="9.09765625" style="4"/>
    <col min="7169" max="7169" width="12.59765625" style="4" customWidth="1"/>
    <col min="7170" max="7170" width="17.3984375" style="4" customWidth="1"/>
    <col min="7171" max="7171" width="10.59765625" style="4" customWidth="1"/>
    <col min="7172" max="7173" width="17.3984375" style="4" customWidth="1"/>
    <col min="7174" max="7175" width="15.09765625" style="4" customWidth="1"/>
    <col min="7176" max="7424" width="9.09765625" style="4"/>
    <col min="7425" max="7425" width="12.59765625" style="4" customWidth="1"/>
    <col min="7426" max="7426" width="17.3984375" style="4" customWidth="1"/>
    <col min="7427" max="7427" width="10.59765625" style="4" customWidth="1"/>
    <col min="7428" max="7429" width="17.3984375" style="4" customWidth="1"/>
    <col min="7430" max="7431" width="15.09765625" style="4" customWidth="1"/>
    <col min="7432" max="7680" width="9.09765625" style="4"/>
    <col min="7681" max="7681" width="12.59765625" style="4" customWidth="1"/>
    <col min="7682" max="7682" width="17.3984375" style="4" customWidth="1"/>
    <col min="7683" max="7683" width="10.59765625" style="4" customWidth="1"/>
    <col min="7684" max="7685" width="17.3984375" style="4" customWidth="1"/>
    <col min="7686" max="7687" width="15.09765625" style="4" customWidth="1"/>
    <col min="7688" max="7936" width="9.09765625" style="4"/>
    <col min="7937" max="7937" width="12.59765625" style="4" customWidth="1"/>
    <col min="7938" max="7938" width="17.3984375" style="4" customWidth="1"/>
    <col min="7939" max="7939" width="10.59765625" style="4" customWidth="1"/>
    <col min="7940" max="7941" width="17.3984375" style="4" customWidth="1"/>
    <col min="7942" max="7943" width="15.09765625" style="4" customWidth="1"/>
    <col min="7944" max="8192" width="9.09765625" style="4"/>
    <col min="8193" max="8193" width="12.59765625" style="4" customWidth="1"/>
    <col min="8194" max="8194" width="17.3984375" style="4" customWidth="1"/>
    <col min="8195" max="8195" width="10.59765625" style="4" customWidth="1"/>
    <col min="8196" max="8197" width="17.3984375" style="4" customWidth="1"/>
    <col min="8198" max="8199" width="15.09765625" style="4" customWidth="1"/>
    <col min="8200" max="8448" width="9.09765625" style="4"/>
    <col min="8449" max="8449" width="12.59765625" style="4" customWidth="1"/>
    <col min="8450" max="8450" width="17.3984375" style="4" customWidth="1"/>
    <col min="8451" max="8451" width="10.59765625" style="4" customWidth="1"/>
    <col min="8452" max="8453" width="17.3984375" style="4" customWidth="1"/>
    <col min="8454" max="8455" width="15.09765625" style="4" customWidth="1"/>
    <col min="8456" max="8704" width="9.09765625" style="4"/>
    <col min="8705" max="8705" width="12.59765625" style="4" customWidth="1"/>
    <col min="8706" max="8706" width="17.3984375" style="4" customWidth="1"/>
    <col min="8707" max="8707" width="10.59765625" style="4" customWidth="1"/>
    <col min="8708" max="8709" width="17.3984375" style="4" customWidth="1"/>
    <col min="8710" max="8711" width="15.09765625" style="4" customWidth="1"/>
    <col min="8712" max="8960" width="9.09765625" style="4"/>
    <col min="8961" max="8961" width="12.59765625" style="4" customWidth="1"/>
    <col min="8962" max="8962" width="17.3984375" style="4" customWidth="1"/>
    <col min="8963" max="8963" width="10.59765625" style="4" customWidth="1"/>
    <col min="8964" max="8965" width="17.3984375" style="4" customWidth="1"/>
    <col min="8966" max="8967" width="15.09765625" style="4" customWidth="1"/>
    <col min="8968" max="9216" width="9.09765625" style="4"/>
    <col min="9217" max="9217" width="12.59765625" style="4" customWidth="1"/>
    <col min="9218" max="9218" width="17.3984375" style="4" customWidth="1"/>
    <col min="9219" max="9219" width="10.59765625" style="4" customWidth="1"/>
    <col min="9220" max="9221" width="17.3984375" style="4" customWidth="1"/>
    <col min="9222" max="9223" width="15.09765625" style="4" customWidth="1"/>
    <col min="9224" max="9472" width="9.09765625" style="4"/>
    <col min="9473" max="9473" width="12.59765625" style="4" customWidth="1"/>
    <col min="9474" max="9474" width="17.3984375" style="4" customWidth="1"/>
    <col min="9475" max="9475" width="10.59765625" style="4" customWidth="1"/>
    <col min="9476" max="9477" width="17.3984375" style="4" customWidth="1"/>
    <col min="9478" max="9479" width="15.09765625" style="4" customWidth="1"/>
    <col min="9480" max="9728" width="9.09765625" style="4"/>
    <col min="9729" max="9729" width="12.59765625" style="4" customWidth="1"/>
    <col min="9730" max="9730" width="17.3984375" style="4" customWidth="1"/>
    <col min="9731" max="9731" width="10.59765625" style="4" customWidth="1"/>
    <col min="9732" max="9733" width="17.3984375" style="4" customWidth="1"/>
    <col min="9734" max="9735" width="15.09765625" style="4" customWidth="1"/>
    <col min="9736" max="9984" width="9.09765625" style="4"/>
    <col min="9985" max="9985" width="12.59765625" style="4" customWidth="1"/>
    <col min="9986" max="9986" width="17.3984375" style="4" customWidth="1"/>
    <col min="9987" max="9987" width="10.59765625" style="4" customWidth="1"/>
    <col min="9988" max="9989" width="17.3984375" style="4" customWidth="1"/>
    <col min="9990" max="9991" width="15.09765625" style="4" customWidth="1"/>
    <col min="9992" max="10240" width="9.09765625" style="4"/>
    <col min="10241" max="10241" width="12.59765625" style="4" customWidth="1"/>
    <col min="10242" max="10242" width="17.3984375" style="4" customWidth="1"/>
    <col min="10243" max="10243" width="10.59765625" style="4" customWidth="1"/>
    <col min="10244" max="10245" width="17.3984375" style="4" customWidth="1"/>
    <col min="10246" max="10247" width="15.09765625" style="4" customWidth="1"/>
    <col min="10248" max="10496" width="9.09765625" style="4"/>
    <col min="10497" max="10497" width="12.59765625" style="4" customWidth="1"/>
    <col min="10498" max="10498" width="17.3984375" style="4" customWidth="1"/>
    <col min="10499" max="10499" width="10.59765625" style="4" customWidth="1"/>
    <col min="10500" max="10501" width="17.3984375" style="4" customWidth="1"/>
    <col min="10502" max="10503" width="15.09765625" style="4" customWidth="1"/>
    <col min="10504" max="10752" width="9.09765625" style="4"/>
    <col min="10753" max="10753" width="12.59765625" style="4" customWidth="1"/>
    <col min="10754" max="10754" width="17.3984375" style="4" customWidth="1"/>
    <col min="10755" max="10755" width="10.59765625" style="4" customWidth="1"/>
    <col min="10756" max="10757" width="17.3984375" style="4" customWidth="1"/>
    <col min="10758" max="10759" width="15.09765625" style="4" customWidth="1"/>
    <col min="10760" max="11008" width="9.09765625" style="4"/>
    <col min="11009" max="11009" width="12.59765625" style="4" customWidth="1"/>
    <col min="11010" max="11010" width="17.3984375" style="4" customWidth="1"/>
    <col min="11011" max="11011" width="10.59765625" style="4" customWidth="1"/>
    <col min="11012" max="11013" width="17.3984375" style="4" customWidth="1"/>
    <col min="11014" max="11015" width="15.09765625" style="4" customWidth="1"/>
    <col min="11016" max="11264" width="9.09765625" style="4"/>
    <col min="11265" max="11265" width="12.59765625" style="4" customWidth="1"/>
    <col min="11266" max="11266" width="17.3984375" style="4" customWidth="1"/>
    <col min="11267" max="11267" width="10.59765625" style="4" customWidth="1"/>
    <col min="11268" max="11269" width="17.3984375" style="4" customWidth="1"/>
    <col min="11270" max="11271" width="15.09765625" style="4" customWidth="1"/>
    <col min="11272" max="11520" width="9.09765625" style="4"/>
    <col min="11521" max="11521" width="12.59765625" style="4" customWidth="1"/>
    <col min="11522" max="11522" width="17.3984375" style="4" customWidth="1"/>
    <col min="11523" max="11523" width="10.59765625" style="4" customWidth="1"/>
    <col min="11524" max="11525" width="17.3984375" style="4" customWidth="1"/>
    <col min="11526" max="11527" width="15.09765625" style="4" customWidth="1"/>
    <col min="11528" max="11776" width="9.09765625" style="4"/>
    <col min="11777" max="11777" width="12.59765625" style="4" customWidth="1"/>
    <col min="11778" max="11778" width="17.3984375" style="4" customWidth="1"/>
    <col min="11779" max="11779" width="10.59765625" style="4" customWidth="1"/>
    <col min="11780" max="11781" width="17.3984375" style="4" customWidth="1"/>
    <col min="11782" max="11783" width="15.09765625" style="4" customWidth="1"/>
    <col min="11784" max="12032" width="9.09765625" style="4"/>
    <col min="12033" max="12033" width="12.59765625" style="4" customWidth="1"/>
    <col min="12034" max="12034" width="17.3984375" style="4" customWidth="1"/>
    <col min="12035" max="12035" width="10.59765625" style="4" customWidth="1"/>
    <col min="12036" max="12037" width="17.3984375" style="4" customWidth="1"/>
    <col min="12038" max="12039" width="15.09765625" style="4" customWidth="1"/>
    <col min="12040" max="12288" width="9.09765625" style="4"/>
    <col min="12289" max="12289" width="12.59765625" style="4" customWidth="1"/>
    <col min="12290" max="12290" width="17.3984375" style="4" customWidth="1"/>
    <col min="12291" max="12291" width="10.59765625" style="4" customWidth="1"/>
    <col min="12292" max="12293" width="17.3984375" style="4" customWidth="1"/>
    <col min="12294" max="12295" width="15.09765625" style="4" customWidth="1"/>
    <col min="12296" max="12544" width="9.09765625" style="4"/>
    <col min="12545" max="12545" width="12.59765625" style="4" customWidth="1"/>
    <col min="12546" max="12546" width="17.3984375" style="4" customWidth="1"/>
    <col min="12547" max="12547" width="10.59765625" style="4" customWidth="1"/>
    <col min="12548" max="12549" width="17.3984375" style="4" customWidth="1"/>
    <col min="12550" max="12551" width="15.09765625" style="4" customWidth="1"/>
    <col min="12552" max="12800" width="9.09765625" style="4"/>
    <col min="12801" max="12801" width="12.59765625" style="4" customWidth="1"/>
    <col min="12802" max="12802" width="17.3984375" style="4" customWidth="1"/>
    <col min="12803" max="12803" width="10.59765625" style="4" customWidth="1"/>
    <col min="12804" max="12805" width="17.3984375" style="4" customWidth="1"/>
    <col min="12806" max="12807" width="15.09765625" style="4" customWidth="1"/>
    <col min="12808" max="13056" width="9.09765625" style="4"/>
    <col min="13057" max="13057" width="12.59765625" style="4" customWidth="1"/>
    <col min="13058" max="13058" width="17.3984375" style="4" customWidth="1"/>
    <col min="13059" max="13059" width="10.59765625" style="4" customWidth="1"/>
    <col min="13060" max="13061" width="17.3984375" style="4" customWidth="1"/>
    <col min="13062" max="13063" width="15.09765625" style="4" customWidth="1"/>
    <col min="13064" max="13312" width="9.09765625" style="4"/>
    <col min="13313" max="13313" width="12.59765625" style="4" customWidth="1"/>
    <col min="13314" max="13314" width="17.3984375" style="4" customWidth="1"/>
    <col min="13315" max="13315" width="10.59765625" style="4" customWidth="1"/>
    <col min="13316" max="13317" width="17.3984375" style="4" customWidth="1"/>
    <col min="13318" max="13319" width="15.09765625" style="4" customWidth="1"/>
    <col min="13320" max="13568" width="9.09765625" style="4"/>
    <col min="13569" max="13569" width="12.59765625" style="4" customWidth="1"/>
    <col min="13570" max="13570" width="17.3984375" style="4" customWidth="1"/>
    <col min="13571" max="13571" width="10.59765625" style="4" customWidth="1"/>
    <col min="13572" max="13573" width="17.3984375" style="4" customWidth="1"/>
    <col min="13574" max="13575" width="15.09765625" style="4" customWidth="1"/>
    <col min="13576" max="13824" width="9.09765625" style="4"/>
    <col min="13825" max="13825" width="12.59765625" style="4" customWidth="1"/>
    <col min="13826" max="13826" width="17.3984375" style="4" customWidth="1"/>
    <col min="13827" max="13827" width="10.59765625" style="4" customWidth="1"/>
    <col min="13828" max="13829" width="17.3984375" style="4" customWidth="1"/>
    <col min="13830" max="13831" width="15.09765625" style="4" customWidth="1"/>
    <col min="13832" max="14080" width="9.09765625" style="4"/>
    <col min="14081" max="14081" width="12.59765625" style="4" customWidth="1"/>
    <col min="14082" max="14082" width="17.3984375" style="4" customWidth="1"/>
    <col min="14083" max="14083" width="10.59765625" style="4" customWidth="1"/>
    <col min="14084" max="14085" width="17.3984375" style="4" customWidth="1"/>
    <col min="14086" max="14087" width="15.09765625" style="4" customWidth="1"/>
    <col min="14088" max="14336" width="9.09765625" style="4"/>
    <col min="14337" max="14337" width="12.59765625" style="4" customWidth="1"/>
    <col min="14338" max="14338" width="17.3984375" style="4" customWidth="1"/>
    <col min="14339" max="14339" width="10.59765625" style="4" customWidth="1"/>
    <col min="14340" max="14341" width="17.3984375" style="4" customWidth="1"/>
    <col min="14342" max="14343" width="15.09765625" style="4" customWidth="1"/>
    <col min="14344" max="14592" width="9.09765625" style="4"/>
    <col min="14593" max="14593" width="12.59765625" style="4" customWidth="1"/>
    <col min="14594" max="14594" width="17.3984375" style="4" customWidth="1"/>
    <col min="14595" max="14595" width="10.59765625" style="4" customWidth="1"/>
    <col min="14596" max="14597" width="17.3984375" style="4" customWidth="1"/>
    <col min="14598" max="14599" width="15.09765625" style="4" customWidth="1"/>
    <col min="14600" max="14848" width="9.09765625" style="4"/>
    <col min="14849" max="14849" width="12.59765625" style="4" customWidth="1"/>
    <col min="14850" max="14850" width="17.3984375" style="4" customWidth="1"/>
    <col min="14851" max="14851" width="10.59765625" style="4" customWidth="1"/>
    <col min="14852" max="14853" width="17.3984375" style="4" customWidth="1"/>
    <col min="14854" max="14855" width="15.09765625" style="4" customWidth="1"/>
    <col min="14856" max="15104" width="9.09765625" style="4"/>
    <col min="15105" max="15105" width="12.59765625" style="4" customWidth="1"/>
    <col min="15106" max="15106" width="17.3984375" style="4" customWidth="1"/>
    <col min="15107" max="15107" width="10.59765625" style="4" customWidth="1"/>
    <col min="15108" max="15109" width="17.3984375" style="4" customWidth="1"/>
    <col min="15110" max="15111" width="15.09765625" style="4" customWidth="1"/>
    <col min="15112" max="15360" width="9.09765625" style="4"/>
    <col min="15361" max="15361" width="12.59765625" style="4" customWidth="1"/>
    <col min="15362" max="15362" width="17.3984375" style="4" customWidth="1"/>
    <col min="15363" max="15363" width="10.59765625" style="4" customWidth="1"/>
    <col min="15364" max="15365" width="17.3984375" style="4" customWidth="1"/>
    <col min="15366" max="15367" width="15.09765625" style="4" customWidth="1"/>
    <col min="15368" max="15616" width="9.09765625" style="4"/>
    <col min="15617" max="15617" width="12.59765625" style="4" customWidth="1"/>
    <col min="15618" max="15618" width="17.3984375" style="4" customWidth="1"/>
    <col min="15619" max="15619" width="10.59765625" style="4" customWidth="1"/>
    <col min="15620" max="15621" width="17.3984375" style="4" customWidth="1"/>
    <col min="15622" max="15623" width="15.09765625" style="4" customWidth="1"/>
    <col min="15624" max="15872" width="9.09765625" style="4"/>
    <col min="15873" max="15873" width="12.59765625" style="4" customWidth="1"/>
    <col min="15874" max="15874" width="17.3984375" style="4" customWidth="1"/>
    <col min="15875" max="15875" width="10.59765625" style="4" customWidth="1"/>
    <col min="15876" max="15877" width="17.3984375" style="4" customWidth="1"/>
    <col min="15878" max="15879" width="15.09765625" style="4" customWidth="1"/>
    <col min="15880" max="16128" width="9.09765625" style="4"/>
    <col min="16129" max="16129" width="12.59765625" style="4" customWidth="1"/>
    <col min="16130" max="16130" width="17.3984375" style="4" customWidth="1"/>
    <col min="16131" max="16131" width="10.59765625" style="4" customWidth="1"/>
    <col min="16132" max="16133" width="17.3984375" style="4" customWidth="1"/>
    <col min="16134" max="16135" width="15.09765625" style="4" customWidth="1"/>
    <col min="16136" max="16384" width="9.09765625" style="4"/>
  </cols>
  <sheetData>
    <row r="1" spans="1:21" x14ac:dyDescent="0.25">
      <c r="A1" s="6"/>
      <c r="B1" s="6"/>
      <c r="C1" s="6"/>
      <c r="D1" s="6"/>
      <c r="E1" s="6"/>
      <c r="F1" s="6"/>
      <c r="G1" s="7"/>
    </row>
    <row r="2" spans="1:21" ht="13" x14ac:dyDescent="0.3">
      <c r="A2" s="8" t="s">
        <v>252</v>
      </c>
      <c r="B2" s="6"/>
      <c r="C2" s="6"/>
      <c r="D2" s="6"/>
      <c r="E2" s="6"/>
      <c r="F2" s="6"/>
      <c r="G2" s="7"/>
    </row>
    <row r="3" spans="1:21" x14ac:dyDescent="0.25">
      <c r="A3" s="9"/>
      <c r="B3" s="9"/>
      <c r="C3" s="9"/>
      <c r="D3" s="9"/>
      <c r="E3" s="9"/>
      <c r="F3" s="9"/>
      <c r="G3" s="10"/>
    </row>
    <row r="4" spans="1:21" x14ac:dyDescent="0.25">
      <c r="A4" s="11" t="s">
        <v>42</v>
      </c>
      <c r="B4" s="12" t="s">
        <v>43</v>
      </c>
      <c r="C4" s="12" t="s">
        <v>44</v>
      </c>
      <c r="D4" s="12" t="s">
        <v>44</v>
      </c>
      <c r="E4" s="12" t="s">
        <v>45</v>
      </c>
      <c r="F4" s="12" t="s">
        <v>46</v>
      </c>
      <c r="G4" s="13" t="s">
        <v>47</v>
      </c>
    </row>
    <row r="5" spans="1:21" x14ac:dyDescent="0.25">
      <c r="A5" s="14" t="s">
        <v>48</v>
      </c>
      <c r="B5" s="15" t="s">
        <v>49</v>
      </c>
      <c r="C5" s="15" t="s">
        <v>50</v>
      </c>
      <c r="D5" s="15" t="s">
        <v>51</v>
      </c>
      <c r="E5" s="15" t="s">
        <v>52</v>
      </c>
      <c r="F5" s="15" t="s">
        <v>53</v>
      </c>
      <c r="G5" s="16" t="s">
        <v>54</v>
      </c>
    </row>
    <row r="6" spans="1:21" x14ac:dyDescent="0.25">
      <c r="A6" s="17"/>
      <c r="B6" s="15" t="s">
        <v>55</v>
      </c>
      <c r="C6" s="15" t="s">
        <v>56</v>
      </c>
      <c r="D6" s="15" t="s">
        <v>55</v>
      </c>
      <c r="E6" s="15" t="s">
        <v>55</v>
      </c>
      <c r="F6" s="15" t="s">
        <v>57</v>
      </c>
      <c r="G6" s="16" t="s">
        <v>56</v>
      </c>
    </row>
    <row r="7" spans="1:21" x14ac:dyDescent="0.25">
      <c r="A7" s="18"/>
      <c r="B7" s="6"/>
      <c r="C7" s="15"/>
      <c r="D7" s="6"/>
      <c r="E7" s="6"/>
      <c r="F7" s="15"/>
      <c r="G7" s="16"/>
    </row>
    <row r="8" spans="1:21" ht="13.5" x14ac:dyDescent="0.35">
      <c r="A8" s="19"/>
      <c r="B8" s="20" t="s">
        <v>58</v>
      </c>
      <c r="C8" s="12" t="s">
        <v>59</v>
      </c>
      <c r="D8" s="12" t="s">
        <v>60</v>
      </c>
      <c r="E8" s="12" t="s">
        <v>61</v>
      </c>
      <c r="F8" s="20" t="s">
        <v>62</v>
      </c>
      <c r="G8" s="21" t="s">
        <v>63</v>
      </c>
    </row>
    <row r="9" spans="1:21" x14ac:dyDescent="0.25">
      <c r="A9" s="18"/>
      <c r="B9" s="22"/>
      <c r="C9" s="22"/>
      <c r="D9" s="22"/>
      <c r="E9" s="22"/>
      <c r="F9" s="22"/>
      <c r="G9" s="23"/>
    </row>
    <row r="10" spans="1:21" x14ac:dyDescent="0.25">
      <c r="A10" s="14" t="s">
        <v>64</v>
      </c>
      <c r="B10" s="24">
        <v>1.8799999999999999E-3</v>
      </c>
      <c r="C10" s="15">
        <v>100000</v>
      </c>
      <c r="D10" s="15">
        <v>188</v>
      </c>
      <c r="E10" s="15">
        <v>99844</v>
      </c>
      <c r="F10" s="15">
        <v>8318222</v>
      </c>
      <c r="G10" s="25">
        <v>83.2</v>
      </c>
      <c r="H10" s="40"/>
      <c r="I10" s="68"/>
      <c r="J10" s="44"/>
      <c r="K10" s="39"/>
      <c r="L10" s="39"/>
      <c r="M10" s="44"/>
      <c r="N10" s="43"/>
      <c r="O10" s="43"/>
      <c r="P10" s="69"/>
      <c r="Q10" s="69"/>
      <c r="R10" s="69"/>
      <c r="S10" s="69"/>
      <c r="T10" s="69"/>
      <c r="U10" s="69"/>
    </row>
    <row r="11" spans="1:21" x14ac:dyDescent="0.25">
      <c r="A11" s="14" t="s">
        <v>65</v>
      </c>
      <c r="B11" s="24">
        <v>8.0000000000000007E-5</v>
      </c>
      <c r="C11" s="15">
        <v>99812</v>
      </c>
      <c r="D11" s="15">
        <v>8</v>
      </c>
      <c r="E11" s="15">
        <v>99808</v>
      </c>
      <c r="F11" s="15">
        <v>8218378</v>
      </c>
      <c r="G11" s="25">
        <v>82.3</v>
      </c>
      <c r="H11" s="40"/>
      <c r="I11" s="68"/>
      <c r="J11" s="44"/>
      <c r="K11" s="39"/>
      <c r="L11" s="39"/>
      <c r="M11" s="44"/>
      <c r="N11" s="43"/>
      <c r="O11" s="43"/>
      <c r="P11" s="69"/>
      <c r="Q11" s="69"/>
      <c r="R11" s="69"/>
      <c r="S11" s="69"/>
      <c r="T11" s="69"/>
      <c r="U11" s="69"/>
    </row>
    <row r="12" spans="1:21" x14ac:dyDescent="0.25">
      <c r="A12" s="14" t="s">
        <v>66</v>
      </c>
      <c r="B12" s="24">
        <v>8.0000000000000007E-5</v>
      </c>
      <c r="C12" s="15">
        <v>99804</v>
      </c>
      <c r="D12" s="15">
        <v>8</v>
      </c>
      <c r="E12" s="15">
        <v>99800</v>
      </c>
      <c r="F12" s="15">
        <v>8118570</v>
      </c>
      <c r="G12" s="25">
        <v>81.3</v>
      </c>
      <c r="H12" s="40"/>
      <c r="I12" s="68"/>
      <c r="J12" s="44"/>
      <c r="K12" s="39"/>
      <c r="L12" s="39"/>
      <c r="M12" s="44"/>
      <c r="N12" s="43"/>
      <c r="O12" s="43"/>
      <c r="P12" s="69"/>
      <c r="Q12" s="69"/>
      <c r="R12" s="69"/>
      <c r="S12" s="69"/>
      <c r="T12" s="69"/>
      <c r="U12" s="69"/>
    </row>
    <row r="13" spans="1:21" x14ac:dyDescent="0.25">
      <c r="A13" s="14" t="s">
        <v>67</v>
      </c>
      <c r="B13" s="24">
        <v>6.9999999999999994E-5</v>
      </c>
      <c r="C13" s="15">
        <v>99796</v>
      </c>
      <c r="D13" s="15">
        <v>7</v>
      </c>
      <c r="E13" s="15">
        <v>99793</v>
      </c>
      <c r="F13" s="15">
        <v>8018770</v>
      </c>
      <c r="G13" s="25">
        <v>80.400000000000006</v>
      </c>
      <c r="H13" s="40"/>
      <c r="I13" s="68"/>
      <c r="J13" s="44"/>
      <c r="K13" s="39"/>
      <c r="L13" s="39"/>
      <c r="M13" s="44"/>
      <c r="N13" s="43"/>
      <c r="O13" s="43"/>
      <c r="P13" s="69"/>
      <c r="Q13" s="69"/>
      <c r="R13" s="69"/>
      <c r="S13" s="69"/>
      <c r="T13" s="69"/>
      <c r="U13" s="69"/>
    </row>
    <row r="14" spans="1:21" x14ac:dyDescent="0.25">
      <c r="A14" s="14" t="s">
        <v>68</v>
      </c>
      <c r="B14" s="24">
        <v>6.9999999999999994E-5</v>
      </c>
      <c r="C14" s="15">
        <v>99789</v>
      </c>
      <c r="D14" s="15">
        <v>7</v>
      </c>
      <c r="E14" s="15">
        <v>99786</v>
      </c>
      <c r="F14" s="15">
        <v>7918978</v>
      </c>
      <c r="G14" s="25">
        <v>79.400000000000006</v>
      </c>
      <c r="H14" s="40"/>
      <c r="I14" s="68"/>
      <c r="J14" s="44"/>
      <c r="K14" s="39"/>
      <c r="L14" s="39"/>
      <c r="M14" s="44"/>
      <c r="N14" s="43"/>
      <c r="O14" s="43"/>
      <c r="P14" s="69"/>
      <c r="Q14" s="69"/>
      <c r="R14" s="69"/>
      <c r="S14" s="69"/>
      <c r="T14" s="69"/>
      <c r="U14" s="69"/>
    </row>
    <row r="15" spans="1:21" x14ac:dyDescent="0.25">
      <c r="A15" s="14" t="s">
        <v>69</v>
      </c>
      <c r="B15" s="24">
        <v>6.0000000000000002E-5</v>
      </c>
      <c r="C15" s="15">
        <v>99782</v>
      </c>
      <c r="D15" s="15">
        <v>6</v>
      </c>
      <c r="E15" s="15">
        <v>99779</v>
      </c>
      <c r="F15" s="15">
        <v>7819192</v>
      </c>
      <c r="G15" s="25">
        <v>78.400000000000006</v>
      </c>
      <c r="H15" s="40"/>
      <c r="I15" s="68"/>
      <c r="J15" s="44"/>
      <c r="K15" s="39"/>
      <c r="L15" s="39"/>
      <c r="M15" s="44"/>
      <c r="N15" s="43"/>
      <c r="O15" s="43"/>
      <c r="P15" s="69"/>
      <c r="Q15" s="69"/>
      <c r="R15" s="69"/>
      <c r="S15" s="69"/>
      <c r="T15" s="69"/>
      <c r="U15" s="69"/>
    </row>
    <row r="16" spans="1:21" x14ac:dyDescent="0.25">
      <c r="A16" s="14" t="s">
        <v>70</v>
      </c>
      <c r="B16" s="24">
        <v>6.0000000000000002E-5</v>
      </c>
      <c r="C16" s="15">
        <v>99776</v>
      </c>
      <c r="D16" s="15">
        <v>6</v>
      </c>
      <c r="E16" s="15">
        <v>99773</v>
      </c>
      <c r="F16" s="15">
        <v>7719413</v>
      </c>
      <c r="G16" s="25">
        <v>77.400000000000006</v>
      </c>
      <c r="H16" s="40"/>
      <c r="I16" s="68"/>
      <c r="J16" s="44"/>
      <c r="K16" s="39"/>
      <c r="L16" s="39"/>
      <c r="M16" s="44"/>
      <c r="N16" s="43"/>
      <c r="O16" s="43"/>
      <c r="P16" s="69"/>
      <c r="Q16" s="69"/>
      <c r="R16" s="69"/>
      <c r="S16" s="69"/>
      <c r="T16" s="69"/>
      <c r="U16" s="69"/>
    </row>
    <row r="17" spans="1:21" x14ac:dyDescent="0.25">
      <c r="A17" s="14" t="s">
        <v>71</v>
      </c>
      <c r="B17" s="24">
        <v>5.0000000000000002E-5</v>
      </c>
      <c r="C17" s="15">
        <v>99770</v>
      </c>
      <c r="D17" s="15">
        <v>5</v>
      </c>
      <c r="E17" s="15">
        <v>99768</v>
      </c>
      <c r="F17" s="15">
        <v>7619640</v>
      </c>
      <c r="G17" s="25">
        <v>76.400000000000006</v>
      </c>
      <c r="H17" s="40"/>
      <c r="I17" s="68"/>
      <c r="J17" s="44"/>
      <c r="K17" s="39"/>
      <c r="L17" s="39"/>
      <c r="M17" s="44"/>
      <c r="N17" s="43"/>
      <c r="O17" s="43"/>
      <c r="P17" s="69"/>
      <c r="Q17" s="69"/>
      <c r="R17" s="69"/>
      <c r="S17" s="69"/>
      <c r="T17" s="69"/>
      <c r="U17" s="69"/>
    </row>
    <row r="18" spans="1:21" x14ac:dyDescent="0.25">
      <c r="A18" s="14" t="s">
        <v>72</v>
      </c>
      <c r="B18" s="24">
        <v>6.0000000000000002E-5</v>
      </c>
      <c r="C18" s="15">
        <v>99765</v>
      </c>
      <c r="D18" s="15">
        <v>6</v>
      </c>
      <c r="E18" s="15">
        <v>99762</v>
      </c>
      <c r="F18" s="15">
        <v>7519873</v>
      </c>
      <c r="G18" s="25">
        <v>75.400000000000006</v>
      </c>
      <c r="H18" s="40"/>
      <c r="I18" s="68"/>
      <c r="J18" s="44"/>
      <c r="K18" s="39"/>
      <c r="L18" s="39"/>
      <c r="M18" s="44"/>
      <c r="N18" s="43"/>
      <c r="O18" s="43"/>
      <c r="P18" s="69"/>
      <c r="Q18" s="69"/>
      <c r="R18" s="69"/>
      <c r="S18" s="69"/>
      <c r="T18" s="69"/>
      <c r="U18" s="69"/>
    </row>
    <row r="19" spans="1:21" x14ac:dyDescent="0.25">
      <c r="A19" s="14" t="s">
        <v>73</v>
      </c>
      <c r="B19" s="24">
        <v>6.9999999999999994E-5</v>
      </c>
      <c r="C19" s="15">
        <v>99759</v>
      </c>
      <c r="D19" s="15">
        <v>7</v>
      </c>
      <c r="E19" s="15">
        <v>99756</v>
      </c>
      <c r="F19" s="15">
        <v>7420111</v>
      </c>
      <c r="G19" s="25">
        <v>74.400000000000006</v>
      </c>
      <c r="H19" s="40"/>
      <c r="I19" s="68"/>
      <c r="J19" s="44"/>
      <c r="K19" s="39"/>
      <c r="L19" s="39"/>
      <c r="M19" s="44"/>
      <c r="N19" s="43"/>
      <c r="O19" s="43"/>
      <c r="P19" s="69"/>
      <c r="Q19" s="69"/>
      <c r="R19" s="69"/>
      <c r="S19" s="69"/>
      <c r="T19" s="69"/>
      <c r="U19" s="69"/>
    </row>
    <row r="20" spans="1:21" x14ac:dyDescent="0.25">
      <c r="A20" s="14" t="s">
        <v>74</v>
      </c>
      <c r="B20" s="24">
        <v>9.0000000000000006E-5</v>
      </c>
      <c r="C20" s="15">
        <v>99752</v>
      </c>
      <c r="D20" s="15">
        <v>9</v>
      </c>
      <c r="E20" s="15">
        <v>99748</v>
      </c>
      <c r="F20" s="15">
        <v>7320355</v>
      </c>
      <c r="G20" s="25">
        <v>73.400000000000006</v>
      </c>
      <c r="H20" s="40"/>
      <c r="I20" s="68"/>
      <c r="J20" s="44"/>
      <c r="K20" s="39"/>
      <c r="L20" s="39"/>
      <c r="M20" s="44"/>
      <c r="N20" s="43"/>
      <c r="O20" s="43"/>
      <c r="P20" s="69"/>
      <c r="Q20" s="69"/>
      <c r="R20" s="69"/>
      <c r="S20" s="69"/>
      <c r="T20" s="69"/>
      <c r="U20" s="69"/>
    </row>
    <row r="21" spans="1:21" x14ac:dyDescent="0.25">
      <c r="A21" s="14" t="s">
        <v>75</v>
      </c>
      <c r="B21" s="24">
        <v>1E-4</v>
      </c>
      <c r="C21" s="15">
        <v>99743</v>
      </c>
      <c r="D21" s="15">
        <v>10</v>
      </c>
      <c r="E21" s="15">
        <v>99738</v>
      </c>
      <c r="F21" s="15">
        <v>7220608</v>
      </c>
      <c r="G21" s="25">
        <v>72.400000000000006</v>
      </c>
      <c r="H21" s="40"/>
      <c r="I21" s="68"/>
      <c r="J21" s="44"/>
      <c r="K21" s="39"/>
      <c r="L21" s="39"/>
      <c r="M21" s="44"/>
      <c r="N21" s="43"/>
      <c r="O21" s="43"/>
      <c r="P21" s="69"/>
      <c r="Q21" s="69"/>
      <c r="R21" s="69"/>
      <c r="S21" s="69"/>
      <c r="T21" s="69"/>
      <c r="U21" s="69"/>
    </row>
    <row r="22" spans="1:21" x14ac:dyDescent="0.25">
      <c r="A22" s="14" t="s">
        <v>76</v>
      </c>
      <c r="B22" s="24">
        <v>1.2E-4</v>
      </c>
      <c r="C22" s="15">
        <v>99733</v>
      </c>
      <c r="D22" s="15">
        <v>12</v>
      </c>
      <c r="E22" s="15">
        <v>99727</v>
      </c>
      <c r="F22" s="15">
        <v>7120870</v>
      </c>
      <c r="G22" s="25">
        <v>71.400000000000006</v>
      </c>
      <c r="H22" s="40"/>
      <c r="I22" s="68"/>
      <c r="J22" s="44"/>
      <c r="K22" s="39"/>
      <c r="L22" s="39"/>
      <c r="M22" s="44"/>
      <c r="N22" s="43"/>
      <c r="O22" s="43"/>
      <c r="P22" s="69"/>
      <c r="Q22" s="69"/>
      <c r="R22" s="69"/>
      <c r="S22" s="69"/>
      <c r="T22" s="69"/>
      <c r="U22" s="69"/>
    </row>
    <row r="23" spans="1:21" x14ac:dyDescent="0.25">
      <c r="A23" s="14" t="s">
        <v>77</v>
      </c>
      <c r="B23" s="24">
        <v>1.3999999999999999E-4</v>
      </c>
      <c r="C23" s="15">
        <v>99721</v>
      </c>
      <c r="D23" s="15">
        <v>14</v>
      </c>
      <c r="E23" s="15">
        <v>99714</v>
      </c>
      <c r="F23" s="15">
        <v>7021143</v>
      </c>
      <c r="G23" s="25">
        <v>70.400000000000006</v>
      </c>
      <c r="H23" s="40"/>
      <c r="I23" s="68"/>
      <c r="J23" s="44"/>
      <c r="K23" s="39"/>
      <c r="L23" s="39"/>
      <c r="M23" s="44"/>
      <c r="N23" s="43"/>
      <c r="O23" s="43"/>
      <c r="P23" s="69"/>
      <c r="Q23" s="69"/>
      <c r="R23" s="69"/>
      <c r="S23" s="69"/>
      <c r="T23" s="69"/>
      <c r="U23" s="69"/>
    </row>
    <row r="24" spans="1:21" x14ac:dyDescent="0.25">
      <c r="A24" s="14" t="s">
        <v>78</v>
      </c>
      <c r="B24" s="24">
        <v>1.6000000000000001E-4</v>
      </c>
      <c r="C24" s="15">
        <v>99707</v>
      </c>
      <c r="D24" s="15">
        <v>16</v>
      </c>
      <c r="E24" s="15">
        <v>99699</v>
      </c>
      <c r="F24" s="15">
        <v>6921429</v>
      </c>
      <c r="G24" s="25">
        <v>69.400000000000006</v>
      </c>
      <c r="H24" s="40"/>
      <c r="I24" s="68"/>
      <c r="J24" s="44"/>
      <c r="K24" s="39"/>
      <c r="L24" s="39"/>
      <c r="M24" s="44"/>
      <c r="N24" s="43"/>
      <c r="O24" s="43"/>
      <c r="P24" s="69"/>
      <c r="Q24" s="69"/>
      <c r="R24" s="69"/>
      <c r="S24" s="69"/>
      <c r="T24" s="69"/>
      <c r="U24" s="69"/>
    </row>
    <row r="25" spans="1:21" x14ac:dyDescent="0.25">
      <c r="A25" s="14" t="s">
        <v>79</v>
      </c>
      <c r="B25" s="24">
        <v>1.8000000000000001E-4</v>
      </c>
      <c r="C25" s="15">
        <v>99691</v>
      </c>
      <c r="D25" s="15">
        <v>18</v>
      </c>
      <c r="E25" s="15">
        <v>99682</v>
      </c>
      <c r="F25" s="15">
        <v>6821730</v>
      </c>
      <c r="G25" s="25">
        <v>68.400000000000006</v>
      </c>
      <c r="H25" s="40"/>
      <c r="I25" s="68"/>
      <c r="J25" s="44"/>
      <c r="K25" s="39"/>
      <c r="L25" s="39"/>
      <c r="M25" s="44"/>
      <c r="N25" s="43"/>
      <c r="O25" s="43"/>
      <c r="P25" s="69"/>
      <c r="Q25" s="69"/>
      <c r="R25" s="69"/>
      <c r="S25" s="69"/>
      <c r="T25" s="69"/>
      <c r="U25" s="69"/>
    </row>
    <row r="26" spans="1:21" x14ac:dyDescent="0.25">
      <c r="A26" s="26" t="s">
        <v>80</v>
      </c>
      <c r="B26" s="24">
        <v>2.0000000000000001E-4</v>
      </c>
      <c r="C26" s="15">
        <v>99673</v>
      </c>
      <c r="D26" s="15">
        <v>20</v>
      </c>
      <c r="E26" s="15">
        <v>99663</v>
      </c>
      <c r="F26" s="15">
        <v>6722048</v>
      </c>
      <c r="G26" s="25">
        <v>67.400000000000006</v>
      </c>
      <c r="H26" s="40"/>
      <c r="I26" s="68"/>
      <c r="J26" s="44"/>
      <c r="K26" s="39"/>
      <c r="L26" s="39"/>
      <c r="M26" s="44"/>
      <c r="N26" s="43"/>
      <c r="O26" s="43"/>
      <c r="P26" s="69"/>
      <c r="Q26" s="69"/>
      <c r="R26" s="69"/>
      <c r="S26" s="69"/>
      <c r="T26" s="69"/>
      <c r="U26" s="69"/>
    </row>
    <row r="27" spans="1:21" x14ac:dyDescent="0.25">
      <c r="A27" s="26" t="s">
        <v>81</v>
      </c>
      <c r="B27" s="24">
        <v>2.2000000000000001E-4</v>
      </c>
      <c r="C27" s="15">
        <v>99653</v>
      </c>
      <c r="D27" s="15">
        <v>22</v>
      </c>
      <c r="E27" s="15">
        <v>99642</v>
      </c>
      <c r="F27" s="15">
        <v>6622385</v>
      </c>
      <c r="G27" s="25">
        <v>66.5</v>
      </c>
      <c r="H27" s="40"/>
      <c r="I27" s="68"/>
      <c r="J27" s="44"/>
      <c r="K27" s="39"/>
      <c r="L27" s="39"/>
      <c r="M27" s="44"/>
      <c r="N27" s="43"/>
      <c r="O27" s="43"/>
      <c r="P27" s="69"/>
      <c r="Q27" s="69"/>
      <c r="R27" s="69"/>
      <c r="S27" s="69"/>
      <c r="T27" s="69"/>
      <c r="U27" s="69"/>
    </row>
    <row r="28" spans="1:21" x14ac:dyDescent="0.25">
      <c r="A28" s="26" t="s">
        <v>82</v>
      </c>
      <c r="B28" s="24">
        <v>2.3000000000000001E-4</v>
      </c>
      <c r="C28" s="15">
        <v>99631</v>
      </c>
      <c r="D28" s="15">
        <v>23</v>
      </c>
      <c r="E28" s="15">
        <v>99620</v>
      </c>
      <c r="F28" s="15">
        <v>6522743</v>
      </c>
      <c r="G28" s="25">
        <v>65.5</v>
      </c>
      <c r="H28" s="40"/>
      <c r="I28" s="68"/>
      <c r="J28" s="44"/>
      <c r="K28" s="39"/>
      <c r="L28" s="39"/>
      <c r="M28" s="44"/>
      <c r="N28" s="43"/>
      <c r="O28" s="43"/>
      <c r="P28" s="69"/>
      <c r="Q28" s="69"/>
      <c r="R28" s="69"/>
      <c r="S28" s="69"/>
      <c r="T28" s="69"/>
      <c r="U28" s="69"/>
    </row>
    <row r="29" spans="1:21" x14ac:dyDescent="0.25">
      <c r="A29" s="26" t="s">
        <v>83</v>
      </c>
      <c r="B29" s="24">
        <v>2.4000000000000001E-4</v>
      </c>
      <c r="C29" s="15">
        <v>99608</v>
      </c>
      <c r="D29" s="15">
        <v>23</v>
      </c>
      <c r="E29" s="15">
        <v>99597</v>
      </c>
      <c r="F29" s="15">
        <v>6423123</v>
      </c>
      <c r="G29" s="25">
        <v>64.5</v>
      </c>
      <c r="H29" s="40"/>
      <c r="I29" s="68"/>
      <c r="J29" s="44"/>
      <c r="K29" s="39"/>
      <c r="L29" s="39"/>
      <c r="M29" s="44"/>
      <c r="N29" s="43"/>
      <c r="O29" s="43"/>
      <c r="P29" s="69"/>
      <c r="Q29" s="69"/>
      <c r="R29" s="69"/>
      <c r="S29" s="69"/>
      <c r="T29" s="69"/>
      <c r="U29" s="69"/>
    </row>
    <row r="30" spans="1:21" x14ac:dyDescent="0.25">
      <c r="A30" s="26" t="s">
        <v>84</v>
      </c>
      <c r="B30" s="24">
        <v>2.4000000000000001E-4</v>
      </c>
      <c r="C30" s="15">
        <v>99585</v>
      </c>
      <c r="D30" s="15">
        <v>24</v>
      </c>
      <c r="E30" s="15">
        <v>99573</v>
      </c>
      <c r="F30" s="15">
        <v>6323527</v>
      </c>
      <c r="G30" s="25">
        <v>63.5</v>
      </c>
      <c r="H30" s="40"/>
      <c r="I30" s="68"/>
      <c r="J30" s="44"/>
      <c r="K30" s="39"/>
      <c r="L30" s="39"/>
      <c r="M30" s="44"/>
      <c r="N30" s="43"/>
      <c r="O30" s="43"/>
      <c r="P30" s="69"/>
      <c r="Q30" s="69"/>
      <c r="R30" s="69"/>
      <c r="S30" s="69"/>
      <c r="T30" s="69"/>
      <c r="U30" s="69"/>
    </row>
    <row r="31" spans="1:21" x14ac:dyDescent="0.25">
      <c r="A31" s="26" t="s">
        <v>85</v>
      </c>
      <c r="B31" s="24">
        <v>2.5000000000000001E-4</v>
      </c>
      <c r="C31" s="15">
        <v>99561</v>
      </c>
      <c r="D31" s="15">
        <v>25</v>
      </c>
      <c r="E31" s="15">
        <v>99549</v>
      </c>
      <c r="F31" s="15">
        <v>6223954</v>
      </c>
      <c r="G31" s="25">
        <v>62.5</v>
      </c>
      <c r="H31" s="40"/>
      <c r="I31" s="68"/>
      <c r="J31" s="44"/>
      <c r="K31" s="39"/>
      <c r="L31" s="39"/>
      <c r="M31" s="44"/>
      <c r="N31" s="43"/>
      <c r="O31" s="43"/>
      <c r="P31" s="69"/>
      <c r="Q31" s="69"/>
      <c r="R31" s="69"/>
      <c r="S31" s="69"/>
      <c r="T31" s="69"/>
      <c r="U31" s="69"/>
    </row>
    <row r="32" spans="1:21" x14ac:dyDescent="0.25">
      <c r="A32" s="26" t="s">
        <v>86</v>
      </c>
      <c r="B32" s="24">
        <v>2.5999999999999998E-4</v>
      </c>
      <c r="C32" s="15">
        <v>99536</v>
      </c>
      <c r="D32" s="15">
        <v>25</v>
      </c>
      <c r="E32" s="15">
        <v>99524</v>
      </c>
      <c r="F32" s="15">
        <v>6124405</v>
      </c>
      <c r="G32" s="25">
        <v>61.5</v>
      </c>
      <c r="H32" s="40"/>
      <c r="I32" s="68"/>
      <c r="J32" s="44"/>
      <c r="K32" s="39"/>
      <c r="L32" s="39"/>
      <c r="M32" s="44"/>
      <c r="N32" s="43"/>
      <c r="O32" s="43"/>
      <c r="P32" s="69"/>
      <c r="Q32" s="69"/>
      <c r="R32" s="69"/>
      <c r="S32" s="69"/>
      <c r="T32" s="69"/>
      <c r="U32" s="69"/>
    </row>
    <row r="33" spans="1:21" x14ac:dyDescent="0.25">
      <c r="A33" s="26" t="s">
        <v>87</v>
      </c>
      <c r="B33" s="24">
        <v>2.5999999999999998E-4</v>
      </c>
      <c r="C33" s="15">
        <v>99511</v>
      </c>
      <c r="D33" s="15">
        <v>26</v>
      </c>
      <c r="E33" s="15">
        <v>99498</v>
      </c>
      <c r="F33" s="15">
        <v>6024882</v>
      </c>
      <c r="G33" s="25">
        <v>60.5</v>
      </c>
      <c r="H33" s="40"/>
      <c r="I33" s="68"/>
      <c r="J33" s="44"/>
      <c r="K33" s="39"/>
      <c r="L33" s="39"/>
      <c r="M33" s="44"/>
      <c r="N33" s="43"/>
      <c r="O33" s="43"/>
      <c r="P33" s="69"/>
      <c r="Q33" s="69"/>
      <c r="R33" s="69"/>
      <c r="S33" s="69"/>
      <c r="T33" s="69"/>
      <c r="U33" s="69"/>
    </row>
    <row r="34" spans="1:21" x14ac:dyDescent="0.25">
      <c r="A34" s="26" t="s">
        <v>88</v>
      </c>
      <c r="B34" s="24">
        <v>2.7E-4</v>
      </c>
      <c r="C34" s="15">
        <v>99485</v>
      </c>
      <c r="D34" s="15">
        <v>26</v>
      </c>
      <c r="E34" s="15">
        <v>99472</v>
      </c>
      <c r="F34" s="15">
        <v>5925384</v>
      </c>
      <c r="G34" s="25">
        <v>59.6</v>
      </c>
      <c r="H34" s="40"/>
      <c r="I34" s="68"/>
      <c r="J34" s="44"/>
      <c r="K34" s="39"/>
      <c r="L34" s="39"/>
      <c r="M34" s="44"/>
      <c r="N34" s="43"/>
      <c r="O34" s="43"/>
      <c r="P34" s="69"/>
      <c r="Q34" s="69"/>
      <c r="R34" s="69"/>
      <c r="S34" s="69"/>
      <c r="T34" s="69"/>
      <c r="U34" s="69"/>
    </row>
    <row r="35" spans="1:21" x14ac:dyDescent="0.25">
      <c r="A35" s="26" t="s">
        <v>89</v>
      </c>
      <c r="B35" s="24">
        <v>2.7E-4</v>
      </c>
      <c r="C35" s="15">
        <v>99459</v>
      </c>
      <c r="D35" s="15">
        <v>27</v>
      </c>
      <c r="E35" s="15">
        <v>99446</v>
      </c>
      <c r="F35" s="15">
        <v>5825912</v>
      </c>
      <c r="G35" s="25">
        <v>58.6</v>
      </c>
      <c r="H35" s="40"/>
      <c r="I35" s="68"/>
      <c r="J35" s="44"/>
      <c r="K35" s="39"/>
      <c r="L35" s="39"/>
      <c r="M35" s="44"/>
      <c r="N35" s="43"/>
      <c r="O35" s="43"/>
      <c r="P35" s="69"/>
      <c r="Q35" s="69"/>
      <c r="R35" s="69"/>
      <c r="S35" s="69"/>
      <c r="T35" s="69"/>
      <c r="U35" s="69"/>
    </row>
    <row r="36" spans="1:21" x14ac:dyDescent="0.25">
      <c r="A36" s="26" t="s">
        <v>90</v>
      </c>
      <c r="B36" s="24">
        <v>2.7E-4</v>
      </c>
      <c r="C36" s="15">
        <v>99432</v>
      </c>
      <c r="D36" s="15">
        <v>27</v>
      </c>
      <c r="E36" s="15">
        <v>99419</v>
      </c>
      <c r="F36" s="15">
        <v>5726466</v>
      </c>
      <c r="G36" s="25">
        <v>57.6</v>
      </c>
      <c r="H36" s="40"/>
      <c r="I36" s="68"/>
      <c r="J36" s="44"/>
      <c r="K36" s="39"/>
      <c r="L36" s="39"/>
      <c r="M36" s="44"/>
      <c r="N36" s="43"/>
      <c r="O36" s="43"/>
      <c r="P36" s="69"/>
      <c r="Q36" s="69"/>
      <c r="R36" s="69"/>
      <c r="S36" s="69"/>
      <c r="T36" s="69"/>
      <c r="U36" s="69"/>
    </row>
    <row r="37" spans="1:21" x14ac:dyDescent="0.25">
      <c r="A37" s="26" t="s">
        <v>91</v>
      </c>
      <c r="B37" s="24">
        <v>2.7999999999999998E-4</v>
      </c>
      <c r="C37" s="15">
        <v>99405</v>
      </c>
      <c r="D37" s="15">
        <v>28</v>
      </c>
      <c r="E37" s="15">
        <v>99391</v>
      </c>
      <c r="F37" s="15">
        <v>5627048</v>
      </c>
      <c r="G37" s="25">
        <v>56.6</v>
      </c>
      <c r="H37" s="40"/>
      <c r="I37" s="68"/>
      <c r="J37" s="44"/>
      <c r="K37" s="39"/>
      <c r="L37" s="39"/>
      <c r="M37" s="44"/>
      <c r="N37" s="43"/>
      <c r="O37" s="43"/>
      <c r="P37" s="69"/>
      <c r="Q37" s="69"/>
      <c r="R37" s="69"/>
      <c r="S37" s="69"/>
      <c r="T37" s="69"/>
      <c r="U37" s="69"/>
    </row>
    <row r="38" spans="1:21" x14ac:dyDescent="0.25">
      <c r="A38" s="26" t="s">
        <v>92</v>
      </c>
      <c r="B38" s="24">
        <v>2.9E-4</v>
      </c>
      <c r="C38" s="15">
        <v>99377</v>
      </c>
      <c r="D38" s="15">
        <v>28</v>
      </c>
      <c r="E38" s="15">
        <v>99363</v>
      </c>
      <c r="F38" s="15">
        <v>5527657</v>
      </c>
      <c r="G38" s="25">
        <v>55.6</v>
      </c>
      <c r="H38" s="40"/>
      <c r="I38" s="68"/>
      <c r="J38" s="44"/>
      <c r="K38" s="39"/>
      <c r="L38" s="39"/>
      <c r="M38" s="44"/>
      <c r="N38" s="43"/>
      <c r="O38" s="43"/>
      <c r="P38" s="69"/>
      <c r="Q38" s="69"/>
      <c r="R38" s="69"/>
      <c r="S38" s="69"/>
      <c r="T38" s="69"/>
      <c r="U38" s="69"/>
    </row>
    <row r="39" spans="1:21" x14ac:dyDescent="0.25">
      <c r="A39" s="26" t="s">
        <v>93</v>
      </c>
      <c r="B39" s="24">
        <v>2.9E-4</v>
      </c>
      <c r="C39" s="15">
        <v>99349</v>
      </c>
      <c r="D39" s="15">
        <v>29</v>
      </c>
      <c r="E39" s="15">
        <v>99335</v>
      </c>
      <c r="F39" s="15">
        <v>5428294</v>
      </c>
      <c r="G39" s="25">
        <v>54.6</v>
      </c>
      <c r="H39" s="40"/>
      <c r="I39" s="68"/>
      <c r="J39" s="44"/>
      <c r="K39" s="39"/>
      <c r="L39" s="39"/>
      <c r="M39" s="44"/>
      <c r="N39" s="43"/>
      <c r="O39" s="43"/>
      <c r="P39" s="69"/>
      <c r="Q39" s="69"/>
      <c r="R39" s="69"/>
      <c r="S39" s="69"/>
      <c r="T39" s="69"/>
      <c r="U39" s="69"/>
    </row>
    <row r="40" spans="1:21" x14ac:dyDescent="0.25">
      <c r="A40" s="26" t="s">
        <v>94</v>
      </c>
      <c r="B40" s="24">
        <v>2.9E-4</v>
      </c>
      <c r="C40" s="15">
        <v>99320</v>
      </c>
      <c r="D40" s="15">
        <v>29</v>
      </c>
      <c r="E40" s="15">
        <v>99306</v>
      </c>
      <c r="F40" s="15">
        <v>5328959</v>
      </c>
      <c r="G40" s="25">
        <v>53.7</v>
      </c>
      <c r="H40" s="40"/>
      <c r="I40" s="68"/>
      <c r="J40" s="44"/>
      <c r="K40" s="39"/>
      <c r="L40" s="39"/>
      <c r="M40" s="44"/>
      <c r="N40" s="43"/>
      <c r="O40" s="43"/>
      <c r="P40" s="69"/>
      <c r="Q40" s="69"/>
      <c r="R40" s="69"/>
      <c r="S40" s="69"/>
      <c r="T40" s="69"/>
      <c r="U40" s="69"/>
    </row>
    <row r="41" spans="1:21" x14ac:dyDescent="0.25">
      <c r="A41" s="26" t="s">
        <v>95</v>
      </c>
      <c r="B41" s="24">
        <v>2.9999999999999997E-4</v>
      </c>
      <c r="C41" s="15">
        <v>99291</v>
      </c>
      <c r="D41" s="15">
        <v>30</v>
      </c>
      <c r="E41" s="15">
        <v>99276</v>
      </c>
      <c r="F41" s="15">
        <v>5229654</v>
      </c>
      <c r="G41" s="25">
        <v>52.7</v>
      </c>
      <c r="H41" s="40"/>
      <c r="I41" s="68"/>
      <c r="J41" s="44"/>
      <c r="K41" s="39"/>
      <c r="L41" s="39"/>
      <c r="M41" s="44"/>
      <c r="N41" s="43"/>
      <c r="O41" s="43"/>
      <c r="P41" s="69"/>
      <c r="Q41" s="69"/>
      <c r="R41" s="69"/>
      <c r="S41" s="69"/>
      <c r="T41" s="69"/>
      <c r="U41" s="69"/>
    </row>
    <row r="42" spans="1:21" x14ac:dyDescent="0.25">
      <c r="A42" s="26" t="s">
        <v>96</v>
      </c>
      <c r="B42" s="24">
        <v>3.2000000000000003E-4</v>
      </c>
      <c r="C42" s="15">
        <v>99261</v>
      </c>
      <c r="D42" s="15">
        <v>32</v>
      </c>
      <c r="E42" s="15">
        <v>99245</v>
      </c>
      <c r="F42" s="15">
        <v>5130378</v>
      </c>
      <c r="G42" s="25">
        <v>51.7</v>
      </c>
      <c r="H42" s="40"/>
      <c r="I42" s="68"/>
      <c r="J42" s="44"/>
      <c r="K42" s="39"/>
      <c r="L42" s="39"/>
      <c r="M42" s="44"/>
      <c r="N42" s="43"/>
      <c r="O42" s="43"/>
      <c r="P42" s="69"/>
      <c r="Q42" s="69"/>
      <c r="R42" s="69"/>
      <c r="S42" s="69"/>
      <c r="T42" s="69"/>
      <c r="U42" s="69"/>
    </row>
    <row r="43" spans="1:21" x14ac:dyDescent="0.25">
      <c r="A43" s="26" t="s">
        <v>97</v>
      </c>
      <c r="B43" s="24">
        <v>3.5E-4</v>
      </c>
      <c r="C43" s="15">
        <v>99229</v>
      </c>
      <c r="D43" s="15">
        <v>35</v>
      </c>
      <c r="E43" s="15">
        <v>99212</v>
      </c>
      <c r="F43" s="15">
        <v>5031133</v>
      </c>
      <c r="G43" s="25">
        <v>50.7</v>
      </c>
      <c r="H43" s="40"/>
      <c r="I43" s="68"/>
      <c r="J43" s="44"/>
      <c r="K43" s="39"/>
      <c r="L43" s="39"/>
      <c r="M43" s="44"/>
      <c r="N43" s="43"/>
      <c r="O43" s="43"/>
      <c r="P43" s="69"/>
      <c r="Q43" s="69"/>
      <c r="R43" s="69"/>
      <c r="S43" s="69"/>
      <c r="T43" s="69"/>
      <c r="U43" s="69"/>
    </row>
    <row r="44" spans="1:21" x14ac:dyDescent="0.25">
      <c r="A44" s="26" t="s">
        <v>98</v>
      </c>
      <c r="B44" s="24">
        <v>3.8999999999999999E-4</v>
      </c>
      <c r="C44" s="15">
        <v>99194</v>
      </c>
      <c r="D44" s="15">
        <v>39</v>
      </c>
      <c r="E44" s="15">
        <v>99175</v>
      </c>
      <c r="F44" s="15">
        <v>4931921</v>
      </c>
      <c r="G44" s="25">
        <v>49.7</v>
      </c>
      <c r="H44" s="40"/>
      <c r="I44" s="68"/>
      <c r="J44" s="44"/>
      <c r="K44" s="39"/>
      <c r="L44" s="39"/>
      <c r="M44" s="44"/>
      <c r="N44" s="43"/>
      <c r="O44" s="43"/>
      <c r="P44" s="69"/>
      <c r="Q44" s="69"/>
      <c r="R44" s="69"/>
      <c r="S44" s="69"/>
      <c r="T44" s="69"/>
      <c r="U44" s="69"/>
    </row>
    <row r="45" spans="1:21" x14ac:dyDescent="0.25">
      <c r="A45" s="26" t="s">
        <v>99</v>
      </c>
      <c r="B45" s="24">
        <v>4.4000000000000002E-4</v>
      </c>
      <c r="C45" s="15">
        <v>99155</v>
      </c>
      <c r="D45" s="15">
        <v>44</v>
      </c>
      <c r="E45" s="15">
        <v>99133</v>
      </c>
      <c r="F45" s="15">
        <v>4832747</v>
      </c>
      <c r="G45" s="25">
        <v>48.7</v>
      </c>
      <c r="H45" s="40"/>
      <c r="I45" s="68"/>
      <c r="J45" s="44"/>
      <c r="K45" s="39"/>
      <c r="L45" s="39"/>
      <c r="M45" s="44"/>
      <c r="N45" s="43"/>
      <c r="O45" s="43"/>
      <c r="P45" s="69"/>
      <c r="Q45" s="69"/>
      <c r="R45" s="69"/>
      <c r="S45" s="69"/>
      <c r="T45" s="69"/>
      <c r="U45" s="69"/>
    </row>
    <row r="46" spans="1:21" x14ac:dyDescent="0.25">
      <c r="A46" s="26" t="s">
        <v>100</v>
      </c>
      <c r="B46" s="24">
        <v>4.8999999999999998E-4</v>
      </c>
      <c r="C46" s="15">
        <v>99111</v>
      </c>
      <c r="D46" s="15">
        <v>48</v>
      </c>
      <c r="E46" s="15">
        <v>99087</v>
      </c>
      <c r="F46" s="15">
        <v>4733614</v>
      </c>
      <c r="G46" s="25">
        <v>47.8</v>
      </c>
      <c r="H46" s="40"/>
      <c r="I46" s="68"/>
      <c r="J46" s="44"/>
      <c r="K46" s="39"/>
      <c r="L46" s="39"/>
      <c r="M46" s="44"/>
      <c r="N46" s="43"/>
      <c r="O46" s="43"/>
      <c r="P46" s="69"/>
      <c r="Q46" s="69"/>
      <c r="R46" s="69"/>
      <c r="S46" s="69"/>
      <c r="T46" s="69"/>
      <c r="U46" s="69"/>
    </row>
    <row r="47" spans="1:21" x14ac:dyDescent="0.25">
      <c r="A47" s="26" t="s">
        <v>101</v>
      </c>
      <c r="B47" s="24">
        <v>5.2999999999999998E-4</v>
      </c>
      <c r="C47" s="15">
        <v>99063</v>
      </c>
      <c r="D47" s="15">
        <v>53</v>
      </c>
      <c r="E47" s="15">
        <v>99037</v>
      </c>
      <c r="F47" s="15">
        <v>4634527</v>
      </c>
      <c r="G47" s="25">
        <v>46.8</v>
      </c>
      <c r="H47" s="40"/>
      <c r="I47" s="68"/>
      <c r="J47" s="44"/>
      <c r="K47" s="39"/>
      <c r="L47" s="39"/>
      <c r="M47" s="44"/>
      <c r="N47" s="43"/>
      <c r="O47" s="43"/>
      <c r="P47" s="69"/>
      <c r="Q47" s="69"/>
      <c r="R47" s="69"/>
      <c r="S47" s="69"/>
      <c r="T47" s="69"/>
      <c r="U47" s="69"/>
    </row>
    <row r="48" spans="1:21" x14ac:dyDescent="0.25">
      <c r="A48" s="26" t="s">
        <v>102</v>
      </c>
      <c r="B48" s="24">
        <v>5.8E-4</v>
      </c>
      <c r="C48" s="15">
        <v>99010</v>
      </c>
      <c r="D48" s="15">
        <v>58</v>
      </c>
      <c r="E48" s="15">
        <v>98981</v>
      </c>
      <c r="F48" s="15">
        <v>4535490</v>
      </c>
      <c r="G48" s="25">
        <v>45.8</v>
      </c>
      <c r="H48" s="40"/>
      <c r="I48" s="68"/>
      <c r="J48" s="44"/>
      <c r="K48" s="39"/>
      <c r="L48" s="39"/>
      <c r="M48" s="44"/>
      <c r="N48" s="43"/>
      <c r="O48" s="43"/>
      <c r="P48" s="69"/>
      <c r="Q48" s="69"/>
      <c r="R48" s="69"/>
      <c r="S48" s="69"/>
      <c r="T48" s="69"/>
      <c r="U48" s="69"/>
    </row>
    <row r="49" spans="1:21" x14ac:dyDescent="0.25">
      <c r="A49" s="26" t="s">
        <v>103</v>
      </c>
      <c r="B49" s="24">
        <v>6.3000000000000003E-4</v>
      </c>
      <c r="C49" s="15">
        <v>98952</v>
      </c>
      <c r="D49" s="15">
        <v>62</v>
      </c>
      <c r="E49" s="15">
        <v>98921</v>
      </c>
      <c r="F49" s="15">
        <v>4436509</v>
      </c>
      <c r="G49" s="25">
        <v>44.8</v>
      </c>
      <c r="H49" s="40"/>
      <c r="I49" s="68"/>
      <c r="J49" s="44"/>
      <c r="K49" s="39"/>
      <c r="L49" s="39"/>
      <c r="M49" s="44"/>
      <c r="N49" s="43"/>
      <c r="O49" s="43"/>
      <c r="P49" s="69"/>
      <c r="Q49" s="69"/>
      <c r="R49" s="69"/>
      <c r="S49" s="69"/>
      <c r="T49" s="69"/>
      <c r="U49" s="69"/>
    </row>
    <row r="50" spans="1:21" x14ac:dyDescent="0.25">
      <c r="A50" s="26" t="s">
        <v>104</v>
      </c>
      <c r="B50" s="24">
        <v>6.8000000000000005E-4</v>
      </c>
      <c r="C50" s="15">
        <v>98890</v>
      </c>
      <c r="D50" s="15">
        <v>67</v>
      </c>
      <c r="E50" s="15">
        <v>98857</v>
      </c>
      <c r="F50" s="15">
        <v>4337588</v>
      </c>
      <c r="G50" s="25">
        <v>43.9</v>
      </c>
      <c r="H50" s="40"/>
      <c r="I50" s="68"/>
      <c r="J50" s="44"/>
      <c r="K50" s="39"/>
      <c r="L50" s="39"/>
      <c r="M50" s="44"/>
      <c r="N50" s="43"/>
      <c r="O50" s="43"/>
      <c r="P50" s="69"/>
      <c r="Q50" s="69"/>
      <c r="R50" s="69"/>
      <c r="S50" s="69"/>
      <c r="T50" s="69"/>
      <c r="U50" s="69"/>
    </row>
    <row r="51" spans="1:21" x14ac:dyDescent="0.25">
      <c r="A51" s="26" t="s">
        <v>105</v>
      </c>
      <c r="B51" s="24">
        <v>7.2999999999999996E-4</v>
      </c>
      <c r="C51" s="15">
        <v>98823</v>
      </c>
      <c r="D51" s="15">
        <v>72</v>
      </c>
      <c r="E51" s="15">
        <v>98787</v>
      </c>
      <c r="F51" s="15">
        <v>4238732</v>
      </c>
      <c r="G51" s="25">
        <v>42.9</v>
      </c>
      <c r="H51" s="40"/>
      <c r="I51" s="68"/>
      <c r="J51" s="44"/>
      <c r="K51" s="39"/>
      <c r="L51" s="39"/>
      <c r="M51" s="44"/>
      <c r="N51" s="43"/>
      <c r="O51" s="43"/>
      <c r="P51" s="69"/>
      <c r="Q51" s="69"/>
      <c r="R51" s="69"/>
      <c r="S51" s="69"/>
      <c r="T51" s="69"/>
      <c r="U51" s="69"/>
    </row>
    <row r="52" spans="1:21" x14ac:dyDescent="0.25">
      <c r="A52" s="26" t="s">
        <v>106</v>
      </c>
      <c r="B52" s="24">
        <v>8.0999999999999996E-4</v>
      </c>
      <c r="C52" s="15">
        <v>98751</v>
      </c>
      <c r="D52" s="15">
        <v>80</v>
      </c>
      <c r="E52" s="15">
        <v>98711</v>
      </c>
      <c r="F52" s="15">
        <v>4139945</v>
      </c>
      <c r="G52" s="25">
        <v>41.9</v>
      </c>
      <c r="H52" s="40"/>
      <c r="I52" s="68"/>
      <c r="J52" s="44"/>
      <c r="K52" s="39"/>
      <c r="L52" s="39"/>
      <c r="M52" s="44"/>
      <c r="N52" s="43"/>
      <c r="O52" s="43"/>
      <c r="P52" s="69"/>
      <c r="Q52" s="69"/>
      <c r="R52" s="69"/>
      <c r="S52" s="69"/>
      <c r="T52" s="69"/>
      <c r="U52" s="69"/>
    </row>
    <row r="53" spans="1:21" x14ac:dyDescent="0.25">
      <c r="A53" s="26" t="s">
        <v>107</v>
      </c>
      <c r="B53" s="24">
        <v>9.1E-4</v>
      </c>
      <c r="C53" s="15">
        <v>98671</v>
      </c>
      <c r="D53" s="15">
        <v>90</v>
      </c>
      <c r="E53" s="15">
        <v>98626</v>
      </c>
      <c r="F53" s="15">
        <v>4041234</v>
      </c>
      <c r="G53" s="25">
        <v>41</v>
      </c>
      <c r="H53" s="40"/>
      <c r="I53" s="68"/>
      <c r="J53" s="44"/>
      <c r="K53" s="39"/>
      <c r="L53" s="39"/>
      <c r="M53" s="44"/>
      <c r="N53" s="43"/>
      <c r="O53" s="43"/>
      <c r="P53" s="69"/>
      <c r="Q53" s="69"/>
      <c r="R53" s="69"/>
      <c r="S53" s="69"/>
      <c r="T53" s="69"/>
      <c r="U53" s="69"/>
    </row>
    <row r="54" spans="1:21" x14ac:dyDescent="0.25">
      <c r="A54" s="26" t="s">
        <v>108</v>
      </c>
      <c r="B54" s="24">
        <v>1.0399999999999999E-3</v>
      </c>
      <c r="C54" s="15">
        <v>98581</v>
      </c>
      <c r="D54" s="15">
        <v>102</v>
      </c>
      <c r="E54" s="15">
        <v>98530</v>
      </c>
      <c r="F54" s="15">
        <v>3942608</v>
      </c>
      <c r="G54" s="25">
        <v>40</v>
      </c>
      <c r="H54" s="40"/>
      <c r="I54" s="68"/>
      <c r="J54" s="44"/>
      <c r="K54" s="39"/>
      <c r="L54" s="39"/>
      <c r="M54" s="44"/>
      <c r="N54" s="43"/>
      <c r="O54" s="43"/>
      <c r="P54" s="69"/>
      <c r="Q54" s="69"/>
      <c r="R54" s="69"/>
      <c r="S54" s="69"/>
      <c r="T54" s="69"/>
      <c r="U54" s="69"/>
    </row>
    <row r="55" spans="1:21" x14ac:dyDescent="0.25">
      <c r="A55" s="26" t="s">
        <v>109</v>
      </c>
      <c r="B55" s="24">
        <v>1.16E-3</v>
      </c>
      <c r="C55" s="15">
        <v>98479</v>
      </c>
      <c r="D55" s="15">
        <v>115</v>
      </c>
      <c r="E55" s="15">
        <v>98422</v>
      </c>
      <c r="F55" s="15">
        <v>3844078</v>
      </c>
      <c r="G55" s="25">
        <v>39</v>
      </c>
      <c r="H55" s="40"/>
      <c r="I55" s="68"/>
      <c r="J55" s="44"/>
      <c r="K55" s="39"/>
      <c r="L55" s="39"/>
      <c r="M55" s="44"/>
      <c r="N55" s="43"/>
      <c r="O55" s="43"/>
      <c r="P55" s="69"/>
      <c r="Q55" s="69"/>
      <c r="R55" s="69"/>
      <c r="S55" s="69"/>
      <c r="T55" s="69"/>
      <c r="U55" s="69"/>
    </row>
    <row r="56" spans="1:21" x14ac:dyDescent="0.25">
      <c r="A56" s="26" t="s">
        <v>110</v>
      </c>
      <c r="B56" s="24">
        <v>1.2999999999999999E-3</v>
      </c>
      <c r="C56" s="15">
        <v>98364</v>
      </c>
      <c r="D56" s="15">
        <v>128</v>
      </c>
      <c r="E56" s="15">
        <v>98300</v>
      </c>
      <c r="F56" s="15">
        <v>3745656</v>
      </c>
      <c r="G56" s="25">
        <v>38.1</v>
      </c>
      <c r="H56" s="40"/>
      <c r="I56" s="68"/>
      <c r="J56" s="44"/>
      <c r="K56" s="39"/>
      <c r="L56" s="39"/>
      <c r="M56" s="44"/>
      <c r="N56" s="43"/>
      <c r="O56" s="43"/>
      <c r="P56" s="69"/>
      <c r="Q56" s="69"/>
      <c r="R56" s="69"/>
      <c r="S56" s="69"/>
      <c r="T56" s="69"/>
      <c r="U56" s="69"/>
    </row>
    <row r="57" spans="1:21" x14ac:dyDescent="0.25">
      <c r="A57" s="26" t="s">
        <v>111</v>
      </c>
      <c r="B57" s="24">
        <v>1.4400000000000001E-3</v>
      </c>
      <c r="C57" s="15">
        <v>98236</v>
      </c>
      <c r="D57" s="15">
        <v>142</v>
      </c>
      <c r="E57" s="15">
        <v>98165</v>
      </c>
      <c r="F57" s="15">
        <v>3647356</v>
      </c>
      <c r="G57" s="25">
        <v>37.1</v>
      </c>
      <c r="H57" s="40"/>
      <c r="I57" s="68"/>
      <c r="J57" s="44"/>
      <c r="K57" s="39"/>
      <c r="L57" s="39"/>
      <c r="M57" s="44"/>
      <c r="N57" s="43"/>
      <c r="O57" s="43"/>
      <c r="P57" s="69"/>
      <c r="Q57" s="69"/>
      <c r="R57" s="69"/>
      <c r="S57" s="69"/>
      <c r="T57" s="69"/>
      <c r="U57" s="69"/>
    </row>
    <row r="58" spans="1:21" x14ac:dyDescent="0.25">
      <c r="A58" s="26" t="s">
        <v>112</v>
      </c>
      <c r="B58" s="24">
        <v>1.6000000000000001E-3</v>
      </c>
      <c r="C58" s="15">
        <v>98094</v>
      </c>
      <c r="D58" s="15">
        <v>157</v>
      </c>
      <c r="E58" s="15">
        <v>98016</v>
      </c>
      <c r="F58" s="15">
        <v>3549191</v>
      </c>
      <c r="G58" s="25">
        <v>36.200000000000003</v>
      </c>
      <c r="H58" s="40"/>
      <c r="I58" s="68"/>
      <c r="J58" s="44"/>
      <c r="K58" s="39"/>
      <c r="L58" s="39"/>
      <c r="M58" s="44"/>
      <c r="N58" s="43"/>
      <c r="O58" s="43"/>
      <c r="P58" s="69"/>
      <c r="Q58" s="69"/>
      <c r="R58" s="69"/>
      <c r="S58" s="69"/>
      <c r="T58" s="69"/>
      <c r="U58" s="69"/>
    </row>
    <row r="59" spans="1:21" x14ac:dyDescent="0.25">
      <c r="A59" s="26" t="s">
        <v>113</v>
      </c>
      <c r="B59" s="24">
        <v>1.7700000000000001E-3</v>
      </c>
      <c r="C59" s="15">
        <v>97937</v>
      </c>
      <c r="D59" s="15">
        <v>174</v>
      </c>
      <c r="E59" s="15">
        <v>97850</v>
      </c>
      <c r="F59" s="15">
        <v>3451176</v>
      </c>
      <c r="G59" s="25">
        <v>35.200000000000003</v>
      </c>
      <c r="H59" s="40"/>
      <c r="I59" s="68"/>
      <c r="J59" s="44"/>
      <c r="K59" s="39"/>
      <c r="L59" s="39"/>
      <c r="M59" s="44"/>
      <c r="N59" s="43"/>
      <c r="O59" s="43"/>
      <c r="P59" s="69"/>
      <c r="Q59" s="69"/>
      <c r="R59" s="69"/>
      <c r="S59" s="69"/>
      <c r="T59" s="69"/>
      <c r="U59" s="69"/>
    </row>
    <row r="60" spans="1:21" x14ac:dyDescent="0.25">
      <c r="A60" s="27" t="s">
        <v>114</v>
      </c>
      <c r="B60" s="24">
        <v>1.9499999999999999E-3</v>
      </c>
      <c r="C60" s="15">
        <v>97763</v>
      </c>
      <c r="D60" s="15">
        <v>190</v>
      </c>
      <c r="E60" s="15">
        <v>97668</v>
      </c>
      <c r="F60" s="15">
        <v>3353326</v>
      </c>
      <c r="G60" s="25">
        <v>34.299999999999997</v>
      </c>
      <c r="H60" s="40"/>
      <c r="I60" s="68"/>
      <c r="J60" s="44"/>
      <c r="K60" s="39"/>
      <c r="L60" s="39"/>
      <c r="M60" s="44"/>
      <c r="N60" s="43"/>
      <c r="O60" s="43"/>
      <c r="P60" s="69"/>
      <c r="Q60" s="69"/>
      <c r="R60" s="69"/>
      <c r="S60" s="69"/>
      <c r="T60" s="69"/>
      <c r="U60" s="69"/>
    </row>
    <row r="61" spans="1:21" x14ac:dyDescent="0.25">
      <c r="A61" s="27" t="s">
        <v>115</v>
      </c>
      <c r="B61" s="24">
        <v>2.1299999999999999E-3</v>
      </c>
      <c r="C61" s="15">
        <v>97573</v>
      </c>
      <c r="D61" s="15">
        <v>208</v>
      </c>
      <c r="E61" s="15">
        <v>97469</v>
      </c>
      <c r="F61" s="15">
        <v>3255658</v>
      </c>
      <c r="G61" s="25">
        <v>33.4</v>
      </c>
      <c r="H61" s="40"/>
      <c r="I61" s="68"/>
      <c r="J61" s="44"/>
      <c r="K61" s="39"/>
      <c r="L61" s="39"/>
      <c r="M61" s="44"/>
      <c r="N61" s="43"/>
      <c r="O61" s="43"/>
      <c r="P61" s="69"/>
      <c r="Q61" s="69"/>
      <c r="R61" s="69"/>
      <c r="S61" s="69"/>
      <c r="T61" s="69"/>
      <c r="U61" s="69"/>
    </row>
    <row r="62" spans="1:21" x14ac:dyDescent="0.25">
      <c r="A62" s="27" t="s">
        <v>116</v>
      </c>
      <c r="B62" s="24">
        <v>2.3400000000000001E-3</v>
      </c>
      <c r="C62" s="15">
        <v>97365</v>
      </c>
      <c r="D62" s="15">
        <v>228</v>
      </c>
      <c r="E62" s="15">
        <v>97251</v>
      </c>
      <c r="F62" s="15">
        <v>3158189</v>
      </c>
      <c r="G62" s="25">
        <v>32.4</v>
      </c>
      <c r="H62" s="40"/>
      <c r="I62" s="68"/>
      <c r="J62" s="44"/>
      <c r="K62" s="39"/>
      <c r="L62" s="39"/>
      <c r="M62" s="44"/>
      <c r="N62" s="43"/>
      <c r="O62" s="43"/>
      <c r="P62" s="69"/>
      <c r="Q62" s="69"/>
      <c r="R62" s="69"/>
      <c r="S62" s="69"/>
      <c r="T62" s="69"/>
      <c r="U62" s="69"/>
    </row>
    <row r="63" spans="1:21" x14ac:dyDescent="0.25">
      <c r="A63" s="26" t="s">
        <v>117</v>
      </c>
      <c r="B63" s="24">
        <v>2.5999999999999999E-3</v>
      </c>
      <c r="C63" s="15">
        <v>97137</v>
      </c>
      <c r="D63" s="15">
        <v>252</v>
      </c>
      <c r="E63" s="15">
        <v>97011</v>
      </c>
      <c r="F63" s="15">
        <v>3060938</v>
      </c>
      <c r="G63" s="25">
        <v>31.5</v>
      </c>
      <c r="H63" s="40"/>
      <c r="I63" s="68"/>
      <c r="J63" s="44"/>
      <c r="K63" s="39"/>
      <c r="L63" s="39"/>
      <c r="M63" s="44"/>
      <c r="N63" s="43"/>
      <c r="O63" s="43"/>
      <c r="P63" s="69"/>
      <c r="Q63" s="69"/>
      <c r="R63" s="69"/>
      <c r="S63" s="69"/>
      <c r="T63" s="69"/>
      <c r="U63" s="69"/>
    </row>
    <row r="64" spans="1:21" x14ac:dyDescent="0.25">
      <c r="A64" s="26" t="s">
        <v>118</v>
      </c>
      <c r="B64" s="24">
        <v>2.8800000000000002E-3</v>
      </c>
      <c r="C64" s="15">
        <v>96885</v>
      </c>
      <c r="D64" s="15">
        <v>279</v>
      </c>
      <c r="E64" s="15">
        <v>96746</v>
      </c>
      <c r="F64" s="15">
        <v>2963927</v>
      </c>
      <c r="G64" s="25">
        <v>30.6</v>
      </c>
      <c r="H64" s="40"/>
      <c r="I64" s="68"/>
      <c r="J64" s="44"/>
      <c r="K64" s="39"/>
      <c r="L64" s="39"/>
      <c r="M64" s="44"/>
      <c r="N64" s="43"/>
      <c r="O64" s="43"/>
      <c r="P64" s="69"/>
      <c r="Q64" s="69"/>
      <c r="R64" s="69"/>
      <c r="S64" s="69"/>
      <c r="T64" s="69"/>
      <c r="U64" s="69"/>
    </row>
    <row r="65" spans="1:21" x14ac:dyDescent="0.25">
      <c r="A65" s="26" t="s">
        <v>119</v>
      </c>
      <c r="B65" s="24">
        <v>3.16E-3</v>
      </c>
      <c r="C65" s="15">
        <v>96606</v>
      </c>
      <c r="D65" s="15">
        <v>305</v>
      </c>
      <c r="E65" s="15">
        <v>96454</v>
      </c>
      <c r="F65" s="15">
        <v>2867181</v>
      </c>
      <c r="G65" s="25">
        <v>29.7</v>
      </c>
      <c r="H65" s="40"/>
      <c r="I65" s="68"/>
      <c r="J65" s="44"/>
      <c r="K65" s="39"/>
      <c r="L65" s="39"/>
      <c r="M65" s="44"/>
      <c r="N65" s="43"/>
      <c r="O65" s="43"/>
      <c r="P65" s="69"/>
      <c r="Q65" s="69"/>
      <c r="R65" s="69"/>
      <c r="S65" s="69"/>
      <c r="T65" s="69"/>
      <c r="U65" s="69"/>
    </row>
    <row r="66" spans="1:21" x14ac:dyDescent="0.25">
      <c r="A66" s="26" t="s">
        <v>120</v>
      </c>
      <c r="B66" s="24">
        <v>3.46E-3</v>
      </c>
      <c r="C66" s="15">
        <v>96301</v>
      </c>
      <c r="D66" s="15">
        <v>333</v>
      </c>
      <c r="E66" s="15">
        <v>96135</v>
      </c>
      <c r="F66" s="15">
        <v>2770728</v>
      </c>
      <c r="G66" s="25">
        <v>28.8</v>
      </c>
      <c r="H66" s="40"/>
      <c r="I66" s="68"/>
      <c r="J66" s="44"/>
      <c r="K66" s="39"/>
      <c r="L66" s="39"/>
      <c r="M66" s="44"/>
      <c r="N66" s="43"/>
      <c r="O66" s="43"/>
      <c r="P66" s="69"/>
      <c r="Q66" s="69"/>
      <c r="R66" s="69"/>
      <c r="S66" s="69"/>
      <c r="T66" s="69"/>
      <c r="U66" s="69"/>
    </row>
    <row r="67" spans="1:21" x14ac:dyDescent="0.25">
      <c r="A67" s="26" t="s">
        <v>121</v>
      </c>
      <c r="B67" s="24">
        <v>3.81E-3</v>
      </c>
      <c r="C67" s="15">
        <v>95968</v>
      </c>
      <c r="D67" s="15">
        <v>366</v>
      </c>
      <c r="E67" s="15">
        <v>95785</v>
      </c>
      <c r="F67" s="15">
        <v>2674593</v>
      </c>
      <c r="G67" s="25">
        <v>27.9</v>
      </c>
      <c r="H67" s="40"/>
      <c r="I67" s="68"/>
      <c r="J67" s="44"/>
      <c r="K67" s="39"/>
      <c r="L67" s="39"/>
      <c r="M67" s="44"/>
      <c r="N67" s="43"/>
      <c r="O67" s="43"/>
      <c r="P67" s="69"/>
      <c r="Q67" s="69"/>
      <c r="R67" s="69"/>
      <c r="S67" s="69"/>
      <c r="T67" s="69"/>
      <c r="U67" s="69"/>
    </row>
    <row r="68" spans="1:21" x14ac:dyDescent="0.25">
      <c r="A68" s="26" t="s">
        <v>122</v>
      </c>
      <c r="B68" s="24">
        <v>4.2500000000000003E-3</v>
      </c>
      <c r="C68" s="15">
        <v>95602</v>
      </c>
      <c r="D68" s="15">
        <v>406</v>
      </c>
      <c r="E68" s="15">
        <v>95399</v>
      </c>
      <c r="F68" s="15">
        <v>2578808</v>
      </c>
      <c r="G68" s="25">
        <v>27</v>
      </c>
      <c r="H68" s="40"/>
      <c r="I68" s="68"/>
      <c r="J68" s="44"/>
      <c r="K68" s="39"/>
      <c r="L68" s="39"/>
      <c r="M68" s="44"/>
      <c r="N68" s="43"/>
      <c r="O68" s="43"/>
      <c r="P68" s="69"/>
      <c r="Q68" s="69"/>
      <c r="R68" s="69"/>
      <c r="S68" s="69"/>
      <c r="T68" s="69"/>
      <c r="U68" s="69"/>
    </row>
    <row r="69" spans="1:21" x14ac:dyDescent="0.25">
      <c r="A69" s="26" t="s">
        <v>123</v>
      </c>
      <c r="B69" s="24">
        <v>4.7299999999999998E-3</v>
      </c>
      <c r="C69" s="15">
        <v>95196</v>
      </c>
      <c r="D69" s="15">
        <v>450</v>
      </c>
      <c r="E69" s="15">
        <v>94971</v>
      </c>
      <c r="F69" s="15">
        <v>2483409</v>
      </c>
      <c r="G69" s="25">
        <v>26.1</v>
      </c>
      <c r="H69" s="40"/>
      <c r="I69" s="68"/>
      <c r="J69" s="44"/>
      <c r="K69" s="39"/>
      <c r="L69" s="39"/>
      <c r="M69" s="44"/>
      <c r="N69" s="43"/>
      <c r="O69" s="43"/>
      <c r="P69" s="69"/>
      <c r="Q69" s="69"/>
      <c r="R69" s="69"/>
      <c r="S69" s="69"/>
      <c r="T69" s="69"/>
      <c r="U69" s="69"/>
    </row>
    <row r="70" spans="1:21" x14ac:dyDescent="0.25">
      <c r="A70" s="26" t="s">
        <v>124</v>
      </c>
      <c r="B70" s="24">
        <v>5.2199999999999998E-3</v>
      </c>
      <c r="C70" s="15">
        <v>94746</v>
      </c>
      <c r="D70" s="15">
        <v>495</v>
      </c>
      <c r="E70" s="15">
        <v>94499</v>
      </c>
      <c r="F70" s="15">
        <v>2388438</v>
      </c>
      <c r="G70" s="25">
        <v>25.2</v>
      </c>
      <c r="H70" s="40"/>
      <c r="I70" s="68"/>
      <c r="J70" s="44"/>
      <c r="K70" s="39"/>
      <c r="L70" s="39"/>
      <c r="M70" s="44"/>
      <c r="N70" s="43"/>
      <c r="O70" s="43"/>
      <c r="P70" s="69"/>
      <c r="Q70" s="69"/>
      <c r="R70" s="69"/>
      <c r="S70" s="69"/>
      <c r="T70" s="69"/>
      <c r="U70" s="69"/>
    </row>
    <row r="71" spans="1:21" x14ac:dyDescent="0.25">
      <c r="A71" s="26" t="s">
        <v>125</v>
      </c>
      <c r="B71" s="24">
        <v>5.7299999999999999E-3</v>
      </c>
      <c r="C71" s="15">
        <v>94251</v>
      </c>
      <c r="D71" s="15">
        <v>540</v>
      </c>
      <c r="E71" s="15">
        <v>93981</v>
      </c>
      <c r="F71" s="15">
        <v>2293940</v>
      </c>
      <c r="G71" s="25">
        <v>24.3</v>
      </c>
      <c r="H71" s="40"/>
      <c r="I71" s="68"/>
      <c r="J71" s="44"/>
      <c r="K71" s="39"/>
      <c r="L71" s="39"/>
      <c r="M71" s="44"/>
      <c r="N71" s="43"/>
      <c r="O71" s="43"/>
      <c r="P71" s="69"/>
      <c r="Q71" s="69"/>
      <c r="R71" s="69"/>
      <c r="S71" s="69"/>
      <c r="T71" s="69"/>
      <c r="U71" s="69"/>
    </row>
    <row r="72" spans="1:21" x14ac:dyDescent="0.25">
      <c r="A72" s="26" t="s">
        <v>126</v>
      </c>
      <c r="B72" s="24">
        <v>6.2899999999999996E-3</v>
      </c>
      <c r="C72" s="15">
        <v>93711</v>
      </c>
      <c r="D72" s="15">
        <v>589</v>
      </c>
      <c r="E72" s="15">
        <v>93417</v>
      </c>
      <c r="F72" s="15">
        <v>2199959</v>
      </c>
      <c r="G72" s="25">
        <v>23.5</v>
      </c>
      <c r="H72" s="40"/>
      <c r="I72" s="68"/>
      <c r="J72" s="44"/>
      <c r="K72" s="39"/>
      <c r="L72" s="39"/>
      <c r="M72" s="44"/>
      <c r="N72" s="43"/>
      <c r="O72" s="43"/>
      <c r="P72" s="69"/>
      <c r="Q72" s="69"/>
      <c r="R72" s="69"/>
      <c r="S72" s="69"/>
      <c r="T72" s="69"/>
      <c r="U72" s="69"/>
    </row>
    <row r="73" spans="1:21" x14ac:dyDescent="0.25">
      <c r="A73" s="26" t="s">
        <v>127</v>
      </c>
      <c r="B73" s="24">
        <v>6.9199999999999999E-3</v>
      </c>
      <c r="C73" s="15">
        <v>93122</v>
      </c>
      <c r="D73" s="15">
        <v>644</v>
      </c>
      <c r="E73" s="15">
        <v>92800</v>
      </c>
      <c r="F73" s="15">
        <v>2106542</v>
      </c>
      <c r="G73" s="25">
        <v>22.6</v>
      </c>
      <c r="H73" s="40"/>
      <c r="I73" s="68"/>
      <c r="J73" s="44"/>
      <c r="K73" s="39"/>
      <c r="L73" s="39"/>
      <c r="M73" s="44"/>
      <c r="N73" s="43"/>
      <c r="O73" s="43"/>
      <c r="P73" s="69"/>
      <c r="Q73" s="69"/>
      <c r="R73" s="69"/>
      <c r="S73" s="69"/>
      <c r="T73" s="69"/>
      <c r="U73" s="69"/>
    </row>
    <row r="74" spans="1:21" x14ac:dyDescent="0.25">
      <c r="A74" s="26" t="s">
        <v>128</v>
      </c>
      <c r="B74" s="24">
        <v>7.5799999999999999E-3</v>
      </c>
      <c r="C74" s="15">
        <v>92478</v>
      </c>
      <c r="D74" s="15">
        <v>701</v>
      </c>
      <c r="E74" s="15">
        <v>92128</v>
      </c>
      <c r="F74" s="15">
        <v>2013742</v>
      </c>
      <c r="G74" s="25">
        <v>21.8</v>
      </c>
      <c r="H74" s="40"/>
      <c r="I74" s="68"/>
      <c r="J74" s="44"/>
      <c r="K74" s="39"/>
      <c r="L74" s="39"/>
      <c r="M74" s="44"/>
      <c r="N74" s="43"/>
      <c r="O74" s="43"/>
      <c r="P74" s="69"/>
      <c r="Q74" s="69"/>
      <c r="R74" s="69"/>
      <c r="S74" s="69"/>
      <c r="T74" s="69"/>
      <c r="U74" s="69"/>
    </row>
    <row r="75" spans="1:21" x14ac:dyDescent="0.25">
      <c r="A75" s="26" t="s">
        <v>129</v>
      </c>
      <c r="B75" s="24">
        <v>8.26E-3</v>
      </c>
      <c r="C75" s="15">
        <v>91777</v>
      </c>
      <c r="D75" s="15">
        <v>758</v>
      </c>
      <c r="E75" s="15">
        <v>91398</v>
      </c>
      <c r="F75" s="15">
        <v>1921615</v>
      </c>
      <c r="G75" s="25">
        <v>20.9</v>
      </c>
      <c r="H75" s="40"/>
      <c r="I75" s="68"/>
      <c r="J75" s="44"/>
      <c r="K75" s="39"/>
      <c r="L75" s="39"/>
      <c r="M75" s="44"/>
      <c r="N75" s="43"/>
      <c r="O75" s="43"/>
      <c r="P75" s="69"/>
      <c r="Q75" s="69"/>
      <c r="R75" s="69"/>
      <c r="S75" s="69"/>
      <c r="T75" s="69"/>
      <c r="U75" s="69"/>
    </row>
    <row r="76" spans="1:21" x14ac:dyDescent="0.25">
      <c r="A76" s="26" t="s">
        <v>130</v>
      </c>
      <c r="B76" s="24">
        <v>8.9800000000000001E-3</v>
      </c>
      <c r="C76" s="15">
        <v>91019</v>
      </c>
      <c r="D76" s="15">
        <v>818</v>
      </c>
      <c r="E76" s="15">
        <v>90610</v>
      </c>
      <c r="F76" s="15">
        <v>1830217</v>
      </c>
      <c r="G76" s="25">
        <v>20.100000000000001</v>
      </c>
      <c r="H76" s="40"/>
      <c r="I76" s="68"/>
      <c r="J76" s="44"/>
      <c r="K76" s="39"/>
      <c r="L76" s="39"/>
      <c r="M76" s="44"/>
      <c r="N76" s="43"/>
      <c r="O76" s="43"/>
      <c r="P76" s="69"/>
      <c r="Q76" s="69"/>
      <c r="R76" s="69"/>
      <c r="S76" s="69"/>
      <c r="T76" s="69"/>
      <c r="U76" s="69"/>
    </row>
    <row r="77" spans="1:21" x14ac:dyDescent="0.25">
      <c r="A77" s="26" t="s">
        <v>131</v>
      </c>
      <c r="B77" s="24">
        <v>9.8300000000000002E-3</v>
      </c>
      <c r="C77" s="15">
        <v>90201</v>
      </c>
      <c r="D77" s="15">
        <v>886</v>
      </c>
      <c r="E77" s="15">
        <v>89758</v>
      </c>
      <c r="F77" s="15">
        <v>1739607</v>
      </c>
      <c r="G77" s="25">
        <v>19.3</v>
      </c>
      <c r="H77" s="40"/>
      <c r="I77" s="68"/>
      <c r="J77" s="44"/>
      <c r="K77" s="39"/>
      <c r="L77" s="39"/>
      <c r="M77" s="44"/>
      <c r="N77" s="43"/>
      <c r="O77" s="43"/>
      <c r="P77" s="69"/>
      <c r="Q77" s="69"/>
      <c r="R77" s="69"/>
      <c r="S77" s="69"/>
      <c r="T77" s="69"/>
      <c r="U77" s="69"/>
    </row>
    <row r="78" spans="1:21" x14ac:dyDescent="0.25">
      <c r="A78" s="26" t="s">
        <v>132</v>
      </c>
      <c r="B78" s="24">
        <v>1.0840000000000001E-2</v>
      </c>
      <c r="C78" s="15">
        <v>89315</v>
      </c>
      <c r="D78" s="15">
        <v>968</v>
      </c>
      <c r="E78" s="15">
        <v>88831</v>
      </c>
      <c r="F78" s="15">
        <v>1649849</v>
      </c>
      <c r="G78" s="25">
        <v>18.5</v>
      </c>
      <c r="H78" s="40"/>
      <c r="I78" s="68"/>
      <c r="J78" s="44"/>
      <c r="K78" s="39"/>
      <c r="L78" s="39"/>
      <c r="M78" s="44"/>
      <c r="N78" s="43"/>
      <c r="O78" s="43"/>
      <c r="P78" s="69"/>
      <c r="Q78" s="69"/>
      <c r="R78" s="69"/>
      <c r="S78" s="69"/>
      <c r="T78" s="69"/>
      <c r="U78" s="69"/>
    </row>
    <row r="79" spans="1:21" x14ac:dyDescent="0.25">
      <c r="A79" s="26" t="s">
        <v>133</v>
      </c>
      <c r="B79" s="24">
        <v>1.193E-2</v>
      </c>
      <c r="C79" s="15">
        <v>88347</v>
      </c>
      <c r="D79" s="15">
        <v>1054</v>
      </c>
      <c r="E79" s="15">
        <v>87820</v>
      </c>
      <c r="F79" s="15">
        <v>1561018</v>
      </c>
      <c r="G79" s="25">
        <v>17.7</v>
      </c>
      <c r="H79" s="40"/>
      <c r="I79" s="68"/>
      <c r="J79" s="44"/>
      <c r="K79" s="39"/>
      <c r="L79" s="39"/>
      <c r="M79" s="44"/>
      <c r="N79" s="43"/>
      <c r="O79" s="43"/>
      <c r="P79" s="69"/>
      <c r="Q79" s="69"/>
      <c r="R79" s="69"/>
      <c r="S79" s="69"/>
      <c r="T79" s="69"/>
      <c r="U79" s="69"/>
    </row>
    <row r="80" spans="1:21" x14ac:dyDescent="0.25">
      <c r="A80" s="26" t="s">
        <v>134</v>
      </c>
      <c r="B80" s="24">
        <v>1.303E-2</v>
      </c>
      <c r="C80" s="15">
        <v>87293</v>
      </c>
      <c r="D80" s="15">
        <v>1138</v>
      </c>
      <c r="E80" s="15">
        <v>86724</v>
      </c>
      <c r="F80" s="15">
        <v>1473198</v>
      </c>
      <c r="G80" s="25">
        <v>16.899999999999999</v>
      </c>
      <c r="H80" s="40"/>
      <c r="I80" s="68"/>
      <c r="J80" s="44"/>
      <c r="K80" s="39"/>
      <c r="L80" s="39"/>
      <c r="M80" s="44"/>
      <c r="N80" s="43"/>
      <c r="O80" s="43"/>
      <c r="P80" s="69"/>
      <c r="Q80" s="69"/>
      <c r="R80" s="69"/>
      <c r="S80" s="69"/>
      <c r="T80" s="69"/>
      <c r="U80" s="69"/>
    </row>
    <row r="81" spans="1:21" x14ac:dyDescent="0.25">
      <c r="A81" s="26" t="s">
        <v>135</v>
      </c>
      <c r="B81" s="24">
        <v>1.426E-2</v>
      </c>
      <c r="C81" s="15">
        <v>86155</v>
      </c>
      <c r="D81" s="15">
        <v>1228</v>
      </c>
      <c r="E81" s="15">
        <v>85541</v>
      </c>
      <c r="F81" s="15">
        <v>1386474</v>
      </c>
      <c r="G81" s="25">
        <v>16.100000000000001</v>
      </c>
      <c r="H81" s="40"/>
      <c r="I81" s="68"/>
      <c r="J81" s="44"/>
      <c r="K81" s="39"/>
      <c r="L81" s="39"/>
      <c r="M81" s="44"/>
      <c r="N81" s="43"/>
      <c r="O81" s="43"/>
      <c r="P81" s="69"/>
      <c r="Q81" s="69"/>
      <c r="R81" s="69"/>
      <c r="S81" s="69"/>
      <c r="T81" s="69"/>
      <c r="U81" s="69"/>
    </row>
    <row r="82" spans="1:21" x14ac:dyDescent="0.25">
      <c r="A82" s="26" t="s">
        <v>136</v>
      </c>
      <c r="B82" s="24">
        <v>1.5879999999999998E-2</v>
      </c>
      <c r="C82" s="15">
        <v>84927</v>
      </c>
      <c r="D82" s="15">
        <v>1348</v>
      </c>
      <c r="E82" s="15">
        <v>84253</v>
      </c>
      <c r="F82" s="15">
        <v>1300933</v>
      </c>
      <c r="G82" s="25">
        <v>15.3</v>
      </c>
      <c r="H82" s="40"/>
      <c r="I82" s="68"/>
      <c r="J82" s="44"/>
      <c r="K82" s="39"/>
      <c r="L82" s="39"/>
      <c r="M82" s="44"/>
      <c r="N82" s="43"/>
      <c r="O82" s="43"/>
      <c r="P82" s="69"/>
      <c r="Q82" s="69"/>
      <c r="R82" s="69"/>
      <c r="S82" s="69"/>
      <c r="T82" s="69"/>
      <c r="U82" s="69"/>
    </row>
    <row r="83" spans="1:21" x14ac:dyDescent="0.25">
      <c r="A83" s="26" t="s">
        <v>137</v>
      </c>
      <c r="B83" s="24">
        <v>1.8110000000000001E-2</v>
      </c>
      <c r="C83" s="15">
        <v>83579</v>
      </c>
      <c r="D83" s="15">
        <v>1513</v>
      </c>
      <c r="E83" s="15">
        <v>82823</v>
      </c>
      <c r="F83" s="15">
        <v>1216680</v>
      </c>
      <c r="G83" s="25">
        <v>14.6</v>
      </c>
      <c r="H83" s="40"/>
      <c r="I83" s="68"/>
      <c r="J83" s="44"/>
      <c r="K83" s="39"/>
      <c r="L83" s="39"/>
      <c r="M83" s="44"/>
      <c r="N83" s="43"/>
      <c r="O83" s="43"/>
      <c r="P83" s="69"/>
      <c r="Q83" s="69"/>
      <c r="R83" s="69"/>
      <c r="S83" s="69"/>
      <c r="T83" s="69"/>
      <c r="U83" s="69"/>
    </row>
    <row r="84" spans="1:21" x14ac:dyDescent="0.25">
      <c r="A84" s="26" t="s">
        <v>138</v>
      </c>
      <c r="B84" s="24">
        <v>2.07E-2</v>
      </c>
      <c r="C84" s="15">
        <v>82066</v>
      </c>
      <c r="D84" s="15">
        <v>1698</v>
      </c>
      <c r="E84" s="15">
        <v>81217</v>
      </c>
      <c r="F84" s="15">
        <v>1133857</v>
      </c>
      <c r="G84" s="25">
        <v>13.8</v>
      </c>
      <c r="H84" s="40"/>
      <c r="I84" s="68"/>
      <c r="J84" s="44"/>
      <c r="K84" s="39"/>
      <c r="L84" s="39"/>
      <c r="M84" s="44"/>
      <c r="N84" s="43"/>
      <c r="O84" s="43"/>
      <c r="P84" s="69"/>
      <c r="Q84" s="69"/>
      <c r="R84" s="69"/>
      <c r="S84" s="69"/>
      <c r="T84" s="69"/>
      <c r="U84" s="69"/>
    </row>
    <row r="85" spans="1:21" x14ac:dyDescent="0.25">
      <c r="A85" s="26" t="s">
        <v>139</v>
      </c>
      <c r="B85" s="24">
        <v>2.3380000000000001E-2</v>
      </c>
      <c r="C85" s="15">
        <v>80368</v>
      </c>
      <c r="D85" s="15">
        <v>1879</v>
      </c>
      <c r="E85" s="15">
        <v>79429</v>
      </c>
      <c r="F85" s="15">
        <v>1052640</v>
      </c>
      <c r="G85" s="25">
        <v>13.1</v>
      </c>
      <c r="H85" s="40"/>
      <c r="I85" s="68"/>
      <c r="J85" s="44"/>
      <c r="K85" s="39"/>
      <c r="L85" s="39"/>
      <c r="M85" s="44"/>
      <c r="N85" s="43"/>
      <c r="O85" s="43"/>
      <c r="P85" s="69"/>
      <c r="Q85" s="69"/>
      <c r="R85" s="69"/>
      <c r="S85" s="69"/>
      <c r="T85" s="69"/>
      <c r="U85" s="69"/>
    </row>
    <row r="86" spans="1:21" x14ac:dyDescent="0.25">
      <c r="A86" s="26" t="s">
        <v>140</v>
      </c>
      <c r="B86" s="24">
        <v>2.6159999999999999E-2</v>
      </c>
      <c r="C86" s="15">
        <v>78489</v>
      </c>
      <c r="D86" s="15">
        <v>2053</v>
      </c>
      <c r="E86" s="15">
        <v>77463</v>
      </c>
      <c r="F86" s="15">
        <v>973212</v>
      </c>
      <c r="G86" s="25">
        <v>12.4</v>
      </c>
      <c r="H86" s="40"/>
      <c r="I86" s="68"/>
      <c r="J86" s="44"/>
      <c r="K86" s="39"/>
      <c r="L86" s="39"/>
      <c r="M86" s="44"/>
      <c r="N86" s="43"/>
      <c r="O86" s="43"/>
      <c r="P86" s="69"/>
      <c r="Q86" s="69"/>
      <c r="R86" s="69"/>
      <c r="S86" s="69"/>
      <c r="T86" s="69"/>
      <c r="U86" s="69"/>
    </row>
    <row r="87" spans="1:21" x14ac:dyDescent="0.25">
      <c r="A87" s="26" t="s">
        <v>141</v>
      </c>
      <c r="B87" s="24">
        <v>2.9309999999999999E-2</v>
      </c>
      <c r="C87" s="15">
        <v>76436</v>
      </c>
      <c r="D87" s="15">
        <v>2240</v>
      </c>
      <c r="E87" s="15">
        <v>75316</v>
      </c>
      <c r="F87" s="15">
        <v>895749</v>
      </c>
      <c r="G87" s="25">
        <v>11.7</v>
      </c>
      <c r="H87" s="40"/>
      <c r="I87" s="68"/>
      <c r="J87" s="44"/>
      <c r="K87" s="39"/>
      <c r="L87" s="39"/>
      <c r="M87" s="44"/>
      <c r="N87" s="43"/>
      <c r="O87" s="43"/>
      <c r="P87" s="69"/>
      <c r="Q87" s="69"/>
      <c r="R87" s="69"/>
      <c r="S87" s="69"/>
      <c r="T87" s="69"/>
      <c r="U87" s="69"/>
    </row>
    <row r="88" spans="1:21" x14ac:dyDescent="0.25">
      <c r="A88" s="26" t="s">
        <v>142</v>
      </c>
      <c r="B88" s="24">
        <v>3.3009999999999998E-2</v>
      </c>
      <c r="C88" s="15">
        <v>74196</v>
      </c>
      <c r="D88" s="15">
        <v>2449</v>
      </c>
      <c r="E88" s="15">
        <v>72972</v>
      </c>
      <c r="F88" s="15">
        <v>820433</v>
      </c>
      <c r="G88" s="25">
        <v>11.1</v>
      </c>
      <c r="H88" s="40"/>
      <c r="I88" s="68"/>
      <c r="J88" s="44"/>
      <c r="K88" s="39"/>
      <c r="L88" s="39"/>
      <c r="M88" s="44"/>
      <c r="N88" s="43"/>
      <c r="O88" s="43"/>
      <c r="P88" s="69"/>
      <c r="Q88" s="69"/>
      <c r="R88" s="69"/>
      <c r="S88" s="69"/>
      <c r="T88" s="69"/>
      <c r="U88" s="69"/>
    </row>
    <row r="89" spans="1:21" x14ac:dyDescent="0.25">
      <c r="A89" s="26" t="s">
        <v>143</v>
      </c>
      <c r="B89" s="24">
        <v>3.6990000000000002E-2</v>
      </c>
      <c r="C89" s="15">
        <v>71747</v>
      </c>
      <c r="D89" s="15">
        <v>2654</v>
      </c>
      <c r="E89" s="15">
        <v>70420</v>
      </c>
      <c r="F89" s="15">
        <v>747462</v>
      </c>
      <c r="G89" s="25">
        <v>10.4</v>
      </c>
      <c r="H89" s="40"/>
      <c r="I89" s="68"/>
      <c r="J89" s="44"/>
      <c r="K89" s="39"/>
      <c r="L89" s="39"/>
      <c r="M89" s="44"/>
      <c r="N89" s="43"/>
      <c r="O89" s="43"/>
      <c r="P89" s="69"/>
      <c r="Q89" s="69"/>
      <c r="R89" s="69"/>
      <c r="S89" s="69"/>
      <c r="T89" s="69"/>
      <c r="U89" s="69"/>
    </row>
    <row r="90" spans="1:21" x14ac:dyDescent="0.25">
      <c r="A90" s="26" t="s">
        <v>144</v>
      </c>
      <c r="B90" s="24">
        <v>4.1000000000000002E-2</v>
      </c>
      <c r="C90" s="15">
        <v>69093</v>
      </c>
      <c r="D90" s="15">
        <v>2833</v>
      </c>
      <c r="E90" s="15">
        <v>67677</v>
      </c>
      <c r="F90" s="15">
        <v>677042</v>
      </c>
      <c r="G90" s="25">
        <v>9.8000000000000007</v>
      </c>
      <c r="H90" s="40"/>
      <c r="I90" s="68"/>
      <c r="J90" s="44"/>
      <c r="K90" s="39"/>
      <c r="L90" s="39"/>
      <c r="M90" s="44"/>
      <c r="N90" s="43"/>
      <c r="O90" s="43"/>
      <c r="P90" s="69"/>
      <c r="Q90" s="69"/>
      <c r="R90" s="69"/>
      <c r="S90" s="69"/>
      <c r="T90" s="69"/>
      <c r="U90" s="69"/>
    </row>
    <row r="91" spans="1:21" x14ac:dyDescent="0.25">
      <c r="A91" s="26" t="s">
        <v>145</v>
      </c>
      <c r="B91" s="24">
        <v>4.5190000000000001E-2</v>
      </c>
      <c r="C91" s="15">
        <v>66260</v>
      </c>
      <c r="D91" s="15">
        <v>2994</v>
      </c>
      <c r="E91" s="15">
        <v>64763</v>
      </c>
      <c r="F91" s="15">
        <v>609365</v>
      </c>
      <c r="G91" s="25">
        <v>9.1999999999999993</v>
      </c>
      <c r="H91" s="40"/>
      <c r="I91" s="68"/>
      <c r="J91" s="44"/>
      <c r="K91" s="39"/>
      <c r="L91" s="39"/>
      <c r="M91" s="44"/>
      <c r="N91" s="43"/>
      <c r="O91" s="43"/>
      <c r="P91" s="69"/>
      <c r="Q91" s="69"/>
      <c r="R91" s="69"/>
      <c r="S91" s="69"/>
      <c r="T91" s="69"/>
      <c r="U91" s="69"/>
    </row>
    <row r="92" spans="1:21" x14ac:dyDescent="0.25">
      <c r="A92" s="26" t="s">
        <v>146</v>
      </c>
      <c r="B92" s="24">
        <v>5.0259999999999999E-2</v>
      </c>
      <c r="C92" s="15">
        <v>63266</v>
      </c>
      <c r="D92" s="15">
        <v>3180</v>
      </c>
      <c r="E92" s="15">
        <v>61676</v>
      </c>
      <c r="F92" s="15">
        <v>544602</v>
      </c>
      <c r="G92" s="25">
        <v>8.6</v>
      </c>
      <c r="H92" s="40"/>
      <c r="I92" s="68"/>
      <c r="J92" s="44"/>
      <c r="K92" s="39"/>
      <c r="L92" s="39"/>
      <c r="M92" s="44"/>
      <c r="N92" s="43"/>
      <c r="O92" s="43"/>
      <c r="P92" s="69"/>
      <c r="Q92" s="69"/>
      <c r="R92" s="69"/>
      <c r="S92" s="69"/>
      <c r="T92" s="69"/>
      <c r="U92" s="69"/>
    </row>
    <row r="93" spans="1:21" x14ac:dyDescent="0.25">
      <c r="A93" s="26" t="s">
        <v>147</v>
      </c>
      <c r="B93" s="24">
        <v>5.6919999999999998E-2</v>
      </c>
      <c r="C93" s="15">
        <v>60086</v>
      </c>
      <c r="D93" s="15">
        <v>3420</v>
      </c>
      <c r="E93" s="15">
        <v>58376</v>
      </c>
      <c r="F93" s="15">
        <v>482926</v>
      </c>
      <c r="G93" s="25">
        <v>8</v>
      </c>
      <c r="H93" s="40"/>
      <c r="I93" s="68"/>
      <c r="J93" s="44"/>
      <c r="K93" s="39"/>
      <c r="L93" s="39"/>
      <c r="M93" s="44"/>
      <c r="N93" s="43"/>
      <c r="O93" s="43"/>
      <c r="P93" s="69"/>
      <c r="Q93" s="69"/>
      <c r="R93" s="69"/>
      <c r="S93" s="69"/>
      <c r="T93" s="69"/>
      <c r="U93" s="69"/>
    </row>
    <row r="94" spans="1:21" x14ac:dyDescent="0.25">
      <c r="A94" s="26" t="s">
        <v>148</v>
      </c>
      <c r="B94" s="24">
        <v>6.5129999999999993E-2</v>
      </c>
      <c r="C94" s="15">
        <v>56666</v>
      </c>
      <c r="D94" s="15">
        <v>3691</v>
      </c>
      <c r="E94" s="15">
        <v>54821</v>
      </c>
      <c r="F94" s="15">
        <v>424550</v>
      </c>
      <c r="G94" s="25">
        <v>7.5</v>
      </c>
      <c r="H94" s="40"/>
      <c r="I94" s="68"/>
      <c r="J94" s="44"/>
      <c r="K94" s="39"/>
      <c r="L94" s="39"/>
      <c r="M94" s="44"/>
      <c r="N94" s="43"/>
      <c r="O94" s="43"/>
      <c r="P94" s="69"/>
      <c r="Q94" s="69"/>
      <c r="R94" s="69"/>
      <c r="S94" s="69"/>
      <c r="T94" s="69"/>
      <c r="U94" s="69"/>
    </row>
    <row r="95" spans="1:21" x14ac:dyDescent="0.25">
      <c r="A95" s="26" t="s">
        <v>149</v>
      </c>
      <c r="B95" s="24">
        <v>7.3620000000000005E-2</v>
      </c>
      <c r="C95" s="15">
        <v>52975</v>
      </c>
      <c r="D95" s="15">
        <v>3900</v>
      </c>
      <c r="E95" s="15">
        <v>51025</v>
      </c>
      <c r="F95" s="15">
        <v>369730</v>
      </c>
      <c r="G95" s="25">
        <v>7</v>
      </c>
      <c r="H95" s="40"/>
      <c r="I95" s="68"/>
      <c r="J95" s="44"/>
      <c r="K95" s="39"/>
      <c r="L95" s="39"/>
      <c r="M95" s="44"/>
      <c r="N95" s="43"/>
      <c r="O95" s="43"/>
      <c r="P95" s="69"/>
      <c r="Q95" s="69"/>
      <c r="R95" s="69"/>
      <c r="S95" s="69"/>
      <c r="T95" s="69"/>
      <c r="U95" s="69"/>
    </row>
    <row r="96" spans="1:21" x14ac:dyDescent="0.25">
      <c r="A96" s="26" t="s">
        <v>150</v>
      </c>
      <c r="B96" s="24">
        <v>8.2979999999999998E-2</v>
      </c>
      <c r="C96" s="15">
        <v>49075</v>
      </c>
      <c r="D96" s="15">
        <v>4072</v>
      </c>
      <c r="E96" s="15">
        <v>47039</v>
      </c>
      <c r="F96" s="15">
        <v>318705</v>
      </c>
      <c r="G96" s="25">
        <v>6.5</v>
      </c>
      <c r="H96" s="40"/>
      <c r="I96" s="68"/>
      <c r="J96" s="44"/>
      <c r="K96" s="39"/>
      <c r="L96" s="39"/>
      <c r="M96" s="44"/>
      <c r="N96" s="43"/>
      <c r="O96" s="43"/>
      <c r="P96" s="69"/>
      <c r="Q96" s="69"/>
      <c r="R96" s="69"/>
      <c r="S96" s="69"/>
      <c r="T96" s="69"/>
      <c r="U96" s="69"/>
    </row>
    <row r="97" spans="1:21" x14ac:dyDescent="0.25">
      <c r="A97" s="26" t="s">
        <v>151</v>
      </c>
      <c r="B97" s="24">
        <v>9.3270000000000006E-2</v>
      </c>
      <c r="C97" s="15">
        <v>45003</v>
      </c>
      <c r="D97" s="15">
        <v>4197</v>
      </c>
      <c r="E97" s="15">
        <v>42905</v>
      </c>
      <c r="F97" s="15">
        <v>271666</v>
      </c>
      <c r="G97" s="25">
        <v>6</v>
      </c>
      <c r="H97" s="40"/>
      <c r="I97" s="68"/>
      <c r="J97" s="44"/>
      <c r="K97" s="39"/>
      <c r="L97" s="39"/>
      <c r="M97" s="44"/>
      <c r="N97" s="43"/>
      <c r="O97" s="43"/>
      <c r="P97" s="69"/>
      <c r="Q97" s="69"/>
      <c r="R97" s="69"/>
      <c r="S97" s="69"/>
      <c r="T97" s="69"/>
      <c r="U97" s="69"/>
    </row>
    <row r="98" spans="1:21" x14ac:dyDescent="0.25">
      <c r="A98" s="26" t="s">
        <v>152</v>
      </c>
      <c r="B98" s="24">
        <v>0.10452</v>
      </c>
      <c r="C98" s="15">
        <v>40806</v>
      </c>
      <c r="D98" s="15">
        <v>4265</v>
      </c>
      <c r="E98" s="15">
        <v>38674</v>
      </c>
      <c r="F98" s="15">
        <v>228761</v>
      </c>
      <c r="G98" s="25">
        <v>5.6</v>
      </c>
      <c r="H98" s="40"/>
      <c r="I98" s="68"/>
      <c r="J98" s="44"/>
      <c r="K98" s="39"/>
      <c r="L98" s="39"/>
      <c r="M98" s="44"/>
      <c r="N98" s="43"/>
      <c r="O98" s="43"/>
      <c r="P98" s="69"/>
      <c r="Q98" s="69"/>
      <c r="R98" s="69"/>
      <c r="S98" s="69"/>
      <c r="T98" s="69"/>
      <c r="U98" s="69"/>
    </row>
    <row r="99" spans="1:21" x14ac:dyDescent="0.25">
      <c r="A99" s="26" t="s">
        <v>153</v>
      </c>
      <c r="B99" s="24">
        <v>0.1168</v>
      </c>
      <c r="C99" s="15">
        <v>36541</v>
      </c>
      <c r="D99" s="15">
        <v>4268</v>
      </c>
      <c r="E99" s="15">
        <v>34407</v>
      </c>
      <c r="F99" s="15">
        <v>190088</v>
      </c>
      <c r="G99" s="25">
        <v>5.2</v>
      </c>
      <c r="H99" s="40"/>
      <c r="I99" s="68"/>
      <c r="J99" s="44"/>
      <c r="K99" s="39"/>
      <c r="L99" s="39"/>
      <c r="M99" s="44"/>
      <c r="N99" s="43"/>
      <c r="O99" s="43"/>
      <c r="P99" s="69"/>
      <c r="Q99" s="69"/>
      <c r="R99" s="69"/>
      <c r="S99" s="69"/>
      <c r="T99" s="69"/>
      <c r="U99" s="69"/>
    </row>
    <row r="100" spans="1:21" x14ac:dyDescent="0.25">
      <c r="A100" s="26" t="s">
        <v>154</v>
      </c>
      <c r="B100" s="24">
        <v>0.13013</v>
      </c>
      <c r="C100" s="15">
        <v>32273</v>
      </c>
      <c r="D100" s="15">
        <v>4200</v>
      </c>
      <c r="E100" s="15">
        <v>30173</v>
      </c>
      <c r="F100" s="15">
        <v>155681</v>
      </c>
      <c r="G100" s="25">
        <v>4.8</v>
      </c>
      <c r="H100" s="40"/>
      <c r="I100" s="68"/>
      <c r="J100" s="44"/>
      <c r="K100" s="39"/>
      <c r="L100" s="39"/>
      <c r="M100" s="44"/>
      <c r="N100" s="43"/>
      <c r="O100" s="43"/>
      <c r="P100" s="69"/>
      <c r="Q100" s="69"/>
      <c r="R100" s="69"/>
      <c r="S100" s="69"/>
      <c r="T100" s="69"/>
      <c r="U100" s="69"/>
    </row>
    <row r="101" spans="1:21" x14ac:dyDescent="0.25">
      <c r="A101" s="26" t="s">
        <v>155</v>
      </c>
      <c r="B101" s="24">
        <v>0.14455000000000001</v>
      </c>
      <c r="C101" s="15">
        <v>28073</v>
      </c>
      <c r="D101" s="15">
        <v>4058</v>
      </c>
      <c r="E101" s="15">
        <v>26044</v>
      </c>
      <c r="F101" s="15">
        <v>125508</v>
      </c>
      <c r="G101" s="25">
        <v>4.5</v>
      </c>
      <c r="H101" s="40"/>
      <c r="I101" s="68"/>
      <c r="J101" s="44"/>
      <c r="K101" s="39"/>
      <c r="L101" s="39"/>
      <c r="M101" s="44"/>
      <c r="N101" s="43"/>
      <c r="O101" s="43"/>
      <c r="P101" s="69"/>
      <c r="Q101" s="69"/>
      <c r="R101" s="69"/>
      <c r="S101" s="69"/>
      <c r="T101" s="69"/>
      <c r="U101" s="69"/>
    </row>
    <row r="102" spans="1:21" x14ac:dyDescent="0.25">
      <c r="A102" s="26" t="s">
        <v>156</v>
      </c>
      <c r="B102" s="24">
        <v>0.16008</v>
      </c>
      <c r="C102" s="15">
        <v>24015</v>
      </c>
      <c r="D102" s="15">
        <v>3844</v>
      </c>
      <c r="E102" s="15">
        <v>22093</v>
      </c>
      <c r="F102" s="15">
        <v>99464</v>
      </c>
      <c r="G102" s="25">
        <v>4.0999999999999996</v>
      </c>
      <c r="H102" s="40"/>
      <c r="I102" s="68"/>
      <c r="J102" s="44"/>
      <c r="K102" s="39"/>
      <c r="L102" s="39"/>
      <c r="M102" s="44"/>
      <c r="N102" s="43"/>
      <c r="O102" s="43"/>
      <c r="P102" s="69"/>
      <c r="Q102" s="69"/>
      <c r="R102" s="69"/>
      <c r="S102" s="69"/>
      <c r="T102" s="69"/>
      <c r="U102" s="69"/>
    </row>
    <row r="103" spans="1:21" x14ac:dyDescent="0.25">
      <c r="A103" s="26" t="s">
        <v>157</v>
      </c>
      <c r="B103" s="24">
        <v>0.17674000000000001</v>
      </c>
      <c r="C103" s="15">
        <v>20171</v>
      </c>
      <c r="D103" s="15">
        <v>3565</v>
      </c>
      <c r="E103" s="15">
        <v>18389</v>
      </c>
      <c r="F103" s="15">
        <v>77371</v>
      </c>
      <c r="G103" s="25">
        <v>3.8</v>
      </c>
      <c r="H103" s="40"/>
      <c r="I103" s="68"/>
      <c r="J103" s="44"/>
      <c r="K103" s="39"/>
      <c r="L103" s="39"/>
      <c r="M103" s="44"/>
      <c r="N103" s="43"/>
      <c r="O103" s="43"/>
      <c r="P103" s="69"/>
      <c r="Q103" s="69"/>
      <c r="R103" s="69"/>
      <c r="S103" s="69"/>
      <c r="T103" s="69"/>
      <c r="U103" s="69"/>
    </row>
    <row r="104" spans="1:21" x14ac:dyDescent="0.25">
      <c r="A104" s="26" t="s">
        <v>158</v>
      </c>
      <c r="B104" s="24">
        <v>0.19453999999999999</v>
      </c>
      <c r="C104" s="15">
        <v>16606</v>
      </c>
      <c r="D104" s="15">
        <v>3231</v>
      </c>
      <c r="E104" s="15">
        <v>14991</v>
      </c>
      <c r="F104" s="15">
        <v>58982</v>
      </c>
      <c r="G104" s="25">
        <v>3.6</v>
      </c>
      <c r="H104" s="40"/>
      <c r="I104" s="68"/>
      <c r="J104" s="44"/>
      <c r="K104" s="39"/>
      <c r="L104" s="39"/>
      <c r="M104" s="44"/>
      <c r="N104" s="43"/>
      <c r="O104" s="43"/>
      <c r="P104" s="69"/>
      <c r="Q104" s="69"/>
      <c r="R104" s="69"/>
      <c r="S104" s="69"/>
      <c r="T104" s="69"/>
      <c r="U104" s="69"/>
    </row>
    <row r="105" spans="1:21" x14ac:dyDescent="0.25">
      <c r="A105" s="26" t="s">
        <v>159</v>
      </c>
      <c r="B105" s="24">
        <v>0.21348</v>
      </c>
      <c r="C105" s="15">
        <v>13375</v>
      </c>
      <c r="D105" s="15">
        <v>2855</v>
      </c>
      <c r="E105" s="15">
        <v>11948</v>
      </c>
      <c r="F105" s="15">
        <v>43992</v>
      </c>
      <c r="G105" s="25">
        <v>3.3</v>
      </c>
      <c r="H105" s="40"/>
      <c r="I105" s="68"/>
      <c r="J105" s="44"/>
      <c r="K105" s="39"/>
      <c r="L105" s="39"/>
      <c r="M105" s="44"/>
      <c r="N105" s="43"/>
      <c r="O105" s="43"/>
      <c r="P105" s="69"/>
      <c r="Q105" s="69"/>
      <c r="R105" s="69"/>
      <c r="S105" s="69"/>
      <c r="T105" s="69"/>
      <c r="U105" s="69"/>
    </row>
    <row r="106" spans="1:21" x14ac:dyDescent="0.25">
      <c r="A106" s="26" t="s">
        <v>160</v>
      </c>
      <c r="B106" s="24">
        <v>0.23352999999999999</v>
      </c>
      <c r="C106" s="15">
        <v>10520</v>
      </c>
      <c r="D106" s="15">
        <v>2457</v>
      </c>
      <c r="E106" s="15">
        <v>9292</v>
      </c>
      <c r="F106" s="15">
        <v>32044</v>
      </c>
      <c r="G106" s="25">
        <v>3</v>
      </c>
      <c r="H106" s="40"/>
      <c r="I106" s="68"/>
      <c r="J106" s="44"/>
      <c r="K106" s="39"/>
      <c r="L106" s="39"/>
      <c r="M106" s="44"/>
      <c r="N106" s="43"/>
      <c r="O106" s="43"/>
      <c r="P106" s="69"/>
      <c r="Q106" s="69"/>
      <c r="R106" s="69"/>
      <c r="S106" s="69"/>
      <c r="T106" s="69"/>
      <c r="U106" s="69"/>
    </row>
    <row r="107" spans="1:21" x14ac:dyDescent="0.25">
      <c r="A107" s="26" t="s">
        <v>161</v>
      </c>
      <c r="B107" s="24">
        <v>0.25467000000000001</v>
      </c>
      <c r="C107" s="15">
        <v>8063</v>
      </c>
      <c r="D107" s="15">
        <v>2053</v>
      </c>
      <c r="E107" s="15">
        <v>7037</v>
      </c>
      <c r="F107" s="15">
        <v>22753</v>
      </c>
      <c r="G107" s="25">
        <v>2.8</v>
      </c>
      <c r="H107" s="40"/>
      <c r="I107" s="68"/>
      <c r="J107" s="44"/>
      <c r="K107" s="39"/>
      <c r="L107" s="39"/>
      <c r="M107" s="44"/>
      <c r="N107" s="43"/>
      <c r="O107" s="43"/>
      <c r="P107" s="69"/>
      <c r="Q107" s="69"/>
      <c r="R107" s="69"/>
      <c r="S107" s="69"/>
      <c r="T107" s="69"/>
      <c r="U107" s="69"/>
    </row>
    <row r="108" spans="1:21" x14ac:dyDescent="0.25">
      <c r="A108" s="26" t="s">
        <v>162</v>
      </c>
      <c r="B108" s="24">
        <v>0.27685999999999999</v>
      </c>
      <c r="C108" s="15">
        <v>6010</v>
      </c>
      <c r="D108" s="15">
        <v>1664</v>
      </c>
      <c r="E108" s="15">
        <v>5178</v>
      </c>
      <c r="F108" s="15">
        <v>15716</v>
      </c>
      <c r="G108" s="25">
        <v>2.6</v>
      </c>
      <c r="H108" s="40"/>
      <c r="I108" s="68"/>
      <c r="J108" s="44"/>
      <c r="K108" s="39"/>
      <c r="L108" s="39"/>
      <c r="M108" s="44"/>
      <c r="N108" s="43"/>
      <c r="O108" s="43"/>
      <c r="P108" s="69"/>
      <c r="Q108" s="69"/>
      <c r="R108" s="69"/>
      <c r="S108" s="69"/>
      <c r="T108" s="69"/>
      <c r="U108" s="69"/>
    </row>
    <row r="109" spans="1:21" x14ac:dyDescent="0.25">
      <c r="A109" s="26" t="s">
        <v>163</v>
      </c>
      <c r="B109" s="24">
        <v>0.30005999999999999</v>
      </c>
      <c r="C109" s="15">
        <v>4346</v>
      </c>
      <c r="D109" s="15">
        <v>1304</v>
      </c>
      <c r="E109" s="15">
        <v>3694</v>
      </c>
      <c r="F109" s="15">
        <v>10538</v>
      </c>
      <c r="G109" s="25">
        <v>2.4</v>
      </c>
      <c r="H109" s="40"/>
      <c r="I109" s="68"/>
      <c r="J109" s="44"/>
      <c r="K109" s="39"/>
      <c r="L109" s="39"/>
      <c r="M109" s="44"/>
      <c r="N109" s="43"/>
      <c r="O109" s="43"/>
      <c r="P109" s="69"/>
      <c r="Q109" s="69"/>
      <c r="R109" s="69"/>
      <c r="S109" s="69"/>
      <c r="T109" s="69"/>
      <c r="U109" s="69"/>
    </row>
    <row r="110" spans="1:21" x14ac:dyDescent="0.25">
      <c r="A110" s="28" t="s">
        <v>164</v>
      </c>
      <c r="B110" s="70">
        <v>1</v>
      </c>
      <c r="C110" s="30">
        <v>3042</v>
      </c>
      <c r="D110" s="30">
        <v>3042</v>
      </c>
      <c r="E110" s="30">
        <v>6844</v>
      </c>
      <c r="F110" s="30">
        <v>6844</v>
      </c>
      <c r="G110" s="31">
        <v>2.2000000000000002</v>
      </c>
      <c r="H110" s="40"/>
      <c r="I110" s="68"/>
      <c r="J110" s="44"/>
      <c r="K110" s="39"/>
      <c r="L110" s="39"/>
      <c r="M110" s="44"/>
      <c r="N110" s="43"/>
      <c r="O110" s="43"/>
      <c r="P110" s="69"/>
      <c r="Q110" s="69"/>
      <c r="R110" s="69"/>
      <c r="S110" s="69"/>
      <c r="T110" s="69"/>
      <c r="U110" s="69"/>
    </row>
    <row r="111" spans="1:21" ht="22.5" customHeight="1" x14ac:dyDescent="0.25">
      <c r="A111" s="101" t="s">
        <v>271</v>
      </c>
      <c r="B111" s="101"/>
      <c r="C111" s="101"/>
      <c r="D111" s="101"/>
      <c r="E111" s="101"/>
      <c r="F111" s="101"/>
      <c r="G111" s="101"/>
      <c r="H111" s="40"/>
      <c r="I111" s="44"/>
      <c r="J111" s="44"/>
      <c r="K111" s="39"/>
      <c r="L111" s="39"/>
      <c r="M111" s="44"/>
      <c r="N111" s="43"/>
      <c r="O111" s="43"/>
    </row>
    <row r="113" spans="1:1" x14ac:dyDescent="0.25">
      <c r="A113" s="32" t="s">
        <v>284</v>
      </c>
    </row>
    <row r="114" spans="1:1" x14ac:dyDescent="0.25">
      <c r="A114" s="33" t="s">
        <v>165</v>
      </c>
    </row>
  </sheetData>
  <mergeCells count="1">
    <mergeCell ref="A111:G111"/>
  </mergeCells>
  <conditionalFormatting sqref="H10:H111">
    <cfRule type="cellIs" dxfId="23" priority="2" operator="lessThan">
      <formula>0</formula>
    </cfRule>
  </conditionalFormatting>
  <conditionalFormatting sqref="J10:J111">
    <cfRule type="cellIs" dxfId="22" priority="1" operator="lessThan">
      <formula>0</formula>
    </cfRule>
  </conditionalFormatting>
  <pageMargins left="0.75" right="0.75" top="1" bottom="1" header="0.5" footer="0.5"/>
  <pageSetup paperSize="9" orientation="portrait" r:id="rId1"/>
  <headerFooter alignWithMargins="0"/>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F369F6-A891-437F-908F-B90771324B47}">
  <dimension ref="A1:O114"/>
  <sheetViews>
    <sheetView zoomScaleNormal="100" workbookViewId="0"/>
  </sheetViews>
  <sheetFormatPr defaultRowHeight="12.5" x14ac:dyDescent="0.25"/>
  <cols>
    <col min="1" max="1" width="12.59765625" style="4" customWidth="1"/>
    <col min="2" max="2" width="17.3984375" style="4" customWidth="1"/>
    <col min="3" max="3" width="10.59765625" style="4" customWidth="1"/>
    <col min="4" max="5" width="17.3984375" style="4" customWidth="1"/>
    <col min="6" max="7" width="15.09765625" style="4" customWidth="1"/>
    <col min="8" max="256" width="9.09765625" style="4"/>
    <col min="257" max="257" width="12.59765625" style="4" customWidth="1"/>
    <col min="258" max="258" width="17.3984375" style="4" customWidth="1"/>
    <col min="259" max="259" width="10.59765625" style="4" customWidth="1"/>
    <col min="260" max="261" width="17.3984375" style="4" customWidth="1"/>
    <col min="262" max="263" width="15.09765625" style="4" customWidth="1"/>
    <col min="264" max="512" width="9.09765625" style="4"/>
    <col min="513" max="513" width="12.59765625" style="4" customWidth="1"/>
    <col min="514" max="514" width="17.3984375" style="4" customWidth="1"/>
    <col min="515" max="515" width="10.59765625" style="4" customWidth="1"/>
    <col min="516" max="517" width="17.3984375" style="4" customWidth="1"/>
    <col min="518" max="519" width="15.09765625" style="4" customWidth="1"/>
    <col min="520" max="768" width="9.09765625" style="4"/>
    <col min="769" max="769" width="12.59765625" style="4" customWidth="1"/>
    <col min="770" max="770" width="17.3984375" style="4" customWidth="1"/>
    <col min="771" max="771" width="10.59765625" style="4" customWidth="1"/>
    <col min="772" max="773" width="17.3984375" style="4" customWidth="1"/>
    <col min="774" max="775" width="15.09765625" style="4" customWidth="1"/>
    <col min="776" max="1024" width="9.09765625" style="4"/>
    <col min="1025" max="1025" width="12.59765625" style="4" customWidth="1"/>
    <col min="1026" max="1026" width="17.3984375" style="4" customWidth="1"/>
    <col min="1027" max="1027" width="10.59765625" style="4" customWidth="1"/>
    <col min="1028" max="1029" width="17.3984375" style="4" customWidth="1"/>
    <col min="1030" max="1031" width="15.09765625" style="4" customWidth="1"/>
    <col min="1032" max="1280" width="9.09765625" style="4"/>
    <col min="1281" max="1281" width="12.59765625" style="4" customWidth="1"/>
    <col min="1282" max="1282" width="17.3984375" style="4" customWidth="1"/>
    <col min="1283" max="1283" width="10.59765625" style="4" customWidth="1"/>
    <col min="1284" max="1285" width="17.3984375" style="4" customWidth="1"/>
    <col min="1286" max="1287" width="15.09765625" style="4" customWidth="1"/>
    <col min="1288" max="1536" width="9.09765625" style="4"/>
    <col min="1537" max="1537" width="12.59765625" style="4" customWidth="1"/>
    <col min="1538" max="1538" width="17.3984375" style="4" customWidth="1"/>
    <col min="1539" max="1539" width="10.59765625" style="4" customWidth="1"/>
    <col min="1540" max="1541" width="17.3984375" style="4" customWidth="1"/>
    <col min="1542" max="1543" width="15.09765625" style="4" customWidth="1"/>
    <col min="1544" max="1792" width="9.09765625" style="4"/>
    <col min="1793" max="1793" width="12.59765625" style="4" customWidth="1"/>
    <col min="1794" max="1794" width="17.3984375" style="4" customWidth="1"/>
    <col min="1795" max="1795" width="10.59765625" style="4" customWidth="1"/>
    <col min="1796" max="1797" width="17.3984375" style="4" customWidth="1"/>
    <col min="1798" max="1799" width="15.09765625" style="4" customWidth="1"/>
    <col min="1800" max="2048" width="9.09765625" style="4"/>
    <col min="2049" max="2049" width="12.59765625" style="4" customWidth="1"/>
    <col min="2050" max="2050" width="17.3984375" style="4" customWidth="1"/>
    <col min="2051" max="2051" width="10.59765625" style="4" customWidth="1"/>
    <col min="2052" max="2053" width="17.3984375" style="4" customWidth="1"/>
    <col min="2054" max="2055" width="15.09765625" style="4" customWidth="1"/>
    <col min="2056" max="2304" width="9.09765625" style="4"/>
    <col min="2305" max="2305" width="12.59765625" style="4" customWidth="1"/>
    <col min="2306" max="2306" width="17.3984375" style="4" customWidth="1"/>
    <col min="2307" max="2307" width="10.59765625" style="4" customWidth="1"/>
    <col min="2308" max="2309" width="17.3984375" style="4" customWidth="1"/>
    <col min="2310" max="2311" width="15.09765625" style="4" customWidth="1"/>
    <col min="2312" max="2560" width="9.09765625" style="4"/>
    <col min="2561" max="2561" width="12.59765625" style="4" customWidth="1"/>
    <col min="2562" max="2562" width="17.3984375" style="4" customWidth="1"/>
    <col min="2563" max="2563" width="10.59765625" style="4" customWidth="1"/>
    <col min="2564" max="2565" width="17.3984375" style="4" customWidth="1"/>
    <col min="2566" max="2567" width="15.09765625" style="4" customWidth="1"/>
    <col min="2568" max="2816" width="9.09765625" style="4"/>
    <col min="2817" max="2817" width="12.59765625" style="4" customWidth="1"/>
    <col min="2818" max="2818" width="17.3984375" style="4" customWidth="1"/>
    <col min="2819" max="2819" width="10.59765625" style="4" customWidth="1"/>
    <col min="2820" max="2821" width="17.3984375" style="4" customWidth="1"/>
    <col min="2822" max="2823" width="15.09765625" style="4" customWidth="1"/>
    <col min="2824" max="3072" width="9.09765625" style="4"/>
    <col min="3073" max="3073" width="12.59765625" style="4" customWidth="1"/>
    <col min="3074" max="3074" width="17.3984375" style="4" customWidth="1"/>
    <col min="3075" max="3075" width="10.59765625" style="4" customWidth="1"/>
    <col min="3076" max="3077" width="17.3984375" style="4" customWidth="1"/>
    <col min="3078" max="3079" width="15.09765625" style="4" customWidth="1"/>
    <col min="3080" max="3328" width="9.09765625" style="4"/>
    <col min="3329" max="3329" width="12.59765625" style="4" customWidth="1"/>
    <col min="3330" max="3330" width="17.3984375" style="4" customWidth="1"/>
    <col min="3331" max="3331" width="10.59765625" style="4" customWidth="1"/>
    <col min="3332" max="3333" width="17.3984375" style="4" customWidth="1"/>
    <col min="3334" max="3335" width="15.09765625" style="4" customWidth="1"/>
    <col min="3336" max="3584" width="9.09765625" style="4"/>
    <col min="3585" max="3585" width="12.59765625" style="4" customWidth="1"/>
    <col min="3586" max="3586" width="17.3984375" style="4" customWidth="1"/>
    <col min="3587" max="3587" width="10.59765625" style="4" customWidth="1"/>
    <col min="3588" max="3589" width="17.3984375" style="4" customWidth="1"/>
    <col min="3590" max="3591" width="15.09765625" style="4" customWidth="1"/>
    <col min="3592" max="3840" width="9.09765625" style="4"/>
    <col min="3841" max="3841" width="12.59765625" style="4" customWidth="1"/>
    <col min="3842" max="3842" width="17.3984375" style="4" customWidth="1"/>
    <col min="3843" max="3843" width="10.59765625" style="4" customWidth="1"/>
    <col min="3844" max="3845" width="17.3984375" style="4" customWidth="1"/>
    <col min="3846" max="3847" width="15.09765625" style="4" customWidth="1"/>
    <col min="3848" max="4096" width="9.09765625" style="4"/>
    <col min="4097" max="4097" width="12.59765625" style="4" customWidth="1"/>
    <col min="4098" max="4098" width="17.3984375" style="4" customWidth="1"/>
    <col min="4099" max="4099" width="10.59765625" style="4" customWidth="1"/>
    <col min="4100" max="4101" width="17.3984375" style="4" customWidth="1"/>
    <col min="4102" max="4103" width="15.09765625" style="4" customWidth="1"/>
    <col min="4104" max="4352" width="9.09765625" style="4"/>
    <col min="4353" max="4353" width="12.59765625" style="4" customWidth="1"/>
    <col min="4354" max="4354" width="17.3984375" style="4" customWidth="1"/>
    <col min="4355" max="4355" width="10.59765625" style="4" customWidth="1"/>
    <col min="4356" max="4357" width="17.3984375" style="4" customWidth="1"/>
    <col min="4358" max="4359" width="15.09765625" style="4" customWidth="1"/>
    <col min="4360" max="4608" width="9.09765625" style="4"/>
    <col min="4609" max="4609" width="12.59765625" style="4" customWidth="1"/>
    <col min="4610" max="4610" width="17.3984375" style="4" customWidth="1"/>
    <col min="4611" max="4611" width="10.59765625" style="4" customWidth="1"/>
    <col min="4612" max="4613" width="17.3984375" style="4" customWidth="1"/>
    <col min="4614" max="4615" width="15.09765625" style="4" customWidth="1"/>
    <col min="4616" max="4864" width="9.09765625" style="4"/>
    <col min="4865" max="4865" width="12.59765625" style="4" customWidth="1"/>
    <col min="4866" max="4866" width="17.3984375" style="4" customWidth="1"/>
    <col min="4867" max="4867" width="10.59765625" style="4" customWidth="1"/>
    <col min="4868" max="4869" width="17.3984375" style="4" customWidth="1"/>
    <col min="4870" max="4871" width="15.09765625" style="4" customWidth="1"/>
    <col min="4872" max="5120" width="9.09765625" style="4"/>
    <col min="5121" max="5121" width="12.59765625" style="4" customWidth="1"/>
    <col min="5122" max="5122" width="17.3984375" style="4" customWidth="1"/>
    <col min="5123" max="5123" width="10.59765625" style="4" customWidth="1"/>
    <col min="5124" max="5125" width="17.3984375" style="4" customWidth="1"/>
    <col min="5126" max="5127" width="15.09765625" style="4" customWidth="1"/>
    <col min="5128" max="5376" width="9.09765625" style="4"/>
    <col min="5377" max="5377" width="12.59765625" style="4" customWidth="1"/>
    <col min="5378" max="5378" width="17.3984375" style="4" customWidth="1"/>
    <col min="5379" max="5379" width="10.59765625" style="4" customWidth="1"/>
    <col min="5380" max="5381" width="17.3984375" style="4" customWidth="1"/>
    <col min="5382" max="5383" width="15.09765625" style="4" customWidth="1"/>
    <col min="5384" max="5632" width="9.09765625" style="4"/>
    <col min="5633" max="5633" width="12.59765625" style="4" customWidth="1"/>
    <col min="5634" max="5634" width="17.3984375" style="4" customWidth="1"/>
    <col min="5635" max="5635" width="10.59765625" style="4" customWidth="1"/>
    <col min="5636" max="5637" width="17.3984375" style="4" customWidth="1"/>
    <col min="5638" max="5639" width="15.09765625" style="4" customWidth="1"/>
    <col min="5640" max="5888" width="9.09765625" style="4"/>
    <col min="5889" max="5889" width="12.59765625" style="4" customWidth="1"/>
    <col min="5890" max="5890" width="17.3984375" style="4" customWidth="1"/>
    <col min="5891" max="5891" width="10.59765625" style="4" customWidth="1"/>
    <col min="5892" max="5893" width="17.3984375" style="4" customWidth="1"/>
    <col min="5894" max="5895" width="15.09765625" style="4" customWidth="1"/>
    <col min="5896" max="6144" width="9.09765625" style="4"/>
    <col min="6145" max="6145" width="12.59765625" style="4" customWidth="1"/>
    <col min="6146" max="6146" width="17.3984375" style="4" customWidth="1"/>
    <col min="6147" max="6147" width="10.59765625" style="4" customWidth="1"/>
    <col min="6148" max="6149" width="17.3984375" style="4" customWidth="1"/>
    <col min="6150" max="6151" width="15.09765625" style="4" customWidth="1"/>
    <col min="6152" max="6400" width="9.09765625" style="4"/>
    <col min="6401" max="6401" width="12.59765625" style="4" customWidth="1"/>
    <col min="6402" max="6402" width="17.3984375" style="4" customWidth="1"/>
    <col min="6403" max="6403" width="10.59765625" style="4" customWidth="1"/>
    <col min="6404" max="6405" width="17.3984375" style="4" customWidth="1"/>
    <col min="6406" max="6407" width="15.09765625" style="4" customWidth="1"/>
    <col min="6408" max="6656" width="9.09765625" style="4"/>
    <col min="6657" max="6657" width="12.59765625" style="4" customWidth="1"/>
    <col min="6658" max="6658" width="17.3984375" style="4" customWidth="1"/>
    <col min="6659" max="6659" width="10.59765625" style="4" customWidth="1"/>
    <col min="6660" max="6661" width="17.3984375" style="4" customWidth="1"/>
    <col min="6662" max="6663" width="15.09765625" style="4" customWidth="1"/>
    <col min="6664" max="6912" width="9.09765625" style="4"/>
    <col min="6913" max="6913" width="12.59765625" style="4" customWidth="1"/>
    <col min="6914" max="6914" width="17.3984375" style="4" customWidth="1"/>
    <col min="6915" max="6915" width="10.59765625" style="4" customWidth="1"/>
    <col min="6916" max="6917" width="17.3984375" style="4" customWidth="1"/>
    <col min="6918" max="6919" width="15.09765625" style="4" customWidth="1"/>
    <col min="6920" max="7168" width="9.09765625" style="4"/>
    <col min="7169" max="7169" width="12.59765625" style="4" customWidth="1"/>
    <col min="7170" max="7170" width="17.3984375" style="4" customWidth="1"/>
    <col min="7171" max="7171" width="10.59765625" style="4" customWidth="1"/>
    <col min="7172" max="7173" width="17.3984375" style="4" customWidth="1"/>
    <col min="7174" max="7175" width="15.09765625" style="4" customWidth="1"/>
    <col min="7176" max="7424" width="9.09765625" style="4"/>
    <col min="7425" max="7425" width="12.59765625" style="4" customWidth="1"/>
    <col min="7426" max="7426" width="17.3984375" style="4" customWidth="1"/>
    <col min="7427" max="7427" width="10.59765625" style="4" customWidth="1"/>
    <col min="7428" max="7429" width="17.3984375" style="4" customWidth="1"/>
    <col min="7430" max="7431" width="15.09765625" style="4" customWidth="1"/>
    <col min="7432" max="7680" width="9.09765625" style="4"/>
    <col min="7681" max="7681" width="12.59765625" style="4" customWidth="1"/>
    <col min="7682" max="7682" width="17.3984375" style="4" customWidth="1"/>
    <col min="7683" max="7683" width="10.59765625" style="4" customWidth="1"/>
    <col min="7684" max="7685" width="17.3984375" style="4" customWidth="1"/>
    <col min="7686" max="7687" width="15.09765625" style="4" customWidth="1"/>
    <col min="7688" max="7936" width="9.09765625" style="4"/>
    <col min="7937" max="7937" width="12.59765625" style="4" customWidth="1"/>
    <col min="7938" max="7938" width="17.3984375" style="4" customWidth="1"/>
    <col min="7939" max="7939" width="10.59765625" style="4" customWidth="1"/>
    <col min="7940" max="7941" width="17.3984375" style="4" customWidth="1"/>
    <col min="7942" max="7943" width="15.09765625" style="4" customWidth="1"/>
    <col min="7944" max="8192" width="9.09765625" style="4"/>
    <col min="8193" max="8193" width="12.59765625" style="4" customWidth="1"/>
    <col min="8194" max="8194" width="17.3984375" style="4" customWidth="1"/>
    <col min="8195" max="8195" width="10.59765625" style="4" customWidth="1"/>
    <col min="8196" max="8197" width="17.3984375" style="4" customWidth="1"/>
    <col min="8198" max="8199" width="15.09765625" style="4" customWidth="1"/>
    <col min="8200" max="8448" width="9.09765625" style="4"/>
    <col min="8449" max="8449" width="12.59765625" style="4" customWidth="1"/>
    <col min="8450" max="8450" width="17.3984375" style="4" customWidth="1"/>
    <col min="8451" max="8451" width="10.59765625" style="4" customWidth="1"/>
    <col min="8452" max="8453" width="17.3984375" style="4" customWidth="1"/>
    <col min="8454" max="8455" width="15.09765625" style="4" customWidth="1"/>
    <col min="8456" max="8704" width="9.09765625" style="4"/>
    <col min="8705" max="8705" width="12.59765625" style="4" customWidth="1"/>
    <col min="8706" max="8706" width="17.3984375" style="4" customWidth="1"/>
    <col min="8707" max="8707" width="10.59765625" style="4" customWidth="1"/>
    <col min="8708" max="8709" width="17.3984375" style="4" customWidth="1"/>
    <col min="8710" max="8711" width="15.09765625" style="4" customWidth="1"/>
    <col min="8712" max="8960" width="9.09765625" style="4"/>
    <col min="8961" max="8961" width="12.59765625" style="4" customWidth="1"/>
    <col min="8962" max="8962" width="17.3984375" style="4" customWidth="1"/>
    <col min="8963" max="8963" width="10.59765625" style="4" customWidth="1"/>
    <col min="8964" max="8965" width="17.3984375" style="4" customWidth="1"/>
    <col min="8966" max="8967" width="15.09765625" style="4" customWidth="1"/>
    <col min="8968" max="9216" width="9.09765625" style="4"/>
    <col min="9217" max="9217" width="12.59765625" style="4" customWidth="1"/>
    <col min="9218" max="9218" width="17.3984375" style="4" customWidth="1"/>
    <col min="9219" max="9219" width="10.59765625" style="4" customWidth="1"/>
    <col min="9220" max="9221" width="17.3984375" style="4" customWidth="1"/>
    <col min="9222" max="9223" width="15.09765625" style="4" customWidth="1"/>
    <col min="9224" max="9472" width="9.09765625" style="4"/>
    <col min="9473" max="9473" width="12.59765625" style="4" customWidth="1"/>
    <col min="9474" max="9474" width="17.3984375" style="4" customWidth="1"/>
    <col min="9475" max="9475" width="10.59765625" style="4" customWidth="1"/>
    <col min="9476" max="9477" width="17.3984375" style="4" customWidth="1"/>
    <col min="9478" max="9479" width="15.09765625" style="4" customWidth="1"/>
    <col min="9480" max="9728" width="9.09765625" style="4"/>
    <col min="9729" max="9729" width="12.59765625" style="4" customWidth="1"/>
    <col min="9730" max="9730" width="17.3984375" style="4" customWidth="1"/>
    <col min="9731" max="9731" width="10.59765625" style="4" customWidth="1"/>
    <col min="9732" max="9733" width="17.3984375" style="4" customWidth="1"/>
    <col min="9734" max="9735" width="15.09765625" style="4" customWidth="1"/>
    <col min="9736" max="9984" width="9.09765625" style="4"/>
    <col min="9985" max="9985" width="12.59765625" style="4" customWidth="1"/>
    <col min="9986" max="9986" width="17.3984375" style="4" customWidth="1"/>
    <col min="9987" max="9987" width="10.59765625" style="4" customWidth="1"/>
    <col min="9988" max="9989" width="17.3984375" style="4" customWidth="1"/>
    <col min="9990" max="9991" width="15.09765625" style="4" customWidth="1"/>
    <col min="9992" max="10240" width="9.09765625" style="4"/>
    <col min="10241" max="10241" width="12.59765625" style="4" customWidth="1"/>
    <col min="10242" max="10242" width="17.3984375" style="4" customWidth="1"/>
    <col min="10243" max="10243" width="10.59765625" style="4" customWidth="1"/>
    <col min="10244" max="10245" width="17.3984375" style="4" customWidth="1"/>
    <col min="10246" max="10247" width="15.09765625" style="4" customWidth="1"/>
    <col min="10248" max="10496" width="9.09765625" style="4"/>
    <col min="10497" max="10497" width="12.59765625" style="4" customWidth="1"/>
    <col min="10498" max="10498" width="17.3984375" style="4" customWidth="1"/>
    <col min="10499" max="10499" width="10.59765625" style="4" customWidth="1"/>
    <col min="10500" max="10501" width="17.3984375" style="4" customWidth="1"/>
    <col min="10502" max="10503" width="15.09765625" style="4" customWidth="1"/>
    <col min="10504" max="10752" width="9.09765625" style="4"/>
    <col min="10753" max="10753" width="12.59765625" style="4" customWidth="1"/>
    <col min="10754" max="10754" width="17.3984375" style="4" customWidth="1"/>
    <col min="10755" max="10755" width="10.59765625" style="4" customWidth="1"/>
    <col min="10756" max="10757" width="17.3984375" style="4" customWidth="1"/>
    <col min="10758" max="10759" width="15.09765625" style="4" customWidth="1"/>
    <col min="10760" max="11008" width="9.09765625" style="4"/>
    <col min="11009" max="11009" width="12.59765625" style="4" customWidth="1"/>
    <col min="11010" max="11010" width="17.3984375" style="4" customWidth="1"/>
    <col min="11011" max="11011" width="10.59765625" style="4" customWidth="1"/>
    <col min="11012" max="11013" width="17.3984375" style="4" customWidth="1"/>
    <col min="11014" max="11015" width="15.09765625" style="4" customWidth="1"/>
    <col min="11016" max="11264" width="9.09765625" style="4"/>
    <col min="11265" max="11265" width="12.59765625" style="4" customWidth="1"/>
    <col min="11266" max="11266" width="17.3984375" style="4" customWidth="1"/>
    <col min="11267" max="11267" width="10.59765625" style="4" customWidth="1"/>
    <col min="11268" max="11269" width="17.3984375" style="4" customWidth="1"/>
    <col min="11270" max="11271" width="15.09765625" style="4" customWidth="1"/>
    <col min="11272" max="11520" width="9.09765625" style="4"/>
    <col min="11521" max="11521" width="12.59765625" style="4" customWidth="1"/>
    <col min="11522" max="11522" width="17.3984375" style="4" customWidth="1"/>
    <col min="11523" max="11523" width="10.59765625" style="4" customWidth="1"/>
    <col min="11524" max="11525" width="17.3984375" style="4" customWidth="1"/>
    <col min="11526" max="11527" width="15.09765625" style="4" customWidth="1"/>
    <col min="11528" max="11776" width="9.09765625" style="4"/>
    <col min="11777" max="11777" width="12.59765625" style="4" customWidth="1"/>
    <col min="11778" max="11778" width="17.3984375" style="4" customWidth="1"/>
    <col min="11779" max="11779" width="10.59765625" style="4" customWidth="1"/>
    <col min="11780" max="11781" width="17.3984375" style="4" customWidth="1"/>
    <col min="11782" max="11783" width="15.09765625" style="4" customWidth="1"/>
    <col min="11784" max="12032" width="9.09765625" style="4"/>
    <col min="12033" max="12033" width="12.59765625" style="4" customWidth="1"/>
    <col min="12034" max="12034" width="17.3984375" style="4" customWidth="1"/>
    <col min="12035" max="12035" width="10.59765625" style="4" customWidth="1"/>
    <col min="12036" max="12037" width="17.3984375" style="4" customWidth="1"/>
    <col min="12038" max="12039" width="15.09765625" style="4" customWidth="1"/>
    <col min="12040" max="12288" width="9.09765625" style="4"/>
    <col min="12289" max="12289" width="12.59765625" style="4" customWidth="1"/>
    <col min="12290" max="12290" width="17.3984375" style="4" customWidth="1"/>
    <col min="12291" max="12291" width="10.59765625" style="4" customWidth="1"/>
    <col min="12292" max="12293" width="17.3984375" style="4" customWidth="1"/>
    <col min="12294" max="12295" width="15.09765625" style="4" customWidth="1"/>
    <col min="12296" max="12544" width="9.09765625" style="4"/>
    <col min="12545" max="12545" width="12.59765625" style="4" customWidth="1"/>
    <col min="12546" max="12546" width="17.3984375" style="4" customWidth="1"/>
    <col min="12547" max="12547" width="10.59765625" style="4" customWidth="1"/>
    <col min="12548" max="12549" width="17.3984375" style="4" customWidth="1"/>
    <col min="12550" max="12551" width="15.09765625" style="4" customWidth="1"/>
    <col min="12552" max="12800" width="9.09765625" style="4"/>
    <col min="12801" max="12801" width="12.59765625" style="4" customWidth="1"/>
    <col min="12802" max="12802" width="17.3984375" style="4" customWidth="1"/>
    <col min="12803" max="12803" width="10.59765625" style="4" customWidth="1"/>
    <col min="12804" max="12805" width="17.3984375" style="4" customWidth="1"/>
    <col min="12806" max="12807" width="15.09765625" style="4" customWidth="1"/>
    <col min="12808" max="13056" width="9.09765625" style="4"/>
    <col min="13057" max="13057" width="12.59765625" style="4" customWidth="1"/>
    <col min="13058" max="13058" width="17.3984375" style="4" customWidth="1"/>
    <col min="13059" max="13059" width="10.59765625" style="4" customWidth="1"/>
    <col min="13060" max="13061" width="17.3984375" style="4" customWidth="1"/>
    <col min="13062" max="13063" width="15.09765625" style="4" customWidth="1"/>
    <col min="13064" max="13312" width="9.09765625" style="4"/>
    <col min="13313" max="13313" width="12.59765625" style="4" customWidth="1"/>
    <col min="13314" max="13314" width="17.3984375" style="4" customWidth="1"/>
    <col min="13315" max="13315" width="10.59765625" style="4" customWidth="1"/>
    <col min="13316" max="13317" width="17.3984375" style="4" customWidth="1"/>
    <col min="13318" max="13319" width="15.09765625" style="4" customWidth="1"/>
    <col min="13320" max="13568" width="9.09765625" style="4"/>
    <col min="13569" max="13569" width="12.59765625" style="4" customWidth="1"/>
    <col min="13570" max="13570" width="17.3984375" style="4" customWidth="1"/>
    <col min="13571" max="13571" width="10.59765625" style="4" customWidth="1"/>
    <col min="13572" max="13573" width="17.3984375" style="4" customWidth="1"/>
    <col min="13574" max="13575" width="15.09765625" style="4" customWidth="1"/>
    <col min="13576" max="13824" width="9.09765625" style="4"/>
    <col min="13825" max="13825" width="12.59765625" style="4" customWidth="1"/>
    <col min="13826" max="13826" width="17.3984375" style="4" customWidth="1"/>
    <col min="13827" max="13827" width="10.59765625" style="4" customWidth="1"/>
    <col min="13828" max="13829" width="17.3984375" style="4" customWidth="1"/>
    <col min="13830" max="13831" width="15.09765625" style="4" customWidth="1"/>
    <col min="13832" max="14080" width="9.09765625" style="4"/>
    <col min="14081" max="14081" width="12.59765625" style="4" customWidth="1"/>
    <col min="14082" max="14082" width="17.3984375" style="4" customWidth="1"/>
    <col min="14083" max="14083" width="10.59765625" style="4" customWidth="1"/>
    <col min="14084" max="14085" width="17.3984375" style="4" customWidth="1"/>
    <col min="14086" max="14087" width="15.09765625" style="4" customWidth="1"/>
    <col min="14088" max="14336" width="9.09765625" style="4"/>
    <col min="14337" max="14337" width="12.59765625" style="4" customWidth="1"/>
    <col min="14338" max="14338" width="17.3984375" style="4" customWidth="1"/>
    <col min="14339" max="14339" width="10.59765625" style="4" customWidth="1"/>
    <col min="14340" max="14341" width="17.3984375" style="4" customWidth="1"/>
    <col min="14342" max="14343" width="15.09765625" style="4" customWidth="1"/>
    <col min="14344" max="14592" width="9.09765625" style="4"/>
    <col min="14593" max="14593" width="12.59765625" style="4" customWidth="1"/>
    <col min="14594" max="14594" width="17.3984375" style="4" customWidth="1"/>
    <col min="14595" max="14595" width="10.59765625" style="4" customWidth="1"/>
    <col min="14596" max="14597" width="17.3984375" style="4" customWidth="1"/>
    <col min="14598" max="14599" width="15.09765625" style="4" customWidth="1"/>
    <col min="14600" max="14848" width="9.09765625" style="4"/>
    <col min="14849" max="14849" width="12.59765625" style="4" customWidth="1"/>
    <col min="14850" max="14850" width="17.3984375" style="4" customWidth="1"/>
    <col min="14851" max="14851" width="10.59765625" style="4" customWidth="1"/>
    <col min="14852" max="14853" width="17.3984375" style="4" customWidth="1"/>
    <col min="14854" max="14855" width="15.09765625" style="4" customWidth="1"/>
    <col min="14856" max="15104" width="9.09765625" style="4"/>
    <col min="15105" max="15105" width="12.59765625" style="4" customWidth="1"/>
    <col min="15106" max="15106" width="17.3984375" style="4" customWidth="1"/>
    <col min="15107" max="15107" width="10.59765625" style="4" customWidth="1"/>
    <col min="15108" max="15109" width="17.3984375" style="4" customWidth="1"/>
    <col min="15110" max="15111" width="15.09765625" style="4" customWidth="1"/>
    <col min="15112" max="15360" width="9.09765625" style="4"/>
    <col min="15361" max="15361" width="12.59765625" style="4" customWidth="1"/>
    <col min="15362" max="15362" width="17.3984375" style="4" customWidth="1"/>
    <col min="15363" max="15363" width="10.59765625" style="4" customWidth="1"/>
    <col min="15364" max="15365" width="17.3984375" style="4" customWidth="1"/>
    <col min="15366" max="15367" width="15.09765625" style="4" customWidth="1"/>
    <col min="15368" max="15616" width="9.09765625" style="4"/>
    <col min="15617" max="15617" width="12.59765625" style="4" customWidth="1"/>
    <col min="15618" max="15618" width="17.3984375" style="4" customWidth="1"/>
    <col min="15619" max="15619" width="10.59765625" style="4" customWidth="1"/>
    <col min="15620" max="15621" width="17.3984375" style="4" customWidth="1"/>
    <col min="15622" max="15623" width="15.09765625" style="4" customWidth="1"/>
    <col min="15624" max="15872" width="9.09765625" style="4"/>
    <col min="15873" max="15873" width="12.59765625" style="4" customWidth="1"/>
    <col min="15874" max="15874" width="17.3984375" style="4" customWidth="1"/>
    <col min="15875" max="15875" width="10.59765625" style="4" customWidth="1"/>
    <col min="15876" max="15877" width="17.3984375" style="4" customWidth="1"/>
    <col min="15878" max="15879" width="15.09765625" style="4" customWidth="1"/>
    <col min="15880" max="16128" width="9.09765625" style="4"/>
    <col min="16129" max="16129" width="12.59765625" style="4" customWidth="1"/>
    <col min="16130" max="16130" width="17.3984375" style="4" customWidth="1"/>
    <col min="16131" max="16131" width="10.59765625" style="4" customWidth="1"/>
    <col min="16132" max="16133" width="17.3984375" style="4" customWidth="1"/>
    <col min="16134" max="16135" width="15.09765625" style="4" customWidth="1"/>
    <col min="16136" max="16384" width="9.09765625" style="4"/>
  </cols>
  <sheetData>
    <row r="1" spans="1:15" x14ac:dyDescent="0.25">
      <c r="A1" s="6"/>
      <c r="B1" s="6"/>
      <c r="C1" s="6"/>
      <c r="D1" s="6"/>
      <c r="E1" s="6"/>
      <c r="F1" s="6"/>
      <c r="G1" s="7"/>
    </row>
    <row r="2" spans="1:15" ht="13" x14ac:dyDescent="0.3">
      <c r="A2" s="8" t="s">
        <v>253</v>
      </c>
      <c r="B2" s="6"/>
      <c r="C2" s="6"/>
      <c r="D2" s="6"/>
      <c r="E2" s="6"/>
      <c r="F2" s="6"/>
      <c r="G2" s="7"/>
    </row>
    <row r="3" spans="1:15" x14ac:dyDescent="0.25">
      <c r="A3" s="9"/>
      <c r="B3" s="9"/>
      <c r="C3" s="9"/>
      <c r="D3" s="9"/>
      <c r="E3" s="9"/>
      <c r="F3" s="9"/>
      <c r="G3" s="10"/>
    </row>
    <row r="4" spans="1:15" x14ac:dyDescent="0.25">
      <c r="A4" s="11" t="s">
        <v>42</v>
      </c>
      <c r="B4" s="12" t="s">
        <v>43</v>
      </c>
      <c r="C4" s="12" t="s">
        <v>44</v>
      </c>
      <c r="D4" s="12" t="s">
        <v>44</v>
      </c>
      <c r="E4" s="12" t="s">
        <v>45</v>
      </c>
      <c r="F4" s="12" t="s">
        <v>46</v>
      </c>
      <c r="G4" s="13" t="s">
        <v>47</v>
      </c>
    </row>
    <row r="5" spans="1:15" x14ac:dyDescent="0.25">
      <c r="A5" s="14" t="s">
        <v>48</v>
      </c>
      <c r="B5" s="15" t="s">
        <v>49</v>
      </c>
      <c r="C5" s="15" t="s">
        <v>50</v>
      </c>
      <c r="D5" s="15" t="s">
        <v>51</v>
      </c>
      <c r="E5" s="15" t="s">
        <v>52</v>
      </c>
      <c r="F5" s="15" t="s">
        <v>53</v>
      </c>
      <c r="G5" s="16" t="s">
        <v>54</v>
      </c>
    </row>
    <row r="6" spans="1:15" x14ac:dyDescent="0.25">
      <c r="A6" s="17"/>
      <c r="B6" s="15" t="s">
        <v>55</v>
      </c>
      <c r="C6" s="15" t="s">
        <v>56</v>
      </c>
      <c r="D6" s="15" t="s">
        <v>55</v>
      </c>
      <c r="E6" s="15" t="s">
        <v>55</v>
      </c>
      <c r="F6" s="15" t="s">
        <v>57</v>
      </c>
      <c r="G6" s="16" t="s">
        <v>56</v>
      </c>
    </row>
    <row r="7" spans="1:15" x14ac:dyDescent="0.25">
      <c r="A7" s="18"/>
      <c r="B7" s="6"/>
      <c r="C7" s="15"/>
      <c r="D7" s="6"/>
      <c r="E7" s="6"/>
      <c r="F7" s="15"/>
      <c r="G7" s="16"/>
    </row>
    <row r="8" spans="1:15" ht="13.5" x14ac:dyDescent="0.35">
      <c r="A8" s="19"/>
      <c r="B8" s="20" t="s">
        <v>58</v>
      </c>
      <c r="C8" s="12" t="s">
        <v>59</v>
      </c>
      <c r="D8" s="12" t="s">
        <v>60</v>
      </c>
      <c r="E8" s="12" t="s">
        <v>61</v>
      </c>
      <c r="F8" s="20" t="s">
        <v>62</v>
      </c>
      <c r="G8" s="21" t="s">
        <v>63</v>
      </c>
    </row>
    <row r="9" spans="1:15" x14ac:dyDescent="0.25">
      <c r="A9" s="18"/>
      <c r="B9" s="22"/>
      <c r="C9" s="22"/>
      <c r="D9" s="22"/>
      <c r="E9" s="22"/>
      <c r="F9" s="22"/>
      <c r="G9" s="23"/>
    </row>
    <row r="10" spans="1:15" x14ac:dyDescent="0.25">
      <c r="A10" s="14" t="s">
        <v>64</v>
      </c>
      <c r="B10" s="24">
        <v>2.0100000000000001E-3</v>
      </c>
      <c r="C10" s="15">
        <v>100000</v>
      </c>
      <c r="D10" s="15">
        <v>201</v>
      </c>
      <c r="E10" s="15">
        <v>99833</v>
      </c>
      <c r="F10" s="15">
        <v>8080142</v>
      </c>
      <c r="G10" s="25">
        <v>80.8</v>
      </c>
      <c r="H10" s="40"/>
      <c r="I10" s="44"/>
      <c r="J10" s="44"/>
      <c r="K10" s="39"/>
      <c r="L10" s="39"/>
      <c r="M10" s="44"/>
      <c r="N10" s="43"/>
      <c r="O10" s="43"/>
    </row>
    <row r="11" spans="1:15" x14ac:dyDescent="0.25">
      <c r="A11" s="14" t="s">
        <v>65</v>
      </c>
      <c r="B11" s="24">
        <v>1E-4</v>
      </c>
      <c r="C11" s="15">
        <v>99799</v>
      </c>
      <c r="D11" s="15">
        <v>10</v>
      </c>
      <c r="E11" s="15">
        <v>99794</v>
      </c>
      <c r="F11" s="15">
        <v>7980309</v>
      </c>
      <c r="G11" s="25">
        <v>80</v>
      </c>
      <c r="H11" s="40"/>
      <c r="I11" s="44"/>
      <c r="J11" s="44"/>
      <c r="K11" s="39"/>
      <c r="L11" s="39"/>
      <c r="M11" s="44"/>
      <c r="N11" s="43"/>
      <c r="O11" s="43"/>
    </row>
    <row r="12" spans="1:15" x14ac:dyDescent="0.25">
      <c r="A12" s="14" t="s">
        <v>66</v>
      </c>
      <c r="B12" s="24">
        <v>9.0000000000000006E-5</v>
      </c>
      <c r="C12" s="15">
        <v>99789</v>
      </c>
      <c r="D12" s="15">
        <v>9</v>
      </c>
      <c r="E12" s="15">
        <v>99785</v>
      </c>
      <c r="F12" s="15">
        <v>7880515</v>
      </c>
      <c r="G12" s="25">
        <v>79</v>
      </c>
      <c r="H12" s="40"/>
      <c r="I12" s="44"/>
      <c r="J12" s="44"/>
      <c r="K12" s="39"/>
      <c r="L12" s="39"/>
      <c r="M12" s="44"/>
      <c r="N12" s="43"/>
      <c r="O12" s="43"/>
    </row>
    <row r="13" spans="1:15" x14ac:dyDescent="0.25">
      <c r="A13" s="14" t="s">
        <v>67</v>
      </c>
      <c r="B13" s="24">
        <v>8.0000000000000007E-5</v>
      </c>
      <c r="C13" s="15">
        <v>99780</v>
      </c>
      <c r="D13" s="15">
        <v>8</v>
      </c>
      <c r="E13" s="15">
        <v>99776</v>
      </c>
      <c r="F13" s="15">
        <v>7780730</v>
      </c>
      <c r="G13" s="25">
        <v>78</v>
      </c>
      <c r="H13" s="40"/>
      <c r="I13" s="44"/>
      <c r="J13" s="44"/>
      <c r="K13" s="39"/>
      <c r="L13" s="39"/>
      <c r="M13" s="44"/>
      <c r="N13" s="43"/>
      <c r="O13" s="43"/>
    </row>
    <row r="14" spans="1:15" x14ac:dyDescent="0.25">
      <c r="A14" s="14" t="s">
        <v>68</v>
      </c>
      <c r="B14" s="24">
        <v>6.9999999999999994E-5</v>
      </c>
      <c r="C14" s="15">
        <v>99772</v>
      </c>
      <c r="D14" s="15">
        <v>7</v>
      </c>
      <c r="E14" s="15">
        <v>99769</v>
      </c>
      <c r="F14" s="15">
        <v>7680954</v>
      </c>
      <c r="G14" s="25">
        <v>77</v>
      </c>
      <c r="H14" s="40"/>
      <c r="I14" s="44"/>
      <c r="J14" s="44"/>
      <c r="K14" s="39"/>
      <c r="L14" s="39"/>
      <c r="M14" s="44"/>
      <c r="N14" s="43"/>
      <c r="O14" s="43"/>
    </row>
    <row r="15" spans="1:15" x14ac:dyDescent="0.25">
      <c r="A15" s="14" t="s">
        <v>69</v>
      </c>
      <c r="B15" s="24">
        <v>6.0000000000000002E-5</v>
      </c>
      <c r="C15" s="15">
        <v>99765</v>
      </c>
      <c r="D15" s="15">
        <v>6</v>
      </c>
      <c r="E15" s="15">
        <v>99762</v>
      </c>
      <c r="F15" s="15">
        <v>7581186</v>
      </c>
      <c r="G15" s="25">
        <v>76</v>
      </c>
      <c r="H15" s="40"/>
      <c r="I15" s="44"/>
      <c r="J15" s="44"/>
      <c r="K15" s="39"/>
      <c r="L15" s="39"/>
      <c r="M15" s="44"/>
      <c r="N15" s="43"/>
      <c r="O15" s="43"/>
    </row>
    <row r="16" spans="1:15" x14ac:dyDescent="0.25">
      <c r="A16" s="14" t="s">
        <v>70</v>
      </c>
      <c r="B16" s="24">
        <v>5.0000000000000002E-5</v>
      </c>
      <c r="C16" s="15">
        <v>99759</v>
      </c>
      <c r="D16" s="15">
        <v>5</v>
      </c>
      <c r="E16" s="15">
        <v>99757</v>
      </c>
      <c r="F16" s="15">
        <v>7481424</v>
      </c>
      <c r="G16" s="25">
        <v>75</v>
      </c>
      <c r="H16" s="40"/>
      <c r="I16" s="44"/>
      <c r="J16" s="44"/>
      <c r="K16" s="39"/>
      <c r="L16" s="39"/>
      <c r="M16" s="44"/>
      <c r="N16" s="43"/>
      <c r="O16" s="43"/>
    </row>
    <row r="17" spans="1:15" x14ac:dyDescent="0.25">
      <c r="A17" s="14" t="s">
        <v>71</v>
      </c>
      <c r="B17" s="24">
        <v>5.0000000000000002E-5</v>
      </c>
      <c r="C17" s="15">
        <v>99754</v>
      </c>
      <c r="D17" s="15">
        <v>5</v>
      </c>
      <c r="E17" s="15">
        <v>99752</v>
      </c>
      <c r="F17" s="15">
        <v>7381667</v>
      </c>
      <c r="G17" s="25">
        <v>74</v>
      </c>
      <c r="H17" s="40"/>
      <c r="I17" s="44"/>
      <c r="J17" s="44"/>
      <c r="K17" s="39"/>
      <c r="L17" s="39"/>
      <c r="M17" s="44"/>
      <c r="N17" s="43"/>
      <c r="O17" s="43"/>
    </row>
    <row r="18" spans="1:15" x14ac:dyDescent="0.25">
      <c r="A18" s="14" t="s">
        <v>72</v>
      </c>
      <c r="B18" s="24">
        <v>6.0000000000000002E-5</v>
      </c>
      <c r="C18" s="15">
        <v>99749</v>
      </c>
      <c r="D18" s="15">
        <v>6</v>
      </c>
      <c r="E18" s="15">
        <v>99746</v>
      </c>
      <c r="F18" s="15">
        <v>7281916</v>
      </c>
      <c r="G18" s="25">
        <v>73</v>
      </c>
      <c r="H18" s="40"/>
      <c r="I18" s="44"/>
      <c r="J18" s="44"/>
      <c r="K18" s="39"/>
      <c r="L18" s="39"/>
      <c r="M18" s="44"/>
      <c r="N18" s="43"/>
      <c r="O18" s="43"/>
    </row>
    <row r="19" spans="1:15" x14ac:dyDescent="0.25">
      <c r="A19" s="14" t="s">
        <v>73</v>
      </c>
      <c r="B19" s="24">
        <v>6.9999999999999994E-5</v>
      </c>
      <c r="C19" s="15">
        <v>99743</v>
      </c>
      <c r="D19" s="15">
        <v>7</v>
      </c>
      <c r="E19" s="15">
        <v>99740</v>
      </c>
      <c r="F19" s="15">
        <v>7182170</v>
      </c>
      <c r="G19" s="25">
        <v>72</v>
      </c>
      <c r="H19" s="40"/>
      <c r="I19" s="44"/>
      <c r="J19" s="44"/>
      <c r="K19" s="39"/>
      <c r="L19" s="39"/>
      <c r="M19" s="44"/>
      <c r="N19" s="43"/>
      <c r="O19" s="43"/>
    </row>
    <row r="20" spans="1:15" x14ac:dyDescent="0.25">
      <c r="A20" s="14" t="s">
        <v>74</v>
      </c>
      <c r="B20" s="24">
        <v>9.0000000000000006E-5</v>
      </c>
      <c r="C20" s="15">
        <v>99736</v>
      </c>
      <c r="D20" s="15">
        <v>9</v>
      </c>
      <c r="E20" s="15">
        <v>99732</v>
      </c>
      <c r="F20" s="15">
        <v>7082430</v>
      </c>
      <c r="G20" s="25">
        <v>71</v>
      </c>
      <c r="H20" s="40"/>
      <c r="I20" s="44"/>
      <c r="J20" s="44"/>
      <c r="K20" s="39"/>
      <c r="L20" s="39"/>
      <c r="M20" s="44"/>
      <c r="N20" s="43"/>
      <c r="O20" s="43"/>
    </row>
    <row r="21" spans="1:15" x14ac:dyDescent="0.25">
      <c r="A21" s="14" t="s">
        <v>75</v>
      </c>
      <c r="B21" s="24">
        <v>1.1E-4</v>
      </c>
      <c r="C21" s="15">
        <v>99727</v>
      </c>
      <c r="D21" s="15">
        <v>11</v>
      </c>
      <c r="E21" s="15">
        <v>99722</v>
      </c>
      <c r="F21" s="15">
        <v>6982699</v>
      </c>
      <c r="G21" s="25">
        <v>70</v>
      </c>
      <c r="H21" s="40"/>
      <c r="I21" s="44"/>
      <c r="J21" s="44"/>
      <c r="K21" s="39"/>
      <c r="L21" s="39"/>
      <c r="M21" s="44"/>
      <c r="N21" s="43"/>
      <c r="O21" s="43"/>
    </row>
    <row r="22" spans="1:15" x14ac:dyDescent="0.25">
      <c r="A22" s="14" t="s">
        <v>76</v>
      </c>
      <c r="B22" s="24">
        <v>1.2E-4</v>
      </c>
      <c r="C22" s="15">
        <v>99716</v>
      </c>
      <c r="D22" s="15">
        <v>12</v>
      </c>
      <c r="E22" s="15">
        <v>99710</v>
      </c>
      <c r="F22" s="15">
        <v>6882977</v>
      </c>
      <c r="G22" s="25">
        <v>69</v>
      </c>
      <c r="H22" s="40"/>
      <c r="I22" s="44"/>
      <c r="J22" s="44"/>
      <c r="K22" s="39"/>
      <c r="L22" s="39"/>
      <c r="M22" s="44"/>
      <c r="N22" s="43"/>
      <c r="O22" s="43"/>
    </row>
    <row r="23" spans="1:15" x14ac:dyDescent="0.25">
      <c r="A23" s="14" t="s">
        <v>77</v>
      </c>
      <c r="B23" s="24">
        <v>1.4999999999999999E-4</v>
      </c>
      <c r="C23" s="15">
        <v>99704</v>
      </c>
      <c r="D23" s="15">
        <v>15</v>
      </c>
      <c r="E23" s="15">
        <v>99697</v>
      </c>
      <c r="F23" s="15">
        <v>6783267</v>
      </c>
      <c r="G23" s="25">
        <v>68</v>
      </c>
      <c r="H23" s="40"/>
      <c r="I23" s="44"/>
      <c r="J23" s="44"/>
      <c r="K23" s="39"/>
      <c r="L23" s="39"/>
      <c r="M23" s="44"/>
      <c r="N23" s="43"/>
      <c r="O23" s="43"/>
    </row>
    <row r="24" spans="1:15" x14ac:dyDescent="0.25">
      <c r="A24" s="14" t="s">
        <v>78</v>
      </c>
      <c r="B24" s="24">
        <v>1.7000000000000001E-4</v>
      </c>
      <c r="C24" s="15">
        <v>99689</v>
      </c>
      <c r="D24" s="15">
        <v>17</v>
      </c>
      <c r="E24" s="15">
        <v>99681</v>
      </c>
      <c r="F24" s="15">
        <v>6683571</v>
      </c>
      <c r="G24" s="25">
        <v>67</v>
      </c>
      <c r="H24" s="40"/>
      <c r="I24" s="44"/>
      <c r="J24" s="44"/>
      <c r="K24" s="39"/>
      <c r="L24" s="39"/>
      <c r="M24" s="44"/>
      <c r="N24" s="43"/>
      <c r="O24" s="43"/>
    </row>
    <row r="25" spans="1:15" x14ac:dyDescent="0.25">
      <c r="A25" s="14" t="s">
        <v>79</v>
      </c>
      <c r="B25" s="24">
        <v>2.0000000000000001E-4</v>
      </c>
      <c r="C25" s="15">
        <v>99672</v>
      </c>
      <c r="D25" s="15">
        <v>20</v>
      </c>
      <c r="E25" s="15">
        <v>99662</v>
      </c>
      <c r="F25" s="15">
        <v>6583890</v>
      </c>
      <c r="G25" s="25">
        <v>66.099999999999994</v>
      </c>
      <c r="H25" s="40"/>
      <c r="I25" s="44"/>
      <c r="J25" s="44"/>
      <c r="K25" s="39"/>
      <c r="L25" s="39"/>
      <c r="M25" s="44"/>
      <c r="N25" s="43"/>
      <c r="O25" s="43"/>
    </row>
    <row r="26" spans="1:15" x14ac:dyDescent="0.25">
      <c r="A26" s="26" t="s">
        <v>80</v>
      </c>
      <c r="B26" s="24">
        <v>2.2000000000000001E-4</v>
      </c>
      <c r="C26" s="15">
        <v>99652</v>
      </c>
      <c r="D26" s="15">
        <v>22</v>
      </c>
      <c r="E26" s="15">
        <v>99641</v>
      </c>
      <c r="F26" s="15">
        <v>6484228</v>
      </c>
      <c r="G26" s="25">
        <v>65.099999999999994</v>
      </c>
      <c r="H26" s="40"/>
      <c r="I26" s="44"/>
      <c r="J26" s="44"/>
      <c r="K26" s="39"/>
      <c r="L26" s="39"/>
      <c r="M26" s="44"/>
      <c r="N26" s="43"/>
      <c r="O26" s="43"/>
    </row>
    <row r="27" spans="1:15" x14ac:dyDescent="0.25">
      <c r="A27" s="26" t="s">
        <v>81</v>
      </c>
      <c r="B27" s="24">
        <v>2.4000000000000001E-4</v>
      </c>
      <c r="C27" s="15">
        <v>99630</v>
      </c>
      <c r="D27" s="15">
        <v>24</v>
      </c>
      <c r="E27" s="15">
        <v>99618</v>
      </c>
      <c r="F27" s="15">
        <v>6384587</v>
      </c>
      <c r="G27" s="25">
        <v>64.099999999999994</v>
      </c>
      <c r="H27" s="40"/>
      <c r="I27" s="44"/>
      <c r="J27" s="44"/>
      <c r="K27" s="39"/>
      <c r="L27" s="39"/>
      <c r="M27" s="44"/>
      <c r="N27" s="43"/>
      <c r="O27" s="43"/>
    </row>
    <row r="28" spans="1:15" x14ac:dyDescent="0.25">
      <c r="A28" s="26" t="s">
        <v>82</v>
      </c>
      <c r="B28" s="24">
        <v>2.5999999999999998E-4</v>
      </c>
      <c r="C28" s="15">
        <v>99606</v>
      </c>
      <c r="D28" s="15">
        <v>26</v>
      </c>
      <c r="E28" s="15">
        <v>99593</v>
      </c>
      <c r="F28" s="15">
        <v>6284969</v>
      </c>
      <c r="G28" s="25">
        <v>63.1</v>
      </c>
      <c r="H28" s="40"/>
      <c r="I28" s="44"/>
      <c r="J28" s="44"/>
      <c r="K28" s="39"/>
      <c r="L28" s="39"/>
      <c r="M28" s="44"/>
      <c r="N28" s="43"/>
      <c r="O28" s="43"/>
    </row>
    <row r="29" spans="1:15" x14ac:dyDescent="0.25">
      <c r="A29" s="26" t="s">
        <v>83</v>
      </c>
      <c r="B29" s="24">
        <v>2.7999999999999998E-4</v>
      </c>
      <c r="C29" s="15">
        <v>99580</v>
      </c>
      <c r="D29" s="15">
        <v>28</v>
      </c>
      <c r="E29" s="15">
        <v>99566</v>
      </c>
      <c r="F29" s="15">
        <v>6185376</v>
      </c>
      <c r="G29" s="25">
        <v>62.1</v>
      </c>
      <c r="H29" s="40"/>
      <c r="I29" s="44"/>
      <c r="J29" s="44"/>
      <c r="K29" s="39"/>
      <c r="L29" s="39"/>
      <c r="M29" s="44"/>
      <c r="N29" s="43"/>
      <c r="O29" s="43"/>
    </row>
    <row r="30" spans="1:15" x14ac:dyDescent="0.25">
      <c r="A30" s="26" t="s">
        <v>84</v>
      </c>
      <c r="B30" s="24">
        <v>2.9999999999999997E-4</v>
      </c>
      <c r="C30" s="15">
        <v>99552</v>
      </c>
      <c r="D30" s="15">
        <v>30</v>
      </c>
      <c r="E30" s="15">
        <v>99537</v>
      </c>
      <c r="F30" s="15">
        <v>6085810</v>
      </c>
      <c r="G30" s="25">
        <v>61.1</v>
      </c>
      <c r="H30" s="40"/>
      <c r="I30" s="44"/>
      <c r="J30" s="44"/>
      <c r="K30" s="39"/>
      <c r="L30" s="39"/>
      <c r="M30" s="44"/>
      <c r="N30" s="43"/>
      <c r="O30" s="43"/>
    </row>
    <row r="31" spans="1:15" x14ac:dyDescent="0.25">
      <c r="A31" s="26" t="s">
        <v>85</v>
      </c>
      <c r="B31" s="24">
        <v>3.2000000000000003E-4</v>
      </c>
      <c r="C31" s="15">
        <v>99522</v>
      </c>
      <c r="D31" s="15">
        <v>31</v>
      </c>
      <c r="E31" s="15">
        <v>99507</v>
      </c>
      <c r="F31" s="15">
        <v>5986273</v>
      </c>
      <c r="G31" s="25">
        <v>60.2</v>
      </c>
      <c r="H31" s="40"/>
      <c r="I31" s="44"/>
      <c r="J31" s="44"/>
      <c r="K31" s="39"/>
      <c r="L31" s="39"/>
      <c r="M31" s="44"/>
      <c r="N31" s="43"/>
      <c r="O31" s="43"/>
    </row>
    <row r="32" spans="1:15" x14ac:dyDescent="0.25">
      <c r="A32" s="26" t="s">
        <v>86</v>
      </c>
      <c r="B32" s="24">
        <v>3.3E-4</v>
      </c>
      <c r="C32" s="15">
        <v>99491</v>
      </c>
      <c r="D32" s="15">
        <v>33</v>
      </c>
      <c r="E32" s="15">
        <v>99475</v>
      </c>
      <c r="F32" s="15">
        <v>5886767</v>
      </c>
      <c r="G32" s="25">
        <v>59.2</v>
      </c>
      <c r="H32" s="40"/>
      <c r="I32" s="44"/>
      <c r="J32" s="44"/>
      <c r="K32" s="39"/>
      <c r="L32" s="39"/>
      <c r="M32" s="44"/>
      <c r="N32" s="43"/>
      <c r="O32" s="43"/>
    </row>
    <row r="33" spans="1:15" x14ac:dyDescent="0.25">
      <c r="A33" s="26" t="s">
        <v>87</v>
      </c>
      <c r="B33" s="24">
        <v>3.4000000000000002E-4</v>
      </c>
      <c r="C33" s="15">
        <v>99458</v>
      </c>
      <c r="D33" s="15">
        <v>34</v>
      </c>
      <c r="E33" s="15">
        <v>99441</v>
      </c>
      <c r="F33" s="15">
        <v>5787292</v>
      </c>
      <c r="G33" s="25">
        <v>58.2</v>
      </c>
      <c r="H33" s="40"/>
      <c r="I33" s="44"/>
      <c r="J33" s="44"/>
      <c r="K33" s="39"/>
      <c r="L33" s="39"/>
      <c r="M33" s="44"/>
      <c r="N33" s="43"/>
      <c r="O33" s="43"/>
    </row>
    <row r="34" spans="1:15" x14ac:dyDescent="0.25">
      <c r="A34" s="26" t="s">
        <v>88</v>
      </c>
      <c r="B34" s="24">
        <v>3.6000000000000002E-4</v>
      </c>
      <c r="C34" s="15">
        <v>99424</v>
      </c>
      <c r="D34" s="15">
        <v>35</v>
      </c>
      <c r="E34" s="15">
        <v>99407</v>
      </c>
      <c r="F34" s="15">
        <v>5687851</v>
      </c>
      <c r="G34" s="25">
        <v>57.2</v>
      </c>
      <c r="H34" s="40"/>
      <c r="I34" s="44"/>
      <c r="J34" s="44"/>
      <c r="K34" s="39"/>
      <c r="L34" s="39"/>
      <c r="M34" s="44"/>
      <c r="N34" s="43"/>
      <c r="O34" s="43"/>
    </row>
    <row r="35" spans="1:15" x14ac:dyDescent="0.25">
      <c r="A35" s="26" t="s">
        <v>89</v>
      </c>
      <c r="B35" s="24">
        <v>3.6999999999999999E-4</v>
      </c>
      <c r="C35" s="15">
        <v>99389</v>
      </c>
      <c r="D35" s="15">
        <v>36</v>
      </c>
      <c r="E35" s="15">
        <v>99371</v>
      </c>
      <c r="F35" s="15">
        <v>5588445</v>
      </c>
      <c r="G35" s="25">
        <v>56.2</v>
      </c>
      <c r="H35" s="40"/>
      <c r="I35" s="44"/>
      <c r="J35" s="44"/>
      <c r="K35" s="39"/>
      <c r="L35" s="39"/>
      <c r="M35" s="44"/>
      <c r="N35" s="43"/>
      <c r="O35" s="43"/>
    </row>
    <row r="36" spans="1:15" x14ac:dyDescent="0.25">
      <c r="A36" s="26" t="s">
        <v>90</v>
      </c>
      <c r="B36" s="24">
        <v>3.8000000000000002E-4</v>
      </c>
      <c r="C36" s="15">
        <v>99353</v>
      </c>
      <c r="D36" s="15">
        <v>37</v>
      </c>
      <c r="E36" s="15">
        <v>99335</v>
      </c>
      <c r="F36" s="15">
        <v>5489074</v>
      </c>
      <c r="G36" s="25">
        <v>55.2</v>
      </c>
      <c r="H36" s="40"/>
      <c r="I36" s="44"/>
      <c r="J36" s="44"/>
      <c r="K36" s="39"/>
      <c r="L36" s="39"/>
      <c r="M36" s="44"/>
      <c r="N36" s="43"/>
      <c r="O36" s="43"/>
    </row>
    <row r="37" spans="1:15" x14ac:dyDescent="0.25">
      <c r="A37" s="26" t="s">
        <v>91</v>
      </c>
      <c r="B37" s="24">
        <v>3.8999999999999999E-4</v>
      </c>
      <c r="C37" s="15">
        <v>99316</v>
      </c>
      <c r="D37" s="15">
        <v>38</v>
      </c>
      <c r="E37" s="15">
        <v>99297</v>
      </c>
      <c r="F37" s="15">
        <v>5389739</v>
      </c>
      <c r="G37" s="25">
        <v>54.3</v>
      </c>
      <c r="H37" s="40"/>
      <c r="I37" s="44"/>
      <c r="J37" s="44"/>
      <c r="K37" s="39"/>
      <c r="L37" s="39"/>
      <c r="M37" s="44"/>
      <c r="N37" s="43"/>
      <c r="O37" s="43"/>
    </row>
    <row r="38" spans="1:15" x14ac:dyDescent="0.25">
      <c r="A38" s="26" t="s">
        <v>92</v>
      </c>
      <c r="B38" s="24">
        <v>3.8999999999999999E-4</v>
      </c>
      <c r="C38" s="15">
        <v>99278</v>
      </c>
      <c r="D38" s="15">
        <v>39</v>
      </c>
      <c r="E38" s="15">
        <v>99259</v>
      </c>
      <c r="F38" s="15">
        <v>5290442</v>
      </c>
      <c r="G38" s="25">
        <v>53.3</v>
      </c>
      <c r="H38" s="40"/>
      <c r="I38" s="44"/>
      <c r="J38" s="44"/>
      <c r="K38" s="39"/>
      <c r="L38" s="39"/>
      <c r="M38" s="44"/>
      <c r="N38" s="43"/>
      <c r="O38" s="43"/>
    </row>
    <row r="39" spans="1:15" x14ac:dyDescent="0.25">
      <c r="A39" s="26" t="s">
        <v>93</v>
      </c>
      <c r="B39" s="24">
        <v>4.0000000000000002E-4</v>
      </c>
      <c r="C39" s="15">
        <v>99239</v>
      </c>
      <c r="D39" s="15">
        <v>39</v>
      </c>
      <c r="E39" s="15">
        <v>99220</v>
      </c>
      <c r="F39" s="15">
        <v>5191184</v>
      </c>
      <c r="G39" s="25">
        <v>52.3</v>
      </c>
      <c r="H39" s="40"/>
      <c r="I39" s="44"/>
      <c r="J39" s="44"/>
      <c r="K39" s="39"/>
      <c r="L39" s="39"/>
      <c r="M39" s="44"/>
      <c r="N39" s="43"/>
      <c r="O39" s="43"/>
    </row>
    <row r="40" spans="1:15" x14ac:dyDescent="0.25">
      <c r="A40" s="26" t="s">
        <v>94</v>
      </c>
      <c r="B40" s="24">
        <v>4.0000000000000002E-4</v>
      </c>
      <c r="C40" s="15">
        <v>99200</v>
      </c>
      <c r="D40" s="15">
        <v>40</v>
      </c>
      <c r="E40" s="15">
        <v>99180</v>
      </c>
      <c r="F40" s="15">
        <v>5091964</v>
      </c>
      <c r="G40" s="25">
        <v>51.3</v>
      </c>
      <c r="H40" s="40"/>
      <c r="I40" s="44"/>
      <c r="J40" s="44"/>
      <c r="K40" s="39"/>
      <c r="L40" s="39"/>
      <c r="M40" s="44"/>
      <c r="N40" s="43"/>
      <c r="O40" s="43"/>
    </row>
    <row r="41" spans="1:15" x14ac:dyDescent="0.25">
      <c r="A41" s="26" t="s">
        <v>95</v>
      </c>
      <c r="B41" s="24">
        <v>4.0999999999999999E-4</v>
      </c>
      <c r="C41" s="15">
        <v>99160</v>
      </c>
      <c r="D41" s="15">
        <v>40</v>
      </c>
      <c r="E41" s="15">
        <v>99140</v>
      </c>
      <c r="F41" s="15">
        <v>4992784</v>
      </c>
      <c r="G41" s="25">
        <v>50.4</v>
      </c>
      <c r="H41" s="40"/>
      <c r="I41" s="44"/>
      <c r="J41" s="44"/>
      <c r="K41" s="39"/>
      <c r="L41" s="39"/>
      <c r="M41" s="44"/>
      <c r="N41" s="43"/>
      <c r="O41" s="43"/>
    </row>
    <row r="42" spans="1:15" x14ac:dyDescent="0.25">
      <c r="A42" s="26" t="s">
        <v>96</v>
      </c>
      <c r="B42" s="24">
        <v>4.2999999999999999E-4</v>
      </c>
      <c r="C42" s="15">
        <v>99120</v>
      </c>
      <c r="D42" s="15">
        <v>42</v>
      </c>
      <c r="E42" s="15">
        <v>99099</v>
      </c>
      <c r="F42" s="15">
        <v>4893644</v>
      </c>
      <c r="G42" s="25">
        <v>49.4</v>
      </c>
      <c r="H42" s="40"/>
      <c r="I42" s="44"/>
      <c r="J42" s="44"/>
      <c r="K42" s="39"/>
      <c r="L42" s="39"/>
      <c r="M42" s="44"/>
      <c r="N42" s="43"/>
      <c r="O42" s="43"/>
    </row>
    <row r="43" spans="1:15" x14ac:dyDescent="0.25">
      <c r="A43" s="26" t="s">
        <v>97</v>
      </c>
      <c r="B43" s="24">
        <v>4.6000000000000001E-4</v>
      </c>
      <c r="C43" s="15">
        <v>99078</v>
      </c>
      <c r="D43" s="15">
        <v>46</v>
      </c>
      <c r="E43" s="15">
        <v>99055</v>
      </c>
      <c r="F43" s="15">
        <v>4794545</v>
      </c>
      <c r="G43" s="25">
        <v>48.4</v>
      </c>
      <c r="H43" s="40"/>
      <c r="I43" s="44"/>
      <c r="J43" s="44"/>
      <c r="K43" s="39"/>
      <c r="L43" s="39"/>
      <c r="M43" s="44"/>
      <c r="N43" s="43"/>
      <c r="O43" s="43"/>
    </row>
    <row r="44" spans="1:15" x14ac:dyDescent="0.25">
      <c r="A44" s="26" t="s">
        <v>98</v>
      </c>
      <c r="B44" s="24">
        <v>5.1000000000000004E-4</v>
      </c>
      <c r="C44" s="15">
        <v>99032</v>
      </c>
      <c r="D44" s="15">
        <v>51</v>
      </c>
      <c r="E44" s="15">
        <v>99007</v>
      </c>
      <c r="F44" s="15">
        <v>4695490</v>
      </c>
      <c r="G44" s="25">
        <v>47.4</v>
      </c>
      <c r="H44" s="40"/>
      <c r="I44" s="44"/>
      <c r="J44" s="44"/>
      <c r="K44" s="39"/>
      <c r="L44" s="39"/>
      <c r="M44" s="44"/>
      <c r="N44" s="43"/>
      <c r="O44" s="43"/>
    </row>
    <row r="45" spans="1:15" x14ac:dyDescent="0.25">
      <c r="A45" s="26" t="s">
        <v>99</v>
      </c>
      <c r="B45" s="24">
        <v>5.5999999999999995E-4</v>
      </c>
      <c r="C45" s="15">
        <v>98981</v>
      </c>
      <c r="D45" s="15">
        <v>56</v>
      </c>
      <c r="E45" s="15">
        <v>98953</v>
      </c>
      <c r="F45" s="15">
        <v>4596484</v>
      </c>
      <c r="G45" s="25">
        <v>46.4</v>
      </c>
      <c r="H45" s="40"/>
      <c r="I45" s="44"/>
      <c r="J45" s="44"/>
      <c r="K45" s="39"/>
      <c r="L45" s="39"/>
      <c r="M45" s="44"/>
      <c r="N45" s="43"/>
      <c r="O45" s="43"/>
    </row>
    <row r="46" spans="1:15" x14ac:dyDescent="0.25">
      <c r="A46" s="26" t="s">
        <v>100</v>
      </c>
      <c r="B46" s="24">
        <v>6.2E-4</v>
      </c>
      <c r="C46" s="15">
        <v>98925</v>
      </c>
      <c r="D46" s="15">
        <v>61</v>
      </c>
      <c r="E46" s="15">
        <v>98895</v>
      </c>
      <c r="F46" s="15">
        <v>4497531</v>
      </c>
      <c r="G46" s="25">
        <v>45.5</v>
      </c>
      <c r="H46" s="40"/>
      <c r="I46" s="44"/>
      <c r="J46" s="44"/>
      <c r="K46" s="39"/>
      <c r="L46" s="39"/>
      <c r="M46" s="44"/>
      <c r="N46" s="43"/>
      <c r="O46" s="43"/>
    </row>
    <row r="47" spans="1:15" x14ac:dyDescent="0.25">
      <c r="A47" s="26" t="s">
        <v>101</v>
      </c>
      <c r="B47" s="24">
        <v>6.7000000000000002E-4</v>
      </c>
      <c r="C47" s="15">
        <v>98864</v>
      </c>
      <c r="D47" s="15">
        <v>67</v>
      </c>
      <c r="E47" s="15">
        <v>98831</v>
      </c>
      <c r="F47" s="15">
        <v>4398636</v>
      </c>
      <c r="G47" s="25">
        <v>44.5</v>
      </c>
      <c r="H47" s="40"/>
      <c r="I47" s="44"/>
      <c r="J47" s="44"/>
      <c r="K47" s="39"/>
      <c r="L47" s="39"/>
      <c r="M47" s="44"/>
      <c r="N47" s="43"/>
      <c r="O47" s="43"/>
    </row>
    <row r="48" spans="1:15" x14ac:dyDescent="0.25">
      <c r="A48" s="26" t="s">
        <v>102</v>
      </c>
      <c r="B48" s="24">
        <v>7.3999999999999999E-4</v>
      </c>
      <c r="C48" s="15">
        <v>98797</v>
      </c>
      <c r="D48" s="15">
        <v>73</v>
      </c>
      <c r="E48" s="15">
        <v>98761</v>
      </c>
      <c r="F48" s="15">
        <v>4299806</v>
      </c>
      <c r="G48" s="25">
        <v>43.5</v>
      </c>
      <c r="H48" s="40"/>
      <c r="I48" s="44"/>
      <c r="J48" s="44"/>
      <c r="K48" s="39"/>
      <c r="L48" s="39"/>
      <c r="M48" s="44"/>
      <c r="N48" s="43"/>
      <c r="O48" s="43"/>
    </row>
    <row r="49" spans="1:15" x14ac:dyDescent="0.25">
      <c r="A49" s="26" t="s">
        <v>103</v>
      </c>
      <c r="B49" s="24">
        <v>8.0999999999999996E-4</v>
      </c>
      <c r="C49" s="15">
        <v>98724</v>
      </c>
      <c r="D49" s="15">
        <v>80</v>
      </c>
      <c r="E49" s="15">
        <v>98684</v>
      </c>
      <c r="F49" s="15">
        <v>4201045</v>
      </c>
      <c r="G49" s="25">
        <v>42.6</v>
      </c>
      <c r="H49" s="40"/>
      <c r="I49" s="44"/>
      <c r="J49" s="44"/>
      <c r="K49" s="39"/>
      <c r="L49" s="39"/>
      <c r="M49" s="44"/>
      <c r="N49" s="43"/>
      <c r="O49" s="43"/>
    </row>
    <row r="50" spans="1:15" x14ac:dyDescent="0.25">
      <c r="A50" s="26" t="s">
        <v>104</v>
      </c>
      <c r="B50" s="24">
        <v>8.8999999999999995E-4</v>
      </c>
      <c r="C50" s="15">
        <v>98644</v>
      </c>
      <c r="D50" s="15">
        <v>88</v>
      </c>
      <c r="E50" s="15">
        <v>98600</v>
      </c>
      <c r="F50" s="15">
        <v>4102361</v>
      </c>
      <c r="G50" s="25">
        <v>41.6</v>
      </c>
      <c r="H50" s="40"/>
      <c r="I50" s="44"/>
      <c r="J50" s="44"/>
      <c r="K50" s="39"/>
      <c r="L50" s="39"/>
      <c r="M50" s="44"/>
      <c r="N50" s="43"/>
      <c r="O50" s="43"/>
    </row>
    <row r="51" spans="1:15" x14ac:dyDescent="0.25">
      <c r="A51" s="26" t="s">
        <v>105</v>
      </c>
      <c r="B51" s="24">
        <v>9.7000000000000005E-4</v>
      </c>
      <c r="C51" s="15">
        <v>98556</v>
      </c>
      <c r="D51" s="15">
        <v>95</v>
      </c>
      <c r="E51" s="15">
        <v>98509</v>
      </c>
      <c r="F51" s="15">
        <v>4003761</v>
      </c>
      <c r="G51" s="25">
        <v>40.6</v>
      </c>
      <c r="H51" s="40"/>
      <c r="I51" s="44"/>
      <c r="J51" s="44"/>
      <c r="K51" s="39"/>
      <c r="L51" s="39"/>
      <c r="M51" s="44"/>
      <c r="N51" s="43"/>
      <c r="O51" s="43"/>
    </row>
    <row r="52" spans="1:15" x14ac:dyDescent="0.25">
      <c r="A52" s="26" t="s">
        <v>106</v>
      </c>
      <c r="B52" s="24">
        <v>1.07E-3</v>
      </c>
      <c r="C52" s="15">
        <v>98461</v>
      </c>
      <c r="D52" s="15">
        <v>105</v>
      </c>
      <c r="E52" s="15">
        <v>98409</v>
      </c>
      <c r="F52" s="15">
        <v>3905253</v>
      </c>
      <c r="G52" s="25">
        <v>39.700000000000003</v>
      </c>
      <c r="H52" s="40"/>
      <c r="I52" s="44"/>
      <c r="J52" s="44"/>
      <c r="K52" s="39"/>
      <c r="L52" s="39"/>
      <c r="M52" s="44"/>
      <c r="N52" s="43"/>
      <c r="O52" s="43"/>
    </row>
    <row r="53" spans="1:15" x14ac:dyDescent="0.25">
      <c r="A53" s="26" t="s">
        <v>107</v>
      </c>
      <c r="B53" s="24">
        <v>1.1900000000000001E-3</v>
      </c>
      <c r="C53" s="15">
        <v>98356</v>
      </c>
      <c r="D53" s="15">
        <v>117</v>
      </c>
      <c r="E53" s="15">
        <v>98298</v>
      </c>
      <c r="F53" s="15">
        <v>3806844</v>
      </c>
      <c r="G53" s="25">
        <v>38.700000000000003</v>
      </c>
      <c r="H53" s="40"/>
      <c r="I53" s="44"/>
      <c r="J53" s="44"/>
      <c r="K53" s="39"/>
      <c r="L53" s="39"/>
      <c r="M53" s="44"/>
      <c r="N53" s="43"/>
      <c r="O53" s="43"/>
    </row>
    <row r="54" spans="1:15" x14ac:dyDescent="0.25">
      <c r="A54" s="26" t="s">
        <v>108</v>
      </c>
      <c r="B54" s="24">
        <v>1.34E-3</v>
      </c>
      <c r="C54" s="15">
        <v>98239</v>
      </c>
      <c r="D54" s="15">
        <v>132</v>
      </c>
      <c r="E54" s="15">
        <v>98173</v>
      </c>
      <c r="F54" s="15">
        <v>3708547</v>
      </c>
      <c r="G54" s="25">
        <v>37.799999999999997</v>
      </c>
      <c r="H54" s="40"/>
      <c r="I54" s="44"/>
      <c r="J54" s="44"/>
      <c r="K54" s="39"/>
      <c r="L54" s="39"/>
      <c r="M54" s="44"/>
      <c r="N54" s="43"/>
      <c r="O54" s="43"/>
    </row>
    <row r="55" spans="1:15" x14ac:dyDescent="0.25">
      <c r="A55" s="26" t="s">
        <v>109</v>
      </c>
      <c r="B55" s="24">
        <v>1.49E-3</v>
      </c>
      <c r="C55" s="15">
        <v>98107</v>
      </c>
      <c r="D55" s="15">
        <v>146</v>
      </c>
      <c r="E55" s="15">
        <v>98034</v>
      </c>
      <c r="F55" s="15">
        <v>3610374</v>
      </c>
      <c r="G55" s="25">
        <v>36.799999999999997</v>
      </c>
      <c r="H55" s="40"/>
      <c r="I55" s="44"/>
      <c r="J55" s="44"/>
      <c r="K55" s="39"/>
      <c r="L55" s="39"/>
      <c r="M55" s="44"/>
      <c r="N55" s="43"/>
      <c r="O55" s="43"/>
    </row>
    <row r="56" spans="1:15" x14ac:dyDescent="0.25">
      <c r="A56" s="26" t="s">
        <v>110</v>
      </c>
      <c r="B56" s="24">
        <v>1.65E-3</v>
      </c>
      <c r="C56" s="15">
        <v>97961</v>
      </c>
      <c r="D56" s="15">
        <v>161</v>
      </c>
      <c r="E56" s="15">
        <v>97881</v>
      </c>
      <c r="F56" s="15">
        <v>3512340</v>
      </c>
      <c r="G56" s="25">
        <v>35.9</v>
      </c>
      <c r="H56" s="40"/>
      <c r="I56" s="44"/>
      <c r="J56" s="44"/>
      <c r="K56" s="39"/>
      <c r="L56" s="39"/>
      <c r="M56" s="44"/>
      <c r="N56" s="43"/>
      <c r="O56" s="43"/>
    </row>
    <row r="57" spans="1:15" x14ac:dyDescent="0.25">
      <c r="A57" s="26" t="s">
        <v>111</v>
      </c>
      <c r="B57" s="24">
        <v>1.82E-3</v>
      </c>
      <c r="C57" s="15">
        <v>97800</v>
      </c>
      <c r="D57" s="15">
        <v>178</v>
      </c>
      <c r="E57" s="15">
        <v>97711</v>
      </c>
      <c r="F57" s="15">
        <v>3414459</v>
      </c>
      <c r="G57" s="25">
        <v>34.9</v>
      </c>
      <c r="H57" s="40"/>
      <c r="I57" s="44"/>
      <c r="J57" s="44"/>
      <c r="K57" s="39"/>
      <c r="L57" s="39"/>
      <c r="M57" s="44"/>
      <c r="N57" s="43"/>
      <c r="O57" s="43"/>
    </row>
    <row r="58" spans="1:15" x14ac:dyDescent="0.25">
      <c r="A58" s="26" t="s">
        <v>112</v>
      </c>
      <c r="B58" s="24">
        <v>2.0300000000000001E-3</v>
      </c>
      <c r="C58" s="15">
        <v>97622</v>
      </c>
      <c r="D58" s="15">
        <v>198</v>
      </c>
      <c r="E58" s="15">
        <v>97523</v>
      </c>
      <c r="F58" s="15">
        <v>3316748</v>
      </c>
      <c r="G58" s="25">
        <v>34</v>
      </c>
      <c r="H58" s="40"/>
      <c r="I58" s="44"/>
      <c r="J58" s="44"/>
      <c r="K58" s="39"/>
      <c r="L58" s="39"/>
      <c r="M58" s="44"/>
      <c r="N58" s="43"/>
      <c r="O58" s="43"/>
    </row>
    <row r="59" spans="1:15" x14ac:dyDescent="0.25">
      <c r="A59" s="26" t="s">
        <v>113</v>
      </c>
      <c r="B59" s="24">
        <v>2.2499999999999998E-3</v>
      </c>
      <c r="C59" s="15">
        <v>97424</v>
      </c>
      <c r="D59" s="15">
        <v>219</v>
      </c>
      <c r="E59" s="15">
        <v>97315</v>
      </c>
      <c r="F59" s="15">
        <v>3219225</v>
      </c>
      <c r="G59" s="25">
        <v>33</v>
      </c>
      <c r="H59" s="40"/>
      <c r="I59" s="44"/>
      <c r="J59" s="44"/>
      <c r="K59" s="39"/>
      <c r="L59" s="39"/>
      <c r="M59" s="44"/>
      <c r="N59" s="43"/>
      <c r="O59" s="43"/>
    </row>
    <row r="60" spans="1:15" x14ac:dyDescent="0.25">
      <c r="A60" s="27" t="s">
        <v>114</v>
      </c>
      <c r="B60" s="24">
        <v>2.48E-3</v>
      </c>
      <c r="C60" s="15">
        <v>97205</v>
      </c>
      <c r="D60" s="15">
        <v>241</v>
      </c>
      <c r="E60" s="15">
        <v>97085</v>
      </c>
      <c r="F60" s="15">
        <v>3121911</v>
      </c>
      <c r="G60" s="25">
        <v>32.1</v>
      </c>
      <c r="H60" s="40"/>
      <c r="I60" s="44"/>
      <c r="J60" s="44"/>
      <c r="K60" s="39"/>
      <c r="L60" s="39"/>
      <c r="M60" s="44"/>
      <c r="N60" s="43"/>
      <c r="O60" s="43"/>
    </row>
    <row r="61" spans="1:15" x14ac:dyDescent="0.25">
      <c r="A61" s="27" t="s">
        <v>115</v>
      </c>
      <c r="B61" s="24">
        <v>2.7100000000000002E-3</v>
      </c>
      <c r="C61" s="15">
        <v>96964</v>
      </c>
      <c r="D61" s="15">
        <v>263</v>
      </c>
      <c r="E61" s="15">
        <v>96833</v>
      </c>
      <c r="F61" s="15">
        <v>3024826</v>
      </c>
      <c r="G61" s="25">
        <v>31.2</v>
      </c>
      <c r="H61" s="40"/>
      <c r="I61" s="44"/>
      <c r="J61" s="44"/>
      <c r="K61" s="39"/>
      <c r="L61" s="39"/>
      <c r="M61" s="44"/>
      <c r="N61" s="43"/>
      <c r="O61" s="43"/>
    </row>
    <row r="62" spans="1:15" x14ac:dyDescent="0.25">
      <c r="A62" s="27" t="s">
        <v>116</v>
      </c>
      <c r="B62" s="24">
        <v>2.99E-3</v>
      </c>
      <c r="C62" s="15">
        <v>96701</v>
      </c>
      <c r="D62" s="15">
        <v>289</v>
      </c>
      <c r="E62" s="15">
        <v>96557</v>
      </c>
      <c r="F62" s="15">
        <v>2927994</v>
      </c>
      <c r="G62" s="25">
        <v>30.3</v>
      </c>
      <c r="H62" s="40"/>
      <c r="I62" s="44"/>
      <c r="J62" s="44"/>
      <c r="K62" s="39"/>
      <c r="L62" s="39"/>
      <c r="M62" s="44"/>
      <c r="N62" s="43"/>
      <c r="O62" s="43"/>
    </row>
    <row r="63" spans="1:15" x14ac:dyDescent="0.25">
      <c r="A63" s="26" t="s">
        <v>117</v>
      </c>
      <c r="B63" s="24">
        <v>3.32E-3</v>
      </c>
      <c r="C63" s="15">
        <v>96412</v>
      </c>
      <c r="D63" s="15">
        <v>320</v>
      </c>
      <c r="E63" s="15">
        <v>96252</v>
      </c>
      <c r="F63" s="15">
        <v>2831437</v>
      </c>
      <c r="G63" s="25">
        <v>29.4</v>
      </c>
      <c r="H63" s="40"/>
      <c r="I63" s="44"/>
      <c r="J63" s="44"/>
      <c r="K63" s="39"/>
      <c r="L63" s="39"/>
      <c r="M63" s="44"/>
      <c r="N63" s="43"/>
      <c r="O63" s="43"/>
    </row>
    <row r="64" spans="1:15" x14ac:dyDescent="0.25">
      <c r="A64" s="26" t="s">
        <v>118</v>
      </c>
      <c r="B64" s="24">
        <v>3.6800000000000001E-3</v>
      </c>
      <c r="C64" s="15">
        <v>96092</v>
      </c>
      <c r="D64" s="15">
        <v>353</v>
      </c>
      <c r="E64" s="15">
        <v>95916</v>
      </c>
      <c r="F64" s="15">
        <v>2735185</v>
      </c>
      <c r="G64" s="25">
        <v>28.5</v>
      </c>
      <c r="H64" s="40"/>
      <c r="I64" s="44"/>
      <c r="J64" s="44"/>
      <c r="K64" s="39"/>
      <c r="L64" s="39"/>
      <c r="M64" s="44"/>
      <c r="N64" s="43"/>
      <c r="O64" s="43"/>
    </row>
    <row r="65" spans="1:15" x14ac:dyDescent="0.25">
      <c r="A65" s="26" t="s">
        <v>119</v>
      </c>
      <c r="B65" s="24">
        <v>4.0400000000000002E-3</v>
      </c>
      <c r="C65" s="15">
        <v>95739</v>
      </c>
      <c r="D65" s="15">
        <v>387</v>
      </c>
      <c r="E65" s="15">
        <v>95546</v>
      </c>
      <c r="F65" s="15">
        <v>2639270</v>
      </c>
      <c r="G65" s="25">
        <v>27.6</v>
      </c>
      <c r="H65" s="40"/>
      <c r="I65" s="44"/>
      <c r="J65" s="44"/>
      <c r="K65" s="39"/>
      <c r="L65" s="39"/>
      <c r="M65" s="44"/>
      <c r="N65" s="43"/>
      <c r="O65" s="43"/>
    </row>
    <row r="66" spans="1:15" x14ac:dyDescent="0.25">
      <c r="A66" s="26" t="s">
        <v>120</v>
      </c>
      <c r="B66" s="24">
        <v>4.4299999999999999E-3</v>
      </c>
      <c r="C66" s="15">
        <v>95352</v>
      </c>
      <c r="D66" s="15">
        <v>422</v>
      </c>
      <c r="E66" s="15">
        <v>95141</v>
      </c>
      <c r="F66" s="15">
        <v>2543724</v>
      </c>
      <c r="G66" s="25">
        <v>26.7</v>
      </c>
      <c r="H66" s="40"/>
      <c r="I66" s="44"/>
      <c r="J66" s="44"/>
      <c r="K66" s="39"/>
      <c r="L66" s="39"/>
      <c r="M66" s="44"/>
      <c r="N66" s="43"/>
      <c r="O66" s="43"/>
    </row>
    <row r="67" spans="1:15" x14ac:dyDescent="0.25">
      <c r="A67" s="26" t="s">
        <v>121</v>
      </c>
      <c r="B67" s="24">
        <v>4.8900000000000002E-3</v>
      </c>
      <c r="C67" s="15">
        <v>94930</v>
      </c>
      <c r="D67" s="15">
        <v>465</v>
      </c>
      <c r="E67" s="15">
        <v>94698</v>
      </c>
      <c r="F67" s="15">
        <v>2448583</v>
      </c>
      <c r="G67" s="25">
        <v>25.8</v>
      </c>
      <c r="H67" s="40"/>
      <c r="I67" s="44"/>
      <c r="J67" s="44"/>
      <c r="K67" s="39"/>
      <c r="L67" s="39"/>
      <c r="M67" s="44"/>
      <c r="N67" s="43"/>
      <c r="O67" s="43"/>
    </row>
    <row r="68" spans="1:15" x14ac:dyDescent="0.25">
      <c r="A68" s="26" t="s">
        <v>122</v>
      </c>
      <c r="B68" s="24">
        <v>5.4799999999999996E-3</v>
      </c>
      <c r="C68" s="15">
        <v>94465</v>
      </c>
      <c r="D68" s="15">
        <v>518</v>
      </c>
      <c r="E68" s="15">
        <v>94206</v>
      </c>
      <c r="F68" s="15">
        <v>2353886</v>
      </c>
      <c r="G68" s="25">
        <v>24.9</v>
      </c>
      <c r="H68" s="40"/>
      <c r="I68" s="44"/>
      <c r="J68" s="44"/>
      <c r="K68" s="39"/>
      <c r="L68" s="39"/>
      <c r="M68" s="44"/>
      <c r="N68" s="43"/>
      <c r="O68" s="43"/>
    </row>
    <row r="69" spans="1:15" x14ac:dyDescent="0.25">
      <c r="A69" s="26" t="s">
        <v>123</v>
      </c>
      <c r="B69" s="24">
        <v>6.1500000000000001E-3</v>
      </c>
      <c r="C69" s="15">
        <v>93947</v>
      </c>
      <c r="D69" s="15">
        <v>578</v>
      </c>
      <c r="E69" s="15">
        <v>93658</v>
      </c>
      <c r="F69" s="15">
        <v>2259680</v>
      </c>
      <c r="G69" s="25">
        <v>24.1</v>
      </c>
      <c r="H69" s="40"/>
      <c r="I69" s="44"/>
      <c r="J69" s="44"/>
      <c r="K69" s="39"/>
      <c r="L69" s="39"/>
      <c r="M69" s="44"/>
      <c r="N69" s="43"/>
      <c r="O69" s="43"/>
    </row>
    <row r="70" spans="1:15" x14ac:dyDescent="0.25">
      <c r="A70" s="26" t="s">
        <v>124</v>
      </c>
      <c r="B70" s="24">
        <v>6.8399999999999997E-3</v>
      </c>
      <c r="C70" s="15">
        <v>93369</v>
      </c>
      <c r="D70" s="15">
        <v>639</v>
      </c>
      <c r="E70" s="15">
        <v>93050</v>
      </c>
      <c r="F70" s="15">
        <v>2166022</v>
      </c>
      <c r="G70" s="25">
        <v>23.2</v>
      </c>
      <c r="H70" s="40"/>
      <c r="I70" s="44"/>
      <c r="J70" s="44"/>
      <c r="K70" s="39"/>
      <c r="L70" s="39"/>
      <c r="M70" s="44"/>
      <c r="N70" s="43"/>
      <c r="O70" s="43"/>
    </row>
    <row r="71" spans="1:15" x14ac:dyDescent="0.25">
      <c r="A71" s="26" t="s">
        <v>125</v>
      </c>
      <c r="B71" s="24">
        <v>7.5399999999999998E-3</v>
      </c>
      <c r="C71" s="15">
        <v>92730</v>
      </c>
      <c r="D71" s="15">
        <v>700</v>
      </c>
      <c r="E71" s="15">
        <v>92380</v>
      </c>
      <c r="F71" s="15">
        <v>2072972</v>
      </c>
      <c r="G71" s="25">
        <v>22.4</v>
      </c>
      <c r="H71" s="40"/>
      <c r="I71" s="44"/>
      <c r="J71" s="44"/>
      <c r="K71" s="39"/>
      <c r="L71" s="39"/>
      <c r="M71" s="44"/>
      <c r="N71" s="43"/>
      <c r="O71" s="43"/>
    </row>
    <row r="72" spans="1:15" x14ac:dyDescent="0.25">
      <c r="A72" s="26" t="s">
        <v>126</v>
      </c>
      <c r="B72" s="24">
        <v>8.2900000000000005E-3</v>
      </c>
      <c r="C72" s="15">
        <v>92030</v>
      </c>
      <c r="D72" s="15">
        <v>763</v>
      </c>
      <c r="E72" s="15">
        <v>91649</v>
      </c>
      <c r="F72" s="15">
        <v>1980592</v>
      </c>
      <c r="G72" s="25">
        <v>21.5</v>
      </c>
      <c r="H72" s="40"/>
      <c r="I72" s="44"/>
      <c r="J72" s="44"/>
      <c r="K72" s="39"/>
      <c r="L72" s="39"/>
      <c r="M72" s="44"/>
      <c r="N72" s="43"/>
      <c r="O72" s="43"/>
    </row>
    <row r="73" spans="1:15" x14ac:dyDescent="0.25">
      <c r="A73" s="26" t="s">
        <v>127</v>
      </c>
      <c r="B73" s="24">
        <v>9.11E-3</v>
      </c>
      <c r="C73" s="15">
        <v>91267</v>
      </c>
      <c r="D73" s="15">
        <v>832</v>
      </c>
      <c r="E73" s="15">
        <v>90851</v>
      </c>
      <c r="F73" s="15">
        <v>1888944</v>
      </c>
      <c r="G73" s="25">
        <v>20.7</v>
      </c>
      <c r="H73" s="40"/>
      <c r="I73" s="44"/>
      <c r="J73" s="44"/>
      <c r="K73" s="39"/>
      <c r="L73" s="39"/>
      <c r="M73" s="44"/>
      <c r="N73" s="43"/>
      <c r="O73" s="43"/>
    </row>
    <row r="74" spans="1:15" x14ac:dyDescent="0.25">
      <c r="A74" s="26" t="s">
        <v>128</v>
      </c>
      <c r="B74" s="24">
        <v>9.9600000000000001E-3</v>
      </c>
      <c r="C74" s="15">
        <v>90435</v>
      </c>
      <c r="D74" s="15">
        <v>901</v>
      </c>
      <c r="E74" s="15">
        <v>89985</v>
      </c>
      <c r="F74" s="15">
        <v>1798093</v>
      </c>
      <c r="G74" s="25">
        <v>19.899999999999999</v>
      </c>
      <c r="H74" s="40"/>
      <c r="I74" s="44"/>
      <c r="J74" s="44"/>
      <c r="K74" s="39"/>
      <c r="L74" s="39"/>
      <c r="M74" s="44"/>
      <c r="N74" s="43"/>
      <c r="O74" s="43"/>
    </row>
    <row r="75" spans="1:15" x14ac:dyDescent="0.25">
      <c r="A75" s="26" t="s">
        <v>129</v>
      </c>
      <c r="B75" s="24">
        <v>1.082E-2</v>
      </c>
      <c r="C75" s="15">
        <v>89534</v>
      </c>
      <c r="D75" s="15">
        <v>969</v>
      </c>
      <c r="E75" s="15">
        <v>89050</v>
      </c>
      <c r="F75" s="15">
        <v>1708108</v>
      </c>
      <c r="G75" s="25">
        <v>19.100000000000001</v>
      </c>
      <c r="H75" s="40"/>
      <c r="I75" s="44"/>
      <c r="J75" s="44"/>
      <c r="K75" s="39"/>
      <c r="L75" s="39"/>
      <c r="M75" s="44"/>
      <c r="N75" s="43"/>
      <c r="O75" s="43"/>
    </row>
    <row r="76" spans="1:15" x14ac:dyDescent="0.25">
      <c r="A76" s="26" t="s">
        <v>130</v>
      </c>
      <c r="B76" s="24">
        <v>1.174E-2</v>
      </c>
      <c r="C76" s="15">
        <v>88565</v>
      </c>
      <c r="D76" s="15">
        <v>1040</v>
      </c>
      <c r="E76" s="15">
        <v>88045</v>
      </c>
      <c r="F76" s="15">
        <v>1619059</v>
      </c>
      <c r="G76" s="25">
        <v>18.3</v>
      </c>
      <c r="H76" s="40"/>
      <c r="I76" s="44"/>
      <c r="J76" s="44"/>
      <c r="K76" s="39"/>
      <c r="L76" s="39"/>
      <c r="M76" s="44"/>
      <c r="N76" s="43"/>
      <c r="O76" s="43"/>
    </row>
    <row r="77" spans="1:15" x14ac:dyDescent="0.25">
      <c r="A77" s="26" t="s">
        <v>131</v>
      </c>
      <c r="B77" s="24">
        <v>1.286E-2</v>
      </c>
      <c r="C77" s="15">
        <v>87525</v>
      </c>
      <c r="D77" s="15">
        <v>1126</v>
      </c>
      <c r="E77" s="15">
        <v>86962</v>
      </c>
      <c r="F77" s="15">
        <v>1531014</v>
      </c>
      <c r="G77" s="25">
        <v>17.5</v>
      </c>
      <c r="H77" s="40"/>
      <c r="I77" s="44"/>
      <c r="J77" s="44"/>
      <c r="K77" s="39"/>
      <c r="L77" s="39"/>
      <c r="M77" s="44"/>
      <c r="N77" s="43"/>
      <c r="O77" s="43"/>
    </row>
    <row r="78" spans="1:15" x14ac:dyDescent="0.25">
      <c r="A78" s="26" t="s">
        <v>132</v>
      </c>
      <c r="B78" s="24">
        <v>1.427E-2</v>
      </c>
      <c r="C78" s="15">
        <v>86399</v>
      </c>
      <c r="D78" s="15">
        <v>1233</v>
      </c>
      <c r="E78" s="15">
        <v>85783</v>
      </c>
      <c r="F78" s="15">
        <v>1444052</v>
      </c>
      <c r="G78" s="25">
        <v>16.7</v>
      </c>
      <c r="H78" s="40"/>
      <c r="I78" s="44"/>
      <c r="J78" s="44"/>
      <c r="K78" s="39"/>
      <c r="L78" s="39"/>
      <c r="M78" s="44"/>
      <c r="N78" s="43"/>
      <c r="O78" s="43"/>
    </row>
    <row r="79" spans="1:15" x14ac:dyDescent="0.25">
      <c r="A79" s="26" t="s">
        <v>133</v>
      </c>
      <c r="B79" s="24">
        <v>1.5820000000000001E-2</v>
      </c>
      <c r="C79" s="15">
        <v>85166</v>
      </c>
      <c r="D79" s="15">
        <v>1347</v>
      </c>
      <c r="E79" s="15">
        <v>84493</v>
      </c>
      <c r="F79" s="15">
        <v>1358269</v>
      </c>
      <c r="G79" s="25">
        <v>15.9</v>
      </c>
      <c r="H79" s="40"/>
      <c r="I79" s="44"/>
      <c r="J79" s="44"/>
      <c r="K79" s="39"/>
      <c r="L79" s="39"/>
      <c r="M79" s="44"/>
      <c r="N79" s="43"/>
      <c r="O79" s="43"/>
    </row>
    <row r="80" spans="1:15" x14ac:dyDescent="0.25">
      <c r="A80" s="26" t="s">
        <v>134</v>
      </c>
      <c r="B80" s="24">
        <v>1.7399999999999999E-2</v>
      </c>
      <c r="C80" s="15">
        <v>83819</v>
      </c>
      <c r="D80" s="15">
        <v>1459</v>
      </c>
      <c r="E80" s="15">
        <v>83090</v>
      </c>
      <c r="F80" s="15">
        <v>1273777</v>
      </c>
      <c r="G80" s="25">
        <v>15.2</v>
      </c>
      <c r="H80" s="40"/>
      <c r="I80" s="44"/>
      <c r="J80" s="44"/>
      <c r="K80" s="39"/>
      <c r="L80" s="39"/>
      <c r="M80" s="44"/>
      <c r="N80" s="43"/>
      <c r="O80" s="43"/>
    </row>
    <row r="81" spans="1:15" x14ac:dyDescent="0.25">
      <c r="A81" s="26" t="s">
        <v>135</v>
      </c>
      <c r="B81" s="24">
        <v>1.9109999999999999E-2</v>
      </c>
      <c r="C81" s="15">
        <v>82360</v>
      </c>
      <c r="D81" s="15">
        <v>1574</v>
      </c>
      <c r="E81" s="15">
        <v>81573</v>
      </c>
      <c r="F81" s="15">
        <v>1190687</v>
      </c>
      <c r="G81" s="25">
        <v>14.5</v>
      </c>
      <c r="H81" s="40"/>
      <c r="I81" s="44"/>
      <c r="J81" s="44"/>
      <c r="K81" s="39"/>
      <c r="L81" s="39"/>
      <c r="M81" s="44"/>
      <c r="N81" s="43"/>
      <c r="O81" s="43"/>
    </row>
    <row r="82" spans="1:15" x14ac:dyDescent="0.25">
      <c r="A82" s="26" t="s">
        <v>136</v>
      </c>
      <c r="B82" s="24">
        <v>2.1270000000000001E-2</v>
      </c>
      <c r="C82" s="15">
        <v>80786</v>
      </c>
      <c r="D82" s="15">
        <v>1718</v>
      </c>
      <c r="E82" s="15">
        <v>79927</v>
      </c>
      <c r="F82" s="15">
        <v>1109114</v>
      </c>
      <c r="G82" s="25">
        <v>13.7</v>
      </c>
      <c r="H82" s="40"/>
      <c r="I82" s="44"/>
      <c r="J82" s="44"/>
      <c r="K82" s="39"/>
      <c r="L82" s="39"/>
      <c r="M82" s="44"/>
      <c r="N82" s="43"/>
      <c r="O82" s="43"/>
    </row>
    <row r="83" spans="1:15" x14ac:dyDescent="0.25">
      <c r="A83" s="26" t="s">
        <v>137</v>
      </c>
      <c r="B83" s="24">
        <v>2.41E-2</v>
      </c>
      <c r="C83" s="15">
        <v>79068</v>
      </c>
      <c r="D83" s="15">
        <v>1905</v>
      </c>
      <c r="E83" s="15">
        <v>78116</v>
      </c>
      <c r="F83" s="15">
        <v>1029187</v>
      </c>
      <c r="G83" s="25">
        <v>13</v>
      </c>
      <c r="H83" s="40"/>
      <c r="I83" s="44"/>
      <c r="J83" s="44"/>
      <c r="K83" s="39"/>
      <c r="L83" s="39"/>
      <c r="M83" s="44"/>
      <c r="N83" s="43"/>
      <c r="O83" s="43"/>
    </row>
    <row r="84" spans="1:15" x14ac:dyDescent="0.25">
      <c r="A84" s="26" t="s">
        <v>138</v>
      </c>
      <c r="B84" s="24">
        <v>2.733E-2</v>
      </c>
      <c r="C84" s="15">
        <v>77163</v>
      </c>
      <c r="D84" s="15">
        <v>2109</v>
      </c>
      <c r="E84" s="15">
        <v>76109</v>
      </c>
      <c r="F84" s="15">
        <v>951072</v>
      </c>
      <c r="G84" s="25">
        <v>12.3</v>
      </c>
      <c r="H84" s="40"/>
      <c r="I84" s="44"/>
      <c r="J84" s="44"/>
      <c r="K84" s="39"/>
      <c r="L84" s="39"/>
      <c r="M84" s="44"/>
      <c r="N84" s="43"/>
      <c r="O84" s="43"/>
    </row>
    <row r="85" spans="1:15" x14ac:dyDescent="0.25">
      <c r="A85" s="26" t="s">
        <v>139</v>
      </c>
      <c r="B85" s="24">
        <v>3.066E-2</v>
      </c>
      <c r="C85" s="15">
        <v>75054</v>
      </c>
      <c r="D85" s="15">
        <v>2301</v>
      </c>
      <c r="E85" s="15">
        <v>73904</v>
      </c>
      <c r="F85" s="15">
        <v>874963</v>
      </c>
      <c r="G85" s="25">
        <v>11.7</v>
      </c>
      <c r="H85" s="40"/>
      <c r="I85" s="44"/>
      <c r="J85" s="44"/>
      <c r="K85" s="39"/>
      <c r="L85" s="39"/>
      <c r="M85" s="44"/>
      <c r="N85" s="43"/>
      <c r="O85" s="43"/>
    </row>
    <row r="86" spans="1:15" x14ac:dyDescent="0.25">
      <c r="A86" s="26" t="s">
        <v>140</v>
      </c>
      <c r="B86" s="24">
        <v>3.4119999999999998E-2</v>
      </c>
      <c r="C86" s="15">
        <v>72753</v>
      </c>
      <c r="D86" s="15">
        <v>2482</v>
      </c>
      <c r="E86" s="15">
        <v>71512</v>
      </c>
      <c r="F86" s="15">
        <v>801060</v>
      </c>
      <c r="G86" s="25">
        <v>11</v>
      </c>
      <c r="H86" s="40"/>
      <c r="I86" s="44"/>
      <c r="J86" s="44"/>
      <c r="K86" s="39"/>
      <c r="L86" s="39"/>
      <c r="M86" s="44"/>
      <c r="N86" s="43"/>
      <c r="O86" s="43"/>
    </row>
    <row r="87" spans="1:15" x14ac:dyDescent="0.25">
      <c r="A87" s="26" t="s">
        <v>141</v>
      </c>
      <c r="B87" s="24">
        <v>3.8019999999999998E-2</v>
      </c>
      <c r="C87" s="15">
        <v>70271</v>
      </c>
      <c r="D87" s="15">
        <v>2672</v>
      </c>
      <c r="E87" s="15">
        <v>68935</v>
      </c>
      <c r="F87" s="15">
        <v>729548</v>
      </c>
      <c r="G87" s="25">
        <v>10.4</v>
      </c>
      <c r="H87" s="40"/>
      <c r="I87" s="44"/>
      <c r="J87" s="44"/>
      <c r="K87" s="39"/>
      <c r="L87" s="39"/>
      <c r="M87" s="44"/>
      <c r="N87" s="43"/>
      <c r="O87" s="43"/>
    </row>
    <row r="88" spans="1:15" x14ac:dyDescent="0.25">
      <c r="A88" s="26" t="s">
        <v>142</v>
      </c>
      <c r="B88" s="24">
        <v>4.2630000000000001E-2</v>
      </c>
      <c r="C88" s="15">
        <v>67599</v>
      </c>
      <c r="D88" s="15">
        <v>2881</v>
      </c>
      <c r="E88" s="15">
        <v>66159</v>
      </c>
      <c r="F88" s="15">
        <v>660613</v>
      </c>
      <c r="G88" s="25">
        <v>9.8000000000000007</v>
      </c>
      <c r="H88" s="40"/>
      <c r="I88" s="44"/>
      <c r="J88" s="44"/>
      <c r="K88" s="39"/>
      <c r="L88" s="39"/>
      <c r="M88" s="44"/>
      <c r="N88" s="43"/>
      <c r="O88" s="43"/>
    </row>
    <row r="89" spans="1:15" x14ac:dyDescent="0.25">
      <c r="A89" s="26" t="s">
        <v>143</v>
      </c>
      <c r="B89" s="24">
        <v>4.7579999999999997E-2</v>
      </c>
      <c r="C89" s="15">
        <v>64718</v>
      </c>
      <c r="D89" s="15">
        <v>3079</v>
      </c>
      <c r="E89" s="15">
        <v>63179</v>
      </c>
      <c r="F89" s="15">
        <v>594454</v>
      </c>
      <c r="G89" s="25">
        <v>9.1999999999999993</v>
      </c>
      <c r="H89" s="40"/>
      <c r="I89" s="44"/>
      <c r="J89" s="44"/>
      <c r="K89" s="39"/>
      <c r="L89" s="39"/>
      <c r="M89" s="44"/>
      <c r="N89" s="43"/>
      <c r="O89" s="43"/>
    </row>
    <row r="90" spans="1:15" x14ac:dyDescent="0.25">
      <c r="A90" s="26" t="s">
        <v>144</v>
      </c>
      <c r="B90" s="24">
        <v>5.2549999999999999E-2</v>
      </c>
      <c r="C90" s="15">
        <v>61639</v>
      </c>
      <c r="D90" s="15">
        <v>3239</v>
      </c>
      <c r="E90" s="15">
        <v>60020</v>
      </c>
      <c r="F90" s="15">
        <v>531276</v>
      </c>
      <c r="G90" s="25">
        <v>8.6</v>
      </c>
      <c r="H90" s="40"/>
      <c r="I90" s="44"/>
      <c r="J90" s="44"/>
      <c r="K90" s="39"/>
      <c r="L90" s="39"/>
      <c r="M90" s="44"/>
      <c r="N90" s="43"/>
      <c r="O90" s="43"/>
    </row>
    <row r="91" spans="1:15" x14ac:dyDescent="0.25">
      <c r="A91" s="26" t="s">
        <v>145</v>
      </c>
      <c r="B91" s="24">
        <v>5.7750000000000003E-2</v>
      </c>
      <c r="C91" s="15">
        <v>58400</v>
      </c>
      <c r="D91" s="15">
        <v>3373</v>
      </c>
      <c r="E91" s="15">
        <v>56714</v>
      </c>
      <c r="F91" s="15">
        <v>471256</v>
      </c>
      <c r="G91" s="25">
        <v>8.1</v>
      </c>
      <c r="H91" s="40"/>
      <c r="I91" s="44"/>
      <c r="J91" s="44"/>
      <c r="K91" s="39"/>
      <c r="L91" s="39"/>
      <c r="M91" s="44"/>
      <c r="N91" s="43"/>
      <c r="O91" s="43"/>
    </row>
    <row r="92" spans="1:15" x14ac:dyDescent="0.25">
      <c r="A92" s="26" t="s">
        <v>146</v>
      </c>
      <c r="B92" s="24">
        <v>6.3979999999999995E-2</v>
      </c>
      <c r="C92" s="15">
        <v>55027</v>
      </c>
      <c r="D92" s="15">
        <v>3521</v>
      </c>
      <c r="E92" s="15">
        <v>53267</v>
      </c>
      <c r="F92" s="15">
        <v>414543</v>
      </c>
      <c r="G92" s="25">
        <v>7.5</v>
      </c>
      <c r="H92" s="40"/>
      <c r="I92" s="44"/>
      <c r="J92" s="44"/>
      <c r="K92" s="39"/>
      <c r="L92" s="39"/>
      <c r="M92" s="44"/>
      <c r="N92" s="43"/>
      <c r="O92" s="43"/>
    </row>
    <row r="93" spans="1:15" x14ac:dyDescent="0.25">
      <c r="A93" s="26" t="s">
        <v>147</v>
      </c>
      <c r="B93" s="24">
        <v>7.2120000000000004E-2</v>
      </c>
      <c r="C93" s="15">
        <v>51506</v>
      </c>
      <c r="D93" s="15">
        <v>3714</v>
      </c>
      <c r="E93" s="15">
        <v>49649</v>
      </c>
      <c r="F93" s="15">
        <v>361276</v>
      </c>
      <c r="G93" s="25">
        <v>7</v>
      </c>
      <c r="H93" s="40"/>
      <c r="I93" s="44"/>
      <c r="J93" s="44"/>
      <c r="K93" s="39"/>
      <c r="L93" s="39"/>
      <c r="M93" s="44"/>
      <c r="N93" s="43"/>
      <c r="O93" s="43"/>
    </row>
    <row r="94" spans="1:15" x14ac:dyDescent="0.25">
      <c r="A94" s="26" t="s">
        <v>148</v>
      </c>
      <c r="B94" s="24">
        <v>8.208E-2</v>
      </c>
      <c r="C94" s="15">
        <v>47792</v>
      </c>
      <c r="D94" s="15">
        <v>3923</v>
      </c>
      <c r="E94" s="15">
        <v>45831</v>
      </c>
      <c r="F94" s="15">
        <v>311627</v>
      </c>
      <c r="G94" s="25">
        <v>6.5</v>
      </c>
      <c r="H94" s="40"/>
      <c r="I94" s="44"/>
      <c r="J94" s="44"/>
      <c r="K94" s="39"/>
      <c r="L94" s="39"/>
      <c r="M94" s="44"/>
      <c r="N94" s="43"/>
      <c r="O94" s="43"/>
    </row>
    <row r="95" spans="1:15" x14ac:dyDescent="0.25">
      <c r="A95" s="26" t="s">
        <v>149</v>
      </c>
      <c r="B95" s="24">
        <v>9.2340000000000005E-2</v>
      </c>
      <c r="C95" s="15">
        <v>43869</v>
      </c>
      <c r="D95" s="15">
        <v>4051</v>
      </c>
      <c r="E95" s="15">
        <v>41844</v>
      </c>
      <c r="F95" s="15">
        <v>265797</v>
      </c>
      <c r="G95" s="25">
        <v>6.1</v>
      </c>
      <c r="H95" s="40"/>
      <c r="I95" s="44"/>
      <c r="J95" s="44"/>
      <c r="K95" s="39"/>
      <c r="L95" s="39"/>
      <c r="M95" s="44"/>
      <c r="N95" s="43"/>
      <c r="O95" s="43"/>
    </row>
    <row r="96" spans="1:15" x14ac:dyDescent="0.25">
      <c r="A96" s="26" t="s">
        <v>150</v>
      </c>
      <c r="B96" s="24">
        <v>0.10357</v>
      </c>
      <c r="C96" s="15">
        <v>39818</v>
      </c>
      <c r="D96" s="15">
        <v>4124</v>
      </c>
      <c r="E96" s="15">
        <v>37756</v>
      </c>
      <c r="F96" s="15">
        <v>223953</v>
      </c>
      <c r="G96" s="25">
        <v>5.6</v>
      </c>
      <c r="H96" s="40"/>
      <c r="I96" s="44"/>
      <c r="J96" s="44"/>
      <c r="K96" s="39"/>
      <c r="L96" s="39"/>
      <c r="M96" s="44"/>
      <c r="N96" s="43"/>
      <c r="O96" s="43"/>
    </row>
    <row r="97" spans="1:15" x14ac:dyDescent="0.25">
      <c r="A97" s="26" t="s">
        <v>151</v>
      </c>
      <c r="B97" s="24">
        <v>0.11584999999999999</v>
      </c>
      <c r="C97" s="15">
        <v>35694</v>
      </c>
      <c r="D97" s="15">
        <v>4135</v>
      </c>
      <c r="E97" s="15">
        <v>33627</v>
      </c>
      <c r="F97" s="15">
        <v>186197</v>
      </c>
      <c r="G97" s="25">
        <v>5.2</v>
      </c>
      <c r="H97" s="40"/>
      <c r="I97" s="44"/>
      <c r="J97" s="44"/>
      <c r="K97" s="39"/>
      <c r="L97" s="39"/>
      <c r="M97" s="44"/>
      <c r="N97" s="43"/>
      <c r="O97" s="43"/>
    </row>
    <row r="98" spans="1:15" x14ac:dyDescent="0.25">
      <c r="A98" s="26" t="s">
        <v>152</v>
      </c>
      <c r="B98" s="24">
        <v>0.12920000000000001</v>
      </c>
      <c r="C98" s="15">
        <v>31559</v>
      </c>
      <c r="D98" s="15">
        <v>4078</v>
      </c>
      <c r="E98" s="15">
        <v>29520</v>
      </c>
      <c r="F98" s="15">
        <v>152571</v>
      </c>
      <c r="G98" s="25">
        <v>4.8</v>
      </c>
      <c r="H98" s="40"/>
      <c r="I98" s="44"/>
      <c r="J98" s="44"/>
      <c r="K98" s="39"/>
      <c r="L98" s="39"/>
      <c r="M98" s="44"/>
      <c r="N98" s="43"/>
      <c r="O98" s="43"/>
    </row>
    <row r="99" spans="1:15" x14ac:dyDescent="0.25">
      <c r="A99" s="26" t="s">
        <v>153</v>
      </c>
      <c r="B99" s="24">
        <v>0.14366999999999999</v>
      </c>
      <c r="C99" s="15">
        <v>27481</v>
      </c>
      <c r="D99" s="15">
        <v>3948</v>
      </c>
      <c r="E99" s="15">
        <v>25507</v>
      </c>
      <c r="F99" s="15">
        <v>123051</v>
      </c>
      <c r="G99" s="25">
        <v>4.5</v>
      </c>
      <c r="H99" s="40"/>
      <c r="I99" s="44"/>
      <c r="J99" s="44"/>
      <c r="K99" s="39"/>
      <c r="L99" s="39"/>
      <c r="M99" s="44"/>
      <c r="N99" s="43"/>
      <c r="O99" s="43"/>
    </row>
    <row r="100" spans="1:15" x14ac:dyDescent="0.25">
      <c r="A100" s="26" t="s">
        <v>154</v>
      </c>
      <c r="B100" s="24">
        <v>0.15928999999999999</v>
      </c>
      <c r="C100" s="15">
        <v>23533</v>
      </c>
      <c r="D100" s="15">
        <v>3749</v>
      </c>
      <c r="E100" s="15">
        <v>21659</v>
      </c>
      <c r="F100" s="15">
        <v>97544</v>
      </c>
      <c r="G100" s="25">
        <v>4.0999999999999996</v>
      </c>
      <c r="H100" s="40"/>
      <c r="I100" s="44"/>
      <c r="J100" s="44"/>
      <c r="K100" s="39"/>
      <c r="L100" s="39"/>
      <c r="M100" s="44"/>
      <c r="N100" s="43"/>
      <c r="O100" s="43"/>
    </row>
    <row r="101" spans="1:15" x14ac:dyDescent="0.25">
      <c r="A101" s="26" t="s">
        <v>155</v>
      </c>
      <c r="B101" s="24">
        <v>0.17607999999999999</v>
      </c>
      <c r="C101" s="15">
        <v>19784</v>
      </c>
      <c r="D101" s="15">
        <v>3484</v>
      </c>
      <c r="E101" s="15">
        <v>18042</v>
      </c>
      <c r="F101" s="15">
        <v>75885</v>
      </c>
      <c r="G101" s="25">
        <v>3.8</v>
      </c>
      <c r="H101" s="40"/>
      <c r="I101" s="44"/>
      <c r="J101" s="44"/>
      <c r="K101" s="39"/>
      <c r="L101" s="39"/>
      <c r="M101" s="44"/>
      <c r="N101" s="43"/>
      <c r="O101" s="43"/>
    </row>
    <row r="102" spans="1:15" x14ac:dyDescent="0.25">
      <c r="A102" s="26" t="s">
        <v>156</v>
      </c>
      <c r="B102" s="24">
        <v>0.19406000000000001</v>
      </c>
      <c r="C102" s="15">
        <v>16300</v>
      </c>
      <c r="D102" s="15">
        <v>3163</v>
      </c>
      <c r="E102" s="15">
        <v>14719</v>
      </c>
      <c r="F102" s="15">
        <v>57843</v>
      </c>
      <c r="G102" s="25">
        <v>3.5</v>
      </c>
      <c r="H102" s="40"/>
      <c r="I102" s="44"/>
      <c r="J102" s="44"/>
      <c r="K102" s="39"/>
      <c r="L102" s="39"/>
      <c r="M102" s="44"/>
      <c r="N102" s="43"/>
      <c r="O102" s="43"/>
    </row>
    <row r="103" spans="1:15" x14ac:dyDescent="0.25">
      <c r="A103" s="26" t="s">
        <v>157</v>
      </c>
      <c r="B103" s="24">
        <v>0.21321000000000001</v>
      </c>
      <c r="C103" s="15">
        <v>13137</v>
      </c>
      <c r="D103" s="15">
        <v>2801</v>
      </c>
      <c r="E103" s="15">
        <v>11737</v>
      </c>
      <c r="F103" s="15">
        <v>43125</v>
      </c>
      <c r="G103" s="25">
        <v>3.3</v>
      </c>
      <c r="H103" s="40"/>
      <c r="I103" s="44"/>
      <c r="J103" s="44"/>
      <c r="K103" s="39"/>
      <c r="L103" s="39"/>
      <c r="M103" s="44"/>
      <c r="N103" s="43"/>
      <c r="O103" s="43"/>
    </row>
    <row r="104" spans="1:15" x14ac:dyDescent="0.25">
      <c r="A104" s="26" t="s">
        <v>158</v>
      </c>
      <c r="B104" s="24">
        <v>0.23354</v>
      </c>
      <c r="C104" s="15">
        <v>10336</v>
      </c>
      <c r="D104" s="15">
        <v>2414</v>
      </c>
      <c r="E104" s="15">
        <v>9129</v>
      </c>
      <c r="F104" s="15">
        <v>31388</v>
      </c>
      <c r="G104" s="25">
        <v>3</v>
      </c>
      <c r="H104" s="40"/>
      <c r="I104" s="44"/>
      <c r="J104" s="44"/>
      <c r="K104" s="39"/>
      <c r="L104" s="39"/>
      <c r="M104" s="44"/>
      <c r="N104" s="43"/>
      <c r="O104" s="43"/>
    </row>
    <row r="105" spans="1:15" x14ac:dyDescent="0.25">
      <c r="A105" s="26" t="s">
        <v>159</v>
      </c>
      <c r="B105" s="24">
        <v>0.25502999999999998</v>
      </c>
      <c r="C105" s="15">
        <v>7922</v>
      </c>
      <c r="D105" s="15">
        <v>2020</v>
      </c>
      <c r="E105" s="15">
        <v>6912</v>
      </c>
      <c r="F105" s="15">
        <v>22259</v>
      </c>
      <c r="G105" s="25">
        <v>2.8</v>
      </c>
      <c r="H105" s="40"/>
      <c r="I105" s="44"/>
      <c r="J105" s="44"/>
      <c r="K105" s="39"/>
      <c r="L105" s="39"/>
      <c r="M105" s="44"/>
      <c r="N105" s="43"/>
      <c r="O105" s="43"/>
    </row>
    <row r="106" spans="1:15" x14ac:dyDescent="0.25">
      <c r="A106" s="26" t="s">
        <v>160</v>
      </c>
      <c r="B106" s="24">
        <v>0.27764</v>
      </c>
      <c r="C106" s="15">
        <v>5902</v>
      </c>
      <c r="D106" s="15">
        <v>1639</v>
      </c>
      <c r="E106" s="15">
        <v>5083</v>
      </c>
      <c r="F106" s="15">
        <v>15347</v>
      </c>
      <c r="G106" s="25">
        <v>2.6</v>
      </c>
      <c r="H106" s="40"/>
      <c r="I106" s="44"/>
      <c r="J106" s="44"/>
      <c r="K106" s="39"/>
      <c r="L106" s="39"/>
      <c r="M106" s="44"/>
      <c r="N106" s="43"/>
      <c r="O106" s="43"/>
    </row>
    <row r="107" spans="1:15" x14ac:dyDescent="0.25">
      <c r="A107" s="26" t="s">
        <v>161</v>
      </c>
      <c r="B107" s="24">
        <v>0.30131999999999998</v>
      </c>
      <c r="C107" s="15">
        <v>4263</v>
      </c>
      <c r="D107" s="15">
        <v>1285</v>
      </c>
      <c r="E107" s="15">
        <v>3621</v>
      </c>
      <c r="F107" s="15">
        <v>10265</v>
      </c>
      <c r="G107" s="25">
        <v>2.4</v>
      </c>
      <c r="H107" s="40"/>
      <c r="I107" s="44"/>
      <c r="J107" s="44"/>
      <c r="K107" s="39"/>
      <c r="L107" s="39"/>
      <c r="M107" s="44"/>
      <c r="N107" s="43"/>
      <c r="O107" s="43"/>
    </row>
    <row r="108" spans="1:15" x14ac:dyDescent="0.25">
      <c r="A108" s="26" t="s">
        <v>162</v>
      </c>
      <c r="B108" s="24">
        <v>0.32601000000000002</v>
      </c>
      <c r="C108" s="15">
        <v>2978</v>
      </c>
      <c r="D108" s="15">
        <v>971</v>
      </c>
      <c r="E108" s="15">
        <v>2493</v>
      </c>
      <c r="F108" s="15">
        <v>6644</v>
      </c>
      <c r="G108" s="25">
        <v>2.2000000000000002</v>
      </c>
      <c r="H108" s="40"/>
      <c r="I108" s="44"/>
      <c r="J108" s="44"/>
      <c r="K108" s="39"/>
      <c r="L108" s="39"/>
      <c r="M108" s="44"/>
      <c r="N108" s="43"/>
      <c r="O108" s="43"/>
    </row>
    <row r="109" spans="1:15" x14ac:dyDescent="0.25">
      <c r="A109" s="26" t="s">
        <v>163</v>
      </c>
      <c r="B109" s="24">
        <v>0.35164000000000001</v>
      </c>
      <c r="C109" s="15">
        <v>2007</v>
      </c>
      <c r="D109" s="15">
        <v>706</v>
      </c>
      <c r="E109" s="15">
        <v>1654</v>
      </c>
      <c r="F109" s="15">
        <v>4152</v>
      </c>
      <c r="G109" s="25">
        <v>2.1</v>
      </c>
      <c r="H109" s="40"/>
      <c r="I109" s="44"/>
      <c r="J109" s="44"/>
      <c r="K109" s="39"/>
      <c r="L109" s="39"/>
      <c r="M109" s="44"/>
      <c r="N109" s="43"/>
      <c r="O109" s="43"/>
    </row>
    <row r="110" spans="1:15" x14ac:dyDescent="0.25">
      <c r="A110" s="28" t="s">
        <v>164</v>
      </c>
      <c r="B110" s="24">
        <v>1</v>
      </c>
      <c r="C110" s="15">
        <v>1301</v>
      </c>
      <c r="D110" s="15">
        <v>1301</v>
      </c>
      <c r="E110" s="15">
        <v>2498</v>
      </c>
      <c r="F110" s="15">
        <v>2498</v>
      </c>
      <c r="G110" s="25">
        <v>1.9</v>
      </c>
      <c r="H110" s="40"/>
      <c r="I110" s="44"/>
      <c r="J110" s="44"/>
      <c r="K110" s="39"/>
      <c r="L110" s="39"/>
      <c r="M110" s="44"/>
      <c r="N110" s="43"/>
      <c r="O110" s="43"/>
    </row>
    <row r="111" spans="1:15" ht="22.5" customHeight="1" x14ac:dyDescent="0.25">
      <c r="A111" s="101" t="s">
        <v>271</v>
      </c>
      <c r="B111" s="101"/>
      <c r="C111" s="101"/>
      <c r="D111" s="101"/>
      <c r="E111" s="101"/>
      <c r="F111" s="101"/>
      <c r="G111" s="101"/>
      <c r="H111" s="40"/>
      <c r="I111" s="44"/>
      <c r="J111" s="44"/>
      <c r="K111" s="39"/>
      <c r="L111" s="39"/>
      <c r="M111" s="44"/>
      <c r="N111" s="43"/>
      <c r="O111" s="43"/>
    </row>
    <row r="113" spans="1:1" x14ac:dyDescent="0.25">
      <c r="A113" s="32" t="s">
        <v>284</v>
      </c>
    </row>
    <row r="114" spans="1:1" x14ac:dyDescent="0.25">
      <c r="A114" s="33" t="s">
        <v>165</v>
      </c>
    </row>
  </sheetData>
  <mergeCells count="1">
    <mergeCell ref="A111:G111"/>
  </mergeCells>
  <conditionalFormatting sqref="H10:H111">
    <cfRule type="cellIs" dxfId="21" priority="2" operator="lessThan">
      <formula>0</formula>
    </cfRule>
  </conditionalFormatting>
  <conditionalFormatting sqref="J10:J111">
    <cfRule type="cellIs" dxfId="20" priority="1" operator="lessThan">
      <formula>0</formula>
    </cfRule>
  </conditionalFormatting>
  <pageMargins left="0.75" right="0.75" top="1" bottom="1" header="0.5" footer="0.5"/>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dimension ref="A1:G114"/>
  <sheetViews>
    <sheetView zoomScaleNormal="100" workbookViewId="0"/>
  </sheetViews>
  <sheetFormatPr defaultRowHeight="12.5" x14ac:dyDescent="0.25"/>
  <cols>
    <col min="1" max="1" width="12.59765625" style="4" customWidth="1"/>
    <col min="2" max="2" width="17.3984375" style="4" customWidth="1"/>
    <col min="3" max="3" width="10.59765625" style="4" customWidth="1"/>
    <col min="4" max="5" width="17.3984375" style="4" customWidth="1"/>
    <col min="6" max="7" width="15.09765625" style="4" customWidth="1"/>
    <col min="8" max="256" width="9.09765625" style="4"/>
    <col min="257" max="257" width="12.59765625" style="4" customWidth="1"/>
    <col min="258" max="258" width="17.3984375" style="4" customWidth="1"/>
    <col min="259" max="259" width="10.59765625" style="4" customWidth="1"/>
    <col min="260" max="261" width="17.3984375" style="4" customWidth="1"/>
    <col min="262" max="263" width="15.09765625" style="4" customWidth="1"/>
    <col min="264" max="512" width="9.09765625" style="4"/>
    <col min="513" max="513" width="12.59765625" style="4" customWidth="1"/>
    <col min="514" max="514" width="17.3984375" style="4" customWidth="1"/>
    <col min="515" max="515" width="10.59765625" style="4" customWidth="1"/>
    <col min="516" max="517" width="17.3984375" style="4" customWidth="1"/>
    <col min="518" max="519" width="15.09765625" style="4" customWidth="1"/>
    <col min="520" max="768" width="9.09765625" style="4"/>
    <col min="769" max="769" width="12.59765625" style="4" customWidth="1"/>
    <col min="770" max="770" width="17.3984375" style="4" customWidth="1"/>
    <col min="771" max="771" width="10.59765625" style="4" customWidth="1"/>
    <col min="772" max="773" width="17.3984375" style="4" customWidth="1"/>
    <col min="774" max="775" width="15.09765625" style="4" customWidth="1"/>
    <col min="776" max="1024" width="9.09765625" style="4"/>
    <col min="1025" max="1025" width="12.59765625" style="4" customWidth="1"/>
    <col min="1026" max="1026" width="17.3984375" style="4" customWidth="1"/>
    <col min="1027" max="1027" width="10.59765625" style="4" customWidth="1"/>
    <col min="1028" max="1029" width="17.3984375" style="4" customWidth="1"/>
    <col min="1030" max="1031" width="15.09765625" style="4" customWidth="1"/>
    <col min="1032" max="1280" width="9.09765625" style="4"/>
    <col min="1281" max="1281" width="12.59765625" style="4" customWidth="1"/>
    <col min="1282" max="1282" width="17.3984375" style="4" customWidth="1"/>
    <col min="1283" max="1283" width="10.59765625" style="4" customWidth="1"/>
    <col min="1284" max="1285" width="17.3984375" style="4" customWidth="1"/>
    <col min="1286" max="1287" width="15.09765625" style="4" customWidth="1"/>
    <col min="1288" max="1536" width="9.09765625" style="4"/>
    <col min="1537" max="1537" width="12.59765625" style="4" customWidth="1"/>
    <col min="1538" max="1538" width="17.3984375" style="4" customWidth="1"/>
    <col min="1539" max="1539" width="10.59765625" style="4" customWidth="1"/>
    <col min="1540" max="1541" width="17.3984375" style="4" customWidth="1"/>
    <col min="1542" max="1543" width="15.09765625" style="4" customWidth="1"/>
    <col min="1544" max="1792" width="9.09765625" style="4"/>
    <col min="1793" max="1793" width="12.59765625" style="4" customWidth="1"/>
    <col min="1794" max="1794" width="17.3984375" style="4" customWidth="1"/>
    <col min="1795" max="1795" width="10.59765625" style="4" customWidth="1"/>
    <col min="1796" max="1797" width="17.3984375" style="4" customWidth="1"/>
    <col min="1798" max="1799" width="15.09765625" style="4" customWidth="1"/>
    <col min="1800" max="2048" width="9.09765625" style="4"/>
    <col min="2049" max="2049" width="12.59765625" style="4" customWidth="1"/>
    <col min="2050" max="2050" width="17.3984375" style="4" customWidth="1"/>
    <col min="2051" max="2051" width="10.59765625" style="4" customWidth="1"/>
    <col min="2052" max="2053" width="17.3984375" style="4" customWidth="1"/>
    <col min="2054" max="2055" width="15.09765625" style="4" customWidth="1"/>
    <col min="2056" max="2304" width="9.09765625" style="4"/>
    <col min="2305" max="2305" width="12.59765625" style="4" customWidth="1"/>
    <col min="2306" max="2306" width="17.3984375" style="4" customWidth="1"/>
    <col min="2307" max="2307" width="10.59765625" style="4" customWidth="1"/>
    <col min="2308" max="2309" width="17.3984375" style="4" customWidth="1"/>
    <col min="2310" max="2311" width="15.09765625" style="4" customWidth="1"/>
    <col min="2312" max="2560" width="9.09765625" style="4"/>
    <col min="2561" max="2561" width="12.59765625" style="4" customWidth="1"/>
    <col min="2562" max="2562" width="17.3984375" style="4" customWidth="1"/>
    <col min="2563" max="2563" width="10.59765625" style="4" customWidth="1"/>
    <col min="2564" max="2565" width="17.3984375" style="4" customWidth="1"/>
    <col min="2566" max="2567" width="15.09765625" style="4" customWidth="1"/>
    <col min="2568" max="2816" width="9.09765625" style="4"/>
    <col min="2817" max="2817" width="12.59765625" style="4" customWidth="1"/>
    <col min="2818" max="2818" width="17.3984375" style="4" customWidth="1"/>
    <col min="2819" max="2819" width="10.59765625" style="4" customWidth="1"/>
    <col min="2820" max="2821" width="17.3984375" style="4" customWidth="1"/>
    <col min="2822" max="2823" width="15.09765625" style="4" customWidth="1"/>
    <col min="2824" max="3072" width="9.09765625" style="4"/>
    <col min="3073" max="3073" width="12.59765625" style="4" customWidth="1"/>
    <col min="3074" max="3074" width="17.3984375" style="4" customWidth="1"/>
    <col min="3075" max="3075" width="10.59765625" style="4" customWidth="1"/>
    <col min="3076" max="3077" width="17.3984375" style="4" customWidth="1"/>
    <col min="3078" max="3079" width="15.09765625" style="4" customWidth="1"/>
    <col min="3080" max="3328" width="9.09765625" style="4"/>
    <col min="3329" max="3329" width="12.59765625" style="4" customWidth="1"/>
    <col min="3330" max="3330" width="17.3984375" style="4" customWidth="1"/>
    <col min="3331" max="3331" width="10.59765625" style="4" customWidth="1"/>
    <col min="3332" max="3333" width="17.3984375" style="4" customWidth="1"/>
    <col min="3334" max="3335" width="15.09765625" style="4" customWidth="1"/>
    <col min="3336" max="3584" width="9.09765625" style="4"/>
    <col min="3585" max="3585" width="12.59765625" style="4" customWidth="1"/>
    <col min="3586" max="3586" width="17.3984375" style="4" customWidth="1"/>
    <col min="3587" max="3587" width="10.59765625" style="4" customWidth="1"/>
    <col min="3588" max="3589" width="17.3984375" style="4" customWidth="1"/>
    <col min="3590" max="3591" width="15.09765625" style="4" customWidth="1"/>
    <col min="3592" max="3840" width="9.09765625" style="4"/>
    <col min="3841" max="3841" width="12.59765625" style="4" customWidth="1"/>
    <col min="3842" max="3842" width="17.3984375" style="4" customWidth="1"/>
    <col min="3843" max="3843" width="10.59765625" style="4" customWidth="1"/>
    <col min="3844" max="3845" width="17.3984375" style="4" customWidth="1"/>
    <col min="3846" max="3847" width="15.09765625" style="4" customWidth="1"/>
    <col min="3848" max="4096" width="9.09765625" style="4"/>
    <col min="4097" max="4097" width="12.59765625" style="4" customWidth="1"/>
    <col min="4098" max="4098" width="17.3984375" style="4" customWidth="1"/>
    <col min="4099" max="4099" width="10.59765625" style="4" customWidth="1"/>
    <col min="4100" max="4101" width="17.3984375" style="4" customWidth="1"/>
    <col min="4102" max="4103" width="15.09765625" style="4" customWidth="1"/>
    <col min="4104" max="4352" width="9.09765625" style="4"/>
    <col min="4353" max="4353" width="12.59765625" style="4" customWidth="1"/>
    <col min="4354" max="4354" width="17.3984375" style="4" customWidth="1"/>
    <col min="4355" max="4355" width="10.59765625" style="4" customWidth="1"/>
    <col min="4356" max="4357" width="17.3984375" style="4" customWidth="1"/>
    <col min="4358" max="4359" width="15.09765625" style="4" customWidth="1"/>
    <col min="4360" max="4608" width="9.09765625" style="4"/>
    <col min="4609" max="4609" width="12.59765625" style="4" customWidth="1"/>
    <col min="4610" max="4610" width="17.3984375" style="4" customWidth="1"/>
    <col min="4611" max="4611" width="10.59765625" style="4" customWidth="1"/>
    <col min="4612" max="4613" width="17.3984375" style="4" customWidth="1"/>
    <col min="4614" max="4615" width="15.09765625" style="4" customWidth="1"/>
    <col min="4616" max="4864" width="9.09765625" style="4"/>
    <col min="4865" max="4865" width="12.59765625" style="4" customWidth="1"/>
    <col min="4866" max="4866" width="17.3984375" style="4" customWidth="1"/>
    <col min="4867" max="4867" width="10.59765625" style="4" customWidth="1"/>
    <col min="4868" max="4869" width="17.3984375" style="4" customWidth="1"/>
    <col min="4870" max="4871" width="15.09765625" style="4" customWidth="1"/>
    <col min="4872" max="5120" width="9.09765625" style="4"/>
    <col min="5121" max="5121" width="12.59765625" style="4" customWidth="1"/>
    <col min="5122" max="5122" width="17.3984375" style="4" customWidth="1"/>
    <col min="5123" max="5123" width="10.59765625" style="4" customWidth="1"/>
    <col min="5124" max="5125" width="17.3984375" style="4" customWidth="1"/>
    <col min="5126" max="5127" width="15.09765625" style="4" customWidth="1"/>
    <col min="5128" max="5376" width="9.09765625" style="4"/>
    <col min="5377" max="5377" width="12.59765625" style="4" customWidth="1"/>
    <col min="5378" max="5378" width="17.3984375" style="4" customWidth="1"/>
    <col min="5379" max="5379" width="10.59765625" style="4" customWidth="1"/>
    <col min="5380" max="5381" width="17.3984375" style="4" customWidth="1"/>
    <col min="5382" max="5383" width="15.09765625" style="4" customWidth="1"/>
    <col min="5384" max="5632" width="9.09765625" style="4"/>
    <col min="5633" max="5633" width="12.59765625" style="4" customWidth="1"/>
    <col min="5634" max="5634" width="17.3984375" style="4" customWidth="1"/>
    <col min="5635" max="5635" width="10.59765625" style="4" customWidth="1"/>
    <col min="5636" max="5637" width="17.3984375" style="4" customWidth="1"/>
    <col min="5638" max="5639" width="15.09765625" style="4" customWidth="1"/>
    <col min="5640" max="5888" width="9.09765625" style="4"/>
    <col min="5889" max="5889" width="12.59765625" style="4" customWidth="1"/>
    <col min="5890" max="5890" width="17.3984375" style="4" customWidth="1"/>
    <col min="5891" max="5891" width="10.59765625" style="4" customWidth="1"/>
    <col min="5892" max="5893" width="17.3984375" style="4" customWidth="1"/>
    <col min="5894" max="5895" width="15.09765625" style="4" customWidth="1"/>
    <col min="5896" max="6144" width="9.09765625" style="4"/>
    <col min="6145" max="6145" width="12.59765625" style="4" customWidth="1"/>
    <col min="6146" max="6146" width="17.3984375" style="4" customWidth="1"/>
    <col min="6147" max="6147" width="10.59765625" style="4" customWidth="1"/>
    <col min="6148" max="6149" width="17.3984375" style="4" customWidth="1"/>
    <col min="6150" max="6151" width="15.09765625" style="4" customWidth="1"/>
    <col min="6152" max="6400" width="9.09765625" style="4"/>
    <col min="6401" max="6401" width="12.59765625" style="4" customWidth="1"/>
    <col min="6402" max="6402" width="17.3984375" style="4" customWidth="1"/>
    <col min="6403" max="6403" width="10.59765625" style="4" customWidth="1"/>
    <col min="6404" max="6405" width="17.3984375" style="4" customWidth="1"/>
    <col min="6406" max="6407" width="15.09765625" style="4" customWidth="1"/>
    <col min="6408" max="6656" width="9.09765625" style="4"/>
    <col min="6657" max="6657" width="12.59765625" style="4" customWidth="1"/>
    <col min="6658" max="6658" width="17.3984375" style="4" customWidth="1"/>
    <col min="6659" max="6659" width="10.59765625" style="4" customWidth="1"/>
    <col min="6660" max="6661" width="17.3984375" style="4" customWidth="1"/>
    <col min="6662" max="6663" width="15.09765625" style="4" customWidth="1"/>
    <col min="6664" max="6912" width="9.09765625" style="4"/>
    <col min="6913" max="6913" width="12.59765625" style="4" customWidth="1"/>
    <col min="6914" max="6914" width="17.3984375" style="4" customWidth="1"/>
    <col min="6915" max="6915" width="10.59765625" style="4" customWidth="1"/>
    <col min="6916" max="6917" width="17.3984375" style="4" customWidth="1"/>
    <col min="6918" max="6919" width="15.09765625" style="4" customWidth="1"/>
    <col min="6920" max="7168" width="9.09765625" style="4"/>
    <col min="7169" max="7169" width="12.59765625" style="4" customWidth="1"/>
    <col min="7170" max="7170" width="17.3984375" style="4" customWidth="1"/>
    <col min="7171" max="7171" width="10.59765625" style="4" customWidth="1"/>
    <col min="7172" max="7173" width="17.3984375" style="4" customWidth="1"/>
    <col min="7174" max="7175" width="15.09765625" style="4" customWidth="1"/>
    <col min="7176" max="7424" width="9.09765625" style="4"/>
    <col min="7425" max="7425" width="12.59765625" style="4" customWidth="1"/>
    <col min="7426" max="7426" width="17.3984375" style="4" customWidth="1"/>
    <col min="7427" max="7427" width="10.59765625" style="4" customWidth="1"/>
    <col min="7428" max="7429" width="17.3984375" style="4" customWidth="1"/>
    <col min="7430" max="7431" width="15.09765625" style="4" customWidth="1"/>
    <col min="7432" max="7680" width="9.09765625" style="4"/>
    <col min="7681" max="7681" width="12.59765625" style="4" customWidth="1"/>
    <col min="7682" max="7682" width="17.3984375" style="4" customWidth="1"/>
    <col min="7683" max="7683" width="10.59765625" style="4" customWidth="1"/>
    <col min="7684" max="7685" width="17.3984375" style="4" customWidth="1"/>
    <col min="7686" max="7687" width="15.09765625" style="4" customWidth="1"/>
    <col min="7688" max="7936" width="9.09765625" style="4"/>
    <col min="7937" max="7937" width="12.59765625" style="4" customWidth="1"/>
    <col min="7938" max="7938" width="17.3984375" style="4" customWidth="1"/>
    <col min="7939" max="7939" width="10.59765625" style="4" customWidth="1"/>
    <col min="7940" max="7941" width="17.3984375" style="4" customWidth="1"/>
    <col min="7942" max="7943" width="15.09765625" style="4" customWidth="1"/>
    <col min="7944" max="8192" width="9.09765625" style="4"/>
    <col min="8193" max="8193" width="12.59765625" style="4" customWidth="1"/>
    <col min="8194" max="8194" width="17.3984375" style="4" customWidth="1"/>
    <col min="8195" max="8195" width="10.59765625" style="4" customWidth="1"/>
    <col min="8196" max="8197" width="17.3984375" style="4" customWidth="1"/>
    <col min="8198" max="8199" width="15.09765625" style="4" customWidth="1"/>
    <col min="8200" max="8448" width="9.09765625" style="4"/>
    <col min="8449" max="8449" width="12.59765625" style="4" customWidth="1"/>
    <col min="8450" max="8450" width="17.3984375" style="4" customWidth="1"/>
    <col min="8451" max="8451" width="10.59765625" style="4" customWidth="1"/>
    <col min="8452" max="8453" width="17.3984375" style="4" customWidth="1"/>
    <col min="8454" max="8455" width="15.09765625" style="4" customWidth="1"/>
    <col min="8456" max="8704" width="9.09765625" style="4"/>
    <col min="8705" max="8705" width="12.59765625" style="4" customWidth="1"/>
    <col min="8706" max="8706" width="17.3984375" style="4" customWidth="1"/>
    <col min="8707" max="8707" width="10.59765625" style="4" customWidth="1"/>
    <col min="8708" max="8709" width="17.3984375" style="4" customWidth="1"/>
    <col min="8710" max="8711" width="15.09765625" style="4" customWidth="1"/>
    <col min="8712" max="8960" width="9.09765625" style="4"/>
    <col min="8961" max="8961" width="12.59765625" style="4" customWidth="1"/>
    <col min="8962" max="8962" width="17.3984375" style="4" customWidth="1"/>
    <col min="8963" max="8963" width="10.59765625" style="4" customWidth="1"/>
    <col min="8964" max="8965" width="17.3984375" style="4" customWidth="1"/>
    <col min="8966" max="8967" width="15.09765625" style="4" customWidth="1"/>
    <col min="8968" max="9216" width="9.09765625" style="4"/>
    <col min="9217" max="9217" width="12.59765625" style="4" customWidth="1"/>
    <col min="9218" max="9218" width="17.3984375" style="4" customWidth="1"/>
    <col min="9219" max="9219" width="10.59765625" style="4" customWidth="1"/>
    <col min="9220" max="9221" width="17.3984375" style="4" customWidth="1"/>
    <col min="9222" max="9223" width="15.09765625" style="4" customWidth="1"/>
    <col min="9224" max="9472" width="9.09765625" style="4"/>
    <col min="9473" max="9473" width="12.59765625" style="4" customWidth="1"/>
    <col min="9474" max="9474" width="17.3984375" style="4" customWidth="1"/>
    <col min="9475" max="9475" width="10.59765625" style="4" customWidth="1"/>
    <col min="9476" max="9477" width="17.3984375" style="4" customWidth="1"/>
    <col min="9478" max="9479" width="15.09765625" style="4" customWidth="1"/>
    <col min="9480" max="9728" width="9.09765625" style="4"/>
    <col min="9729" max="9729" width="12.59765625" style="4" customWidth="1"/>
    <col min="9730" max="9730" width="17.3984375" style="4" customWidth="1"/>
    <col min="9731" max="9731" width="10.59765625" style="4" customWidth="1"/>
    <col min="9732" max="9733" width="17.3984375" style="4" customWidth="1"/>
    <col min="9734" max="9735" width="15.09765625" style="4" customWidth="1"/>
    <col min="9736" max="9984" width="9.09765625" style="4"/>
    <col min="9985" max="9985" width="12.59765625" style="4" customWidth="1"/>
    <col min="9986" max="9986" width="17.3984375" style="4" customWidth="1"/>
    <col min="9987" max="9987" width="10.59765625" style="4" customWidth="1"/>
    <col min="9988" max="9989" width="17.3984375" style="4" customWidth="1"/>
    <col min="9990" max="9991" width="15.09765625" style="4" customWidth="1"/>
    <col min="9992" max="10240" width="9.09765625" style="4"/>
    <col min="10241" max="10241" width="12.59765625" style="4" customWidth="1"/>
    <col min="10242" max="10242" width="17.3984375" style="4" customWidth="1"/>
    <col min="10243" max="10243" width="10.59765625" style="4" customWidth="1"/>
    <col min="10244" max="10245" width="17.3984375" style="4" customWidth="1"/>
    <col min="10246" max="10247" width="15.09765625" style="4" customWidth="1"/>
    <col min="10248" max="10496" width="9.09765625" style="4"/>
    <col min="10497" max="10497" width="12.59765625" style="4" customWidth="1"/>
    <col min="10498" max="10498" width="17.3984375" style="4" customWidth="1"/>
    <col min="10499" max="10499" width="10.59765625" style="4" customWidth="1"/>
    <col min="10500" max="10501" width="17.3984375" style="4" customWidth="1"/>
    <col min="10502" max="10503" width="15.09765625" style="4" customWidth="1"/>
    <col min="10504" max="10752" width="9.09765625" style="4"/>
    <col min="10753" max="10753" width="12.59765625" style="4" customWidth="1"/>
    <col min="10754" max="10754" width="17.3984375" style="4" customWidth="1"/>
    <col min="10755" max="10755" width="10.59765625" style="4" customWidth="1"/>
    <col min="10756" max="10757" width="17.3984375" style="4" customWidth="1"/>
    <col min="10758" max="10759" width="15.09765625" style="4" customWidth="1"/>
    <col min="10760" max="11008" width="9.09765625" style="4"/>
    <col min="11009" max="11009" width="12.59765625" style="4" customWidth="1"/>
    <col min="11010" max="11010" width="17.3984375" style="4" customWidth="1"/>
    <col min="11011" max="11011" width="10.59765625" style="4" customWidth="1"/>
    <col min="11012" max="11013" width="17.3984375" style="4" customWidth="1"/>
    <col min="11014" max="11015" width="15.09765625" style="4" customWidth="1"/>
    <col min="11016" max="11264" width="9.09765625" style="4"/>
    <col min="11265" max="11265" width="12.59765625" style="4" customWidth="1"/>
    <col min="11266" max="11266" width="17.3984375" style="4" customWidth="1"/>
    <col min="11267" max="11267" width="10.59765625" style="4" customWidth="1"/>
    <col min="11268" max="11269" width="17.3984375" style="4" customWidth="1"/>
    <col min="11270" max="11271" width="15.09765625" style="4" customWidth="1"/>
    <col min="11272" max="11520" width="9.09765625" style="4"/>
    <col min="11521" max="11521" width="12.59765625" style="4" customWidth="1"/>
    <col min="11522" max="11522" width="17.3984375" style="4" customWidth="1"/>
    <col min="11523" max="11523" width="10.59765625" style="4" customWidth="1"/>
    <col min="11524" max="11525" width="17.3984375" style="4" customWidth="1"/>
    <col min="11526" max="11527" width="15.09765625" style="4" customWidth="1"/>
    <col min="11528" max="11776" width="9.09765625" style="4"/>
    <col min="11777" max="11777" width="12.59765625" style="4" customWidth="1"/>
    <col min="11778" max="11778" width="17.3984375" style="4" customWidth="1"/>
    <col min="11779" max="11779" width="10.59765625" style="4" customWidth="1"/>
    <col min="11780" max="11781" width="17.3984375" style="4" customWidth="1"/>
    <col min="11782" max="11783" width="15.09765625" style="4" customWidth="1"/>
    <col min="11784" max="12032" width="9.09765625" style="4"/>
    <col min="12033" max="12033" width="12.59765625" style="4" customWidth="1"/>
    <col min="12034" max="12034" width="17.3984375" style="4" customWidth="1"/>
    <col min="12035" max="12035" width="10.59765625" style="4" customWidth="1"/>
    <col min="12036" max="12037" width="17.3984375" style="4" customWidth="1"/>
    <col min="12038" max="12039" width="15.09765625" style="4" customWidth="1"/>
    <col min="12040" max="12288" width="9.09765625" style="4"/>
    <col min="12289" max="12289" width="12.59765625" style="4" customWidth="1"/>
    <col min="12290" max="12290" width="17.3984375" style="4" customWidth="1"/>
    <col min="12291" max="12291" width="10.59765625" style="4" customWidth="1"/>
    <col min="12292" max="12293" width="17.3984375" style="4" customWidth="1"/>
    <col min="12294" max="12295" width="15.09765625" style="4" customWidth="1"/>
    <col min="12296" max="12544" width="9.09765625" style="4"/>
    <col min="12545" max="12545" width="12.59765625" style="4" customWidth="1"/>
    <col min="12546" max="12546" width="17.3984375" style="4" customWidth="1"/>
    <col min="12547" max="12547" width="10.59765625" style="4" customWidth="1"/>
    <col min="12548" max="12549" width="17.3984375" style="4" customWidth="1"/>
    <col min="12550" max="12551" width="15.09765625" style="4" customWidth="1"/>
    <col min="12552" max="12800" width="9.09765625" style="4"/>
    <col min="12801" max="12801" width="12.59765625" style="4" customWidth="1"/>
    <col min="12802" max="12802" width="17.3984375" style="4" customWidth="1"/>
    <col min="12803" max="12803" width="10.59765625" style="4" customWidth="1"/>
    <col min="12804" max="12805" width="17.3984375" style="4" customWidth="1"/>
    <col min="12806" max="12807" width="15.09765625" style="4" customWidth="1"/>
    <col min="12808" max="13056" width="9.09765625" style="4"/>
    <col min="13057" max="13057" width="12.59765625" style="4" customWidth="1"/>
    <col min="13058" max="13058" width="17.3984375" style="4" customWidth="1"/>
    <col min="13059" max="13059" width="10.59765625" style="4" customWidth="1"/>
    <col min="13060" max="13061" width="17.3984375" style="4" customWidth="1"/>
    <col min="13062" max="13063" width="15.09765625" style="4" customWidth="1"/>
    <col min="13064" max="13312" width="9.09765625" style="4"/>
    <col min="13313" max="13313" width="12.59765625" style="4" customWidth="1"/>
    <col min="13314" max="13314" width="17.3984375" style="4" customWidth="1"/>
    <col min="13315" max="13315" width="10.59765625" style="4" customWidth="1"/>
    <col min="13316" max="13317" width="17.3984375" style="4" customWidth="1"/>
    <col min="13318" max="13319" width="15.09765625" style="4" customWidth="1"/>
    <col min="13320" max="13568" width="9.09765625" style="4"/>
    <col min="13569" max="13569" width="12.59765625" style="4" customWidth="1"/>
    <col min="13570" max="13570" width="17.3984375" style="4" customWidth="1"/>
    <col min="13571" max="13571" width="10.59765625" style="4" customWidth="1"/>
    <col min="13572" max="13573" width="17.3984375" style="4" customWidth="1"/>
    <col min="13574" max="13575" width="15.09765625" style="4" customWidth="1"/>
    <col min="13576" max="13824" width="9.09765625" style="4"/>
    <col min="13825" max="13825" width="12.59765625" style="4" customWidth="1"/>
    <col min="13826" max="13826" width="17.3984375" style="4" customWidth="1"/>
    <col min="13827" max="13827" width="10.59765625" style="4" customWidth="1"/>
    <col min="13828" max="13829" width="17.3984375" style="4" customWidth="1"/>
    <col min="13830" max="13831" width="15.09765625" style="4" customWidth="1"/>
    <col min="13832" max="14080" width="9.09765625" style="4"/>
    <col min="14081" max="14081" width="12.59765625" style="4" customWidth="1"/>
    <col min="14082" max="14082" width="17.3984375" style="4" customWidth="1"/>
    <col min="14083" max="14083" width="10.59765625" style="4" customWidth="1"/>
    <col min="14084" max="14085" width="17.3984375" style="4" customWidth="1"/>
    <col min="14086" max="14087" width="15.09765625" style="4" customWidth="1"/>
    <col min="14088" max="14336" width="9.09765625" style="4"/>
    <col min="14337" max="14337" width="12.59765625" style="4" customWidth="1"/>
    <col min="14338" max="14338" width="17.3984375" style="4" customWidth="1"/>
    <col min="14339" max="14339" width="10.59765625" style="4" customWidth="1"/>
    <col min="14340" max="14341" width="17.3984375" style="4" customWidth="1"/>
    <col min="14342" max="14343" width="15.09765625" style="4" customWidth="1"/>
    <col min="14344" max="14592" width="9.09765625" style="4"/>
    <col min="14593" max="14593" width="12.59765625" style="4" customWidth="1"/>
    <col min="14594" max="14594" width="17.3984375" style="4" customWidth="1"/>
    <col min="14595" max="14595" width="10.59765625" style="4" customWidth="1"/>
    <col min="14596" max="14597" width="17.3984375" style="4" customWidth="1"/>
    <col min="14598" max="14599" width="15.09765625" style="4" customWidth="1"/>
    <col min="14600" max="14848" width="9.09765625" style="4"/>
    <col min="14849" max="14849" width="12.59765625" style="4" customWidth="1"/>
    <col min="14850" max="14850" width="17.3984375" style="4" customWidth="1"/>
    <col min="14851" max="14851" width="10.59765625" style="4" customWidth="1"/>
    <col min="14852" max="14853" width="17.3984375" style="4" customWidth="1"/>
    <col min="14854" max="14855" width="15.09765625" style="4" customWidth="1"/>
    <col min="14856" max="15104" width="9.09765625" style="4"/>
    <col min="15105" max="15105" width="12.59765625" style="4" customWidth="1"/>
    <col min="15106" max="15106" width="17.3984375" style="4" customWidth="1"/>
    <col min="15107" max="15107" width="10.59765625" style="4" customWidth="1"/>
    <col min="15108" max="15109" width="17.3984375" style="4" customWidth="1"/>
    <col min="15110" max="15111" width="15.09765625" style="4" customWidth="1"/>
    <col min="15112" max="15360" width="9.09765625" style="4"/>
    <col min="15361" max="15361" width="12.59765625" style="4" customWidth="1"/>
    <col min="15362" max="15362" width="17.3984375" style="4" customWidth="1"/>
    <col min="15363" max="15363" width="10.59765625" style="4" customWidth="1"/>
    <col min="15364" max="15365" width="17.3984375" style="4" customWidth="1"/>
    <col min="15366" max="15367" width="15.09765625" style="4" customWidth="1"/>
    <col min="15368" max="15616" width="9.09765625" style="4"/>
    <col min="15617" max="15617" width="12.59765625" style="4" customWidth="1"/>
    <col min="15618" max="15618" width="17.3984375" style="4" customWidth="1"/>
    <col min="15619" max="15619" width="10.59765625" style="4" customWidth="1"/>
    <col min="15620" max="15621" width="17.3984375" style="4" customWidth="1"/>
    <col min="15622" max="15623" width="15.09765625" style="4" customWidth="1"/>
    <col min="15624" max="15872" width="9.09765625" style="4"/>
    <col min="15873" max="15873" width="12.59765625" style="4" customWidth="1"/>
    <col min="15874" max="15874" width="17.3984375" style="4" customWidth="1"/>
    <col min="15875" max="15875" width="10.59765625" style="4" customWidth="1"/>
    <col min="15876" max="15877" width="17.3984375" style="4" customWidth="1"/>
    <col min="15878" max="15879" width="15.09765625" style="4" customWidth="1"/>
    <col min="15880" max="16128" width="9.09765625" style="4"/>
    <col min="16129" max="16129" width="12.59765625" style="4" customWidth="1"/>
    <col min="16130" max="16130" width="17.3984375" style="4" customWidth="1"/>
    <col min="16131" max="16131" width="10.59765625" style="4" customWidth="1"/>
    <col min="16132" max="16133" width="17.3984375" style="4" customWidth="1"/>
    <col min="16134" max="16135" width="15.09765625" style="4" customWidth="1"/>
    <col min="16136" max="16384" width="9.09765625" style="4"/>
  </cols>
  <sheetData>
    <row r="1" spans="1:7" x14ac:dyDescent="0.25">
      <c r="A1" s="6"/>
      <c r="B1" s="6"/>
      <c r="C1" s="6"/>
      <c r="D1" s="6"/>
      <c r="E1" s="6"/>
      <c r="F1" s="6"/>
      <c r="G1" s="7"/>
    </row>
    <row r="2" spans="1:7" ht="13" x14ac:dyDescent="0.3">
      <c r="A2" s="8" t="s">
        <v>167</v>
      </c>
      <c r="B2" s="6"/>
      <c r="C2" s="6"/>
      <c r="D2" s="6"/>
      <c r="E2" s="6"/>
      <c r="F2" s="6"/>
      <c r="G2" s="7"/>
    </row>
    <row r="3" spans="1:7" x14ac:dyDescent="0.25">
      <c r="A3" s="9"/>
      <c r="B3" s="9"/>
      <c r="C3" s="9"/>
      <c r="D3" s="9"/>
      <c r="E3" s="9"/>
      <c r="F3" s="9"/>
      <c r="G3" s="10"/>
    </row>
    <row r="4" spans="1:7" x14ac:dyDescent="0.25">
      <c r="A4" s="11" t="s">
        <v>42</v>
      </c>
      <c r="B4" s="12" t="s">
        <v>43</v>
      </c>
      <c r="C4" s="12" t="s">
        <v>44</v>
      </c>
      <c r="D4" s="12" t="s">
        <v>44</v>
      </c>
      <c r="E4" s="12" t="s">
        <v>45</v>
      </c>
      <c r="F4" s="12" t="s">
        <v>46</v>
      </c>
      <c r="G4" s="13" t="s">
        <v>47</v>
      </c>
    </row>
    <row r="5" spans="1:7" x14ac:dyDescent="0.25">
      <c r="A5" s="14" t="s">
        <v>48</v>
      </c>
      <c r="B5" s="15" t="s">
        <v>49</v>
      </c>
      <c r="C5" s="15" t="s">
        <v>50</v>
      </c>
      <c r="D5" s="15" t="s">
        <v>51</v>
      </c>
      <c r="E5" s="15" t="s">
        <v>52</v>
      </c>
      <c r="F5" s="15" t="s">
        <v>53</v>
      </c>
      <c r="G5" s="16" t="s">
        <v>54</v>
      </c>
    </row>
    <row r="6" spans="1:7" x14ac:dyDescent="0.25">
      <c r="A6" s="17"/>
      <c r="B6" s="15" t="s">
        <v>55</v>
      </c>
      <c r="C6" s="15" t="s">
        <v>56</v>
      </c>
      <c r="D6" s="15" t="s">
        <v>55</v>
      </c>
      <c r="E6" s="15" t="s">
        <v>55</v>
      </c>
      <c r="F6" s="15" t="s">
        <v>57</v>
      </c>
      <c r="G6" s="16" t="s">
        <v>56</v>
      </c>
    </row>
    <row r="7" spans="1:7" x14ac:dyDescent="0.25">
      <c r="A7" s="18"/>
      <c r="B7" s="6"/>
      <c r="C7" s="15"/>
      <c r="D7" s="6"/>
      <c r="E7" s="6"/>
      <c r="F7" s="15"/>
      <c r="G7" s="16"/>
    </row>
    <row r="8" spans="1:7" ht="13.5" x14ac:dyDescent="0.35">
      <c r="A8" s="19"/>
      <c r="B8" s="20" t="s">
        <v>58</v>
      </c>
      <c r="C8" s="12" t="s">
        <v>59</v>
      </c>
      <c r="D8" s="12" t="s">
        <v>60</v>
      </c>
      <c r="E8" s="12" t="s">
        <v>61</v>
      </c>
      <c r="F8" s="20" t="s">
        <v>62</v>
      </c>
      <c r="G8" s="21" t="s">
        <v>63</v>
      </c>
    </row>
    <row r="9" spans="1:7" x14ac:dyDescent="0.25">
      <c r="A9" s="18"/>
      <c r="B9" s="22"/>
      <c r="C9" s="22"/>
      <c r="D9" s="22"/>
      <c r="E9" s="22"/>
      <c r="F9" s="22"/>
      <c r="G9" s="23"/>
    </row>
    <row r="10" spans="1:7" x14ac:dyDescent="0.25">
      <c r="A10" s="14" t="s">
        <v>64</v>
      </c>
      <c r="B10" s="24">
        <v>2.0699999999999998E-3</v>
      </c>
      <c r="C10" s="15">
        <v>100000</v>
      </c>
      <c r="D10" s="15">
        <v>207</v>
      </c>
      <c r="E10" s="15">
        <v>99830</v>
      </c>
      <c r="F10" s="15">
        <v>8155364</v>
      </c>
      <c r="G10" s="25">
        <v>81.599999999999994</v>
      </c>
    </row>
    <row r="11" spans="1:7" x14ac:dyDescent="0.25">
      <c r="A11" s="14" t="s">
        <v>65</v>
      </c>
      <c r="B11" s="24">
        <v>1.7000000000000001E-4</v>
      </c>
      <c r="C11" s="15">
        <v>99793</v>
      </c>
      <c r="D11" s="15">
        <v>17</v>
      </c>
      <c r="E11" s="15">
        <v>99784</v>
      </c>
      <c r="F11" s="15">
        <v>8055534</v>
      </c>
      <c r="G11" s="25">
        <v>80.7</v>
      </c>
    </row>
    <row r="12" spans="1:7" x14ac:dyDescent="0.25">
      <c r="A12" s="14" t="s">
        <v>66</v>
      </c>
      <c r="B12" s="24">
        <v>1.6000000000000001E-4</v>
      </c>
      <c r="C12" s="15">
        <v>99776</v>
      </c>
      <c r="D12" s="15">
        <v>16</v>
      </c>
      <c r="E12" s="15">
        <v>99768</v>
      </c>
      <c r="F12" s="15">
        <v>7955750</v>
      </c>
      <c r="G12" s="25">
        <v>79.7</v>
      </c>
    </row>
    <row r="13" spans="1:7" x14ac:dyDescent="0.25">
      <c r="A13" s="14" t="s">
        <v>67</v>
      </c>
      <c r="B13" s="24">
        <v>1.4999999999999999E-4</v>
      </c>
      <c r="C13" s="15">
        <v>99759</v>
      </c>
      <c r="D13" s="15">
        <v>15</v>
      </c>
      <c r="E13" s="15">
        <v>99752</v>
      </c>
      <c r="F13" s="15">
        <v>7855982</v>
      </c>
      <c r="G13" s="25">
        <v>78.7</v>
      </c>
    </row>
    <row r="14" spans="1:7" x14ac:dyDescent="0.25">
      <c r="A14" s="14" t="s">
        <v>68</v>
      </c>
      <c r="B14" s="24">
        <v>1.2999999999999999E-4</v>
      </c>
      <c r="C14" s="15">
        <v>99744</v>
      </c>
      <c r="D14" s="15">
        <v>13</v>
      </c>
      <c r="E14" s="15">
        <v>99738</v>
      </c>
      <c r="F14" s="15">
        <v>7756230</v>
      </c>
      <c r="G14" s="25">
        <v>77.8</v>
      </c>
    </row>
    <row r="15" spans="1:7" x14ac:dyDescent="0.25">
      <c r="A15" s="14" t="s">
        <v>69</v>
      </c>
      <c r="B15" s="24">
        <v>1.1E-4</v>
      </c>
      <c r="C15" s="15">
        <v>99731</v>
      </c>
      <c r="D15" s="15">
        <v>11</v>
      </c>
      <c r="E15" s="15">
        <v>99726</v>
      </c>
      <c r="F15" s="15">
        <v>7656492</v>
      </c>
      <c r="G15" s="25">
        <v>76.8</v>
      </c>
    </row>
    <row r="16" spans="1:7" x14ac:dyDescent="0.25">
      <c r="A16" s="14" t="s">
        <v>70</v>
      </c>
      <c r="B16" s="24">
        <v>9.0000000000000006E-5</v>
      </c>
      <c r="C16" s="15">
        <v>99720</v>
      </c>
      <c r="D16" s="15">
        <v>9</v>
      </c>
      <c r="E16" s="15">
        <v>99716</v>
      </c>
      <c r="F16" s="15">
        <v>7556766</v>
      </c>
      <c r="G16" s="25">
        <v>75.8</v>
      </c>
    </row>
    <row r="17" spans="1:7" x14ac:dyDescent="0.25">
      <c r="A17" s="14" t="s">
        <v>71</v>
      </c>
      <c r="B17" s="24">
        <v>8.0000000000000007E-5</v>
      </c>
      <c r="C17" s="15">
        <v>99711</v>
      </c>
      <c r="D17" s="15">
        <v>8</v>
      </c>
      <c r="E17" s="15">
        <v>99707</v>
      </c>
      <c r="F17" s="15">
        <v>7457051</v>
      </c>
      <c r="G17" s="25">
        <v>74.8</v>
      </c>
    </row>
    <row r="18" spans="1:7" x14ac:dyDescent="0.25">
      <c r="A18" s="14" t="s">
        <v>72</v>
      </c>
      <c r="B18" s="24">
        <v>8.0000000000000007E-5</v>
      </c>
      <c r="C18" s="15">
        <v>99703</v>
      </c>
      <c r="D18" s="15">
        <v>8</v>
      </c>
      <c r="E18" s="15">
        <v>99699</v>
      </c>
      <c r="F18" s="15">
        <v>7357343</v>
      </c>
      <c r="G18" s="25">
        <v>73.8</v>
      </c>
    </row>
    <row r="19" spans="1:7" x14ac:dyDescent="0.25">
      <c r="A19" s="14" t="s">
        <v>73</v>
      </c>
      <c r="B19" s="24">
        <v>9.0000000000000006E-5</v>
      </c>
      <c r="C19" s="15">
        <v>99695</v>
      </c>
      <c r="D19" s="15">
        <v>9</v>
      </c>
      <c r="E19" s="15">
        <v>99691</v>
      </c>
      <c r="F19" s="15">
        <v>7257644</v>
      </c>
      <c r="G19" s="25">
        <v>72.8</v>
      </c>
    </row>
    <row r="20" spans="1:7" x14ac:dyDescent="0.25">
      <c r="A20" s="14" t="s">
        <v>74</v>
      </c>
      <c r="B20" s="24">
        <v>9.0000000000000006E-5</v>
      </c>
      <c r="C20" s="15">
        <v>99687</v>
      </c>
      <c r="D20" s="15">
        <v>9</v>
      </c>
      <c r="E20" s="15">
        <v>99682</v>
      </c>
      <c r="F20" s="15">
        <v>7157953</v>
      </c>
      <c r="G20" s="25">
        <v>71.8</v>
      </c>
    </row>
    <row r="21" spans="1:7" x14ac:dyDescent="0.25">
      <c r="A21" s="14" t="s">
        <v>75</v>
      </c>
      <c r="B21" s="24">
        <v>1E-4</v>
      </c>
      <c r="C21" s="15">
        <v>99677</v>
      </c>
      <c r="D21" s="15">
        <v>10</v>
      </c>
      <c r="E21" s="15">
        <v>99672</v>
      </c>
      <c r="F21" s="15">
        <v>7058271</v>
      </c>
      <c r="G21" s="25">
        <v>70.8</v>
      </c>
    </row>
    <row r="22" spans="1:7" x14ac:dyDescent="0.25">
      <c r="A22" s="14" t="s">
        <v>76</v>
      </c>
      <c r="B22" s="24">
        <v>1.1E-4</v>
      </c>
      <c r="C22" s="15">
        <v>99667</v>
      </c>
      <c r="D22" s="15">
        <v>11</v>
      </c>
      <c r="E22" s="15">
        <v>99662</v>
      </c>
      <c r="F22" s="15">
        <v>6958599</v>
      </c>
      <c r="G22" s="25">
        <v>69.8</v>
      </c>
    </row>
    <row r="23" spans="1:7" x14ac:dyDescent="0.25">
      <c r="A23" s="14" t="s">
        <v>77</v>
      </c>
      <c r="B23" s="24">
        <v>1.3999999999999999E-4</v>
      </c>
      <c r="C23" s="15">
        <v>99656</v>
      </c>
      <c r="D23" s="15">
        <v>14</v>
      </c>
      <c r="E23" s="15">
        <v>99649</v>
      </c>
      <c r="F23" s="15">
        <v>6858937</v>
      </c>
      <c r="G23" s="25">
        <v>68.8</v>
      </c>
    </row>
    <row r="24" spans="1:7" x14ac:dyDescent="0.25">
      <c r="A24" s="14" t="s">
        <v>78</v>
      </c>
      <c r="B24" s="24">
        <v>1.7000000000000001E-4</v>
      </c>
      <c r="C24" s="15">
        <v>99642</v>
      </c>
      <c r="D24" s="15">
        <v>17</v>
      </c>
      <c r="E24" s="15">
        <v>99634</v>
      </c>
      <c r="F24" s="15">
        <v>6759288</v>
      </c>
      <c r="G24" s="25">
        <v>67.8</v>
      </c>
    </row>
    <row r="25" spans="1:7" x14ac:dyDescent="0.25">
      <c r="A25" s="14" t="s">
        <v>79</v>
      </c>
      <c r="B25" s="24">
        <v>2.0000000000000001E-4</v>
      </c>
      <c r="C25" s="15">
        <v>99626</v>
      </c>
      <c r="D25" s="15">
        <v>20</v>
      </c>
      <c r="E25" s="15">
        <v>99616</v>
      </c>
      <c r="F25" s="15">
        <v>6659654</v>
      </c>
      <c r="G25" s="25">
        <v>66.8</v>
      </c>
    </row>
    <row r="26" spans="1:7" x14ac:dyDescent="0.25">
      <c r="A26" s="26" t="s">
        <v>80</v>
      </c>
      <c r="B26" s="24">
        <v>2.3000000000000001E-4</v>
      </c>
      <c r="C26" s="15">
        <v>99606</v>
      </c>
      <c r="D26" s="15">
        <v>23</v>
      </c>
      <c r="E26" s="15">
        <v>99595</v>
      </c>
      <c r="F26" s="15">
        <v>6560038</v>
      </c>
      <c r="G26" s="25">
        <v>65.900000000000006</v>
      </c>
    </row>
    <row r="27" spans="1:7" x14ac:dyDescent="0.25">
      <c r="A27" s="26" t="s">
        <v>81</v>
      </c>
      <c r="B27" s="24">
        <v>2.5000000000000001E-4</v>
      </c>
      <c r="C27" s="15">
        <v>99583</v>
      </c>
      <c r="D27" s="15">
        <v>25</v>
      </c>
      <c r="E27" s="15">
        <v>99571</v>
      </c>
      <c r="F27" s="15">
        <v>6460443</v>
      </c>
      <c r="G27" s="25">
        <v>64.900000000000006</v>
      </c>
    </row>
    <row r="28" spans="1:7" x14ac:dyDescent="0.25">
      <c r="A28" s="26" t="s">
        <v>82</v>
      </c>
      <c r="B28" s="24">
        <v>2.7E-4</v>
      </c>
      <c r="C28" s="15">
        <v>99558</v>
      </c>
      <c r="D28" s="15">
        <v>27</v>
      </c>
      <c r="E28" s="15">
        <v>99545</v>
      </c>
      <c r="F28" s="15">
        <v>6360872</v>
      </c>
      <c r="G28" s="25">
        <v>63.9</v>
      </c>
    </row>
    <row r="29" spans="1:7" x14ac:dyDescent="0.25">
      <c r="A29" s="26" t="s">
        <v>83</v>
      </c>
      <c r="B29" s="24">
        <v>2.7999999999999998E-4</v>
      </c>
      <c r="C29" s="15">
        <v>99532</v>
      </c>
      <c r="D29" s="15">
        <v>28</v>
      </c>
      <c r="E29" s="15">
        <v>99517</v>
      </c>
      <c r="F29" s="15">
        <v>6261327</v>
      </c>
      <c r="G29" s="25">
        <v>62.9</v>
      </c>
    </row>
    <row r="30" spans="1:7" x14ac:dyDescent="0.25">
      <c r="A30" s="26" t="s">
        <v>84</v>
      </c>
      <c r="B30" s="24">
        <v>2.9999999999999997E-4</v>
      </c>
      <c r="C30" s="15">
        <v>99503</v>
      </c>
      <c r="D30" s="15">
        <v>29</v>
      </c>
      <c r="E30" s="15">
        <v>99489</v>
      </c>
      <c r="F30" s="15">
        <v>6161810</v>
      </c>
      <c r="G30" s="25">
        <v>61.9</v>
      </c>
    </row>
    <row r="31" spans="1:7" x14ac:dyDescent="0.25">
      <c r="A31" s="26" t="s">
        <v>85</v>
      </c>
      <c r="B31" s="24">
        <v>3.1E-4</v>
      </c>
      <c r="C31" s="15">
        <v>99474</v>
      </c>
      <c r="D31" s="15">
        <v>30</v>
      </c>
      <c r="E31" s="15">
        <v>99459</v>
      </c>
      <c r="F31" s="15">
        <v>6062321</v>
      </c>
      <c r="G31" s="25">
        <v>60.9</v>
      </c>
    </row>
    <row r="32" spans="1:7" x14ac:dyDescent="0.25">
      <c r="A32" s="26" t="s">
        <v>86</v>
      </c>
      <c r="B32" s="24">
        <v>3.1E-4</v>
      </c>
      <c r="C32" s="15">
        <v>99444</v>
      </c>
      <c r="D32" s="15">
        <v>31</v>
      </c>
      <c r="E32" s="15">
        <v>99428</v>
      </c>
      <c r="F32" s="15">
        <v>5962862</v>
      </c>
      <c r="G32" s="25">
        <v>60</v>
      </c>
    </row>
    <row r="33" spans="1:7" x14ac:dyDescent="0.25">
      <c r="A33" s="26" t="s">
        <v>87</v>
      </c>
      <c r="B33" s="24">
        <v>3.1E-4</v>
      </c>
      <c r="C33" s="15">
        <v>99413</v>
      </c>
      <c r="D33" s="15">
        <v>31</v>
      </c>
      <c r="E33" s="15">
        <v>99397</v>
      </c>
      <c r="F33" s="15">
        <v>5863434</v>
      </c>
      <c r="G33" s="25">
        <v>59</v>
      </c>
    </row>
    <row r="34" spans="1:7" x14ac:dyDescent="0.25">
      <c r="A34" s="26" t="s">
        <v>88</v>
      </c>
      <c r="B34" s="24">
        <v>2.9999999999999997E-4</v>
      </c>
      <c r="C34" s="15">
        <v>99382</v>
      </c>
      <c r="D34" s="15">
        <v>30</v>
      </c>
      <c r="E34" s="15">
        <v>99367</v>
      </c>
      <c r="F34" s="15">
        <v>5764037</v>
      </c>
      <c r="G34" s="25">
        <v>58</v>
      </c>
    </row>
    <row r="35" spans="1:7" x14ac:dyDescent="0.25">
      <c r="A35" s="26" t="s">
        <v>89</v>
      </c>
      <c r="B35" s="24">
        <v>2.9E-4</v>
      </c>
      <c r="C35" s="15">
        <v>99352</v>
      </c>
      <c r="D35" s="15">
        <v>28</v>
      </c>
      <c r="E35" s="15">
        <v>99338</v>
      </c>
      <c r="F35" s="15">
        <v>5664670</v>
      </c>
      <c r="G35" s="25">
        <v>57</v>
      </c>
    </row>
    <row r="36" spans="1:7" x14ac:dyDescent="0.25">
      <c r="A36" s="26" t="s">
        <v>90</v>
      </c>
      <c r="B36" s="24">
        <v>2.7999999999999998E-4</v>
      </c>
      <c r="C36" s="15">
        <v>99324</v>
      </c>
      <c r="D36" s="15">
        <v>27</v>
      </c>
      <c r="E36" s="15">
        <v>99310</v>
      </c>
      <c r="F36" s="15">
        <v>5565332</v>
      </c>
      <c r="G36" s="25">
        <v>56</v>
      </c>
    </row>
    <row r="37" spans="1:7" x14ac:dyDescent="0.25">
      <c r="A37" s="26" t="s">
        <v>91</v>
      </c>
      <c r="B37" s="24">
        <v>2.7E-4</v>
      </c>
      <c r="C37" s="15">
        <v>99297</v>
      </c>
      <c r="D37" s="15">
        <v>27</v>
      </c>
      <c r="E37" s="15">
        <v>99283</v>
      </c>
      <c r="F37" s="15">
        <v>5466022</v>
      </c>
      <c r="G37" s="25">
        <v>55</v>
      </c>
    </row>
    <row r="38" spans="1:7" x14ac:dyDescent="0.25">
      <c r="A38" s="26" t="s">
        <v>92</v>
      </c>
      <c r="B38" s="24">
        <v>2.7999999999999998E-4</v>
      </c>
      <c r="C38" s="15">
        <v>99269</v>
      </c>
      <c r="D38" s="15">
        <v>28</v>
      </c>
      <c r="E38" s="15">
        <v>99255</v>
      </c>
      <c r="F38" s="15">
        <v>5366739</v>
      </c>
      <c r="G38" s="25">
        <v>54.1</v>
      </c>
    </row>
    <row r="39" spans="1:7" x14ac:dyDescent="0.25">
      <c r="A39" s="26" t="s">
        <v>93</v>
      </c>
      <c r="B39" s="24">
        <v>2.9999999999999997E-4</v>
      </c>
      <c r="C39" s="15">
        <v>99241</v>
      </c>
      <c r="D39" s="15">
        <v>30</v>
      </c>
      <c r="E39" s="15">
        <v>99226</v>
      </c>
      <c r="F39" s="15">
        <v>5267483</v>
      </c>
      <c r="G39" s="25">
        <v>53.1</v>
      </c>
    </row>
    <row r="40" spans="1:7" x14ac:dyDescent="0.25">
      <c r="A40" s="26" t="s">
        <v>94</v>
      </c>
      <c r="B40" s="24">
        <v>3.2000000000000003E-4</v>
      </c>
      <c r="C40" s="15">
        <v>99211</v>
      </c>
      <c r="D40" s="15">
        <v>32</v>
      </c>
      <c r="E40" s="15">
        <v>99195</v>
      </c>
      <c r="F40" s="15">
        <v>5168257</v>
      </c>
      <c r="G40" s="25">
        <v>52.1</v>
      </c>
    </row>
    <row r="41" spans="1:7" x14ac:dyDescent="0.25">
      <c r="A41" s="26" t="s">
        <v>95</v>
      </c>
      <c r="B41" s="24">
        <v>3.4000000000000002E-4</v>
      </c>
      <c r="C41" s="15">
        <v>99179</v>
      </c>
      <c r="D41" s="15">
        <v>34</v>
      </c>
      <c r="E41" s="15">
        <v>99162</v>
      </c>
      <c r="F41" s="15">
        <v>5069062</v>
      </c>
      <c r="G41" s="25">
        <v>51.1</v>
      </c>
    </row>
    <row r="42" spans="1:7" x14ac:dyDescent="0.25">
      <c r="A42" s="26" t="s">
        <v>96</v>
      </c>
      <c r="B42" s="24">
        <v>3.6999999999999999E-4</v>
      </c>
      <c r="C42" s="15">
        <v>99145</v>
      </c>
      <c r="D42" s="15">
        <v>37</v>
      </c>
      <c r="E42" s="15">
        <v>99127</v>
      </c>
      <c r="F42" s="15">
        <v>4969900</v>
      </c>
      <c r="G42" s="25">
        <v>50.1</v>
      </c>
    </row>
    <row r="43" spans="1:7" x14ac:dyDescent="0.25">
      <c r="A43" s="26" t="s">
        <v>97</v>
      </c>
      <c r="B43" s="24">
        <v>4.0000000000000002E-4</v>
      </c>
      <c r="C43" s="15">
        <v>99109</v>
      </c>
      <c r="D43" s="15">
        <v>40</v>
      </c>
      <c r="E43" s="15">
        <v>99089</v>
      </c>
      <c r="F43" s="15">
        <v>4870773</v>
      </c>
      <c r="G43" s="25">
        <v>49.1</v>
      </c>
    </row>
    <row r="44" spans="1:7" x14ac:dyDescent="0.25">
      <c r="A44" s="26" t="s">
        <v>98</v>
      </c>
      <c r="B44" s="24">
        <v>4.4999999999999999E-4</v>
      </c>
      <c r="C44" s="15">
        <v>99069</v>
      </c>
      <c r="D44" s="15">
        <v>44</v>
      </c>
      <c r="E44" s="15">
        <v>99047</v>
      </c>
      <c r="F44" s="15">
        <v>4771684</v>
      </c>
      <c r="G44" s="25">
        <v>48.2</v>
      </c>
    </row>
    <row r="45" spans="1:7" x14ac:dyDescent="0.25">
      <c r="A45" s="26" t="s">
        <v>99</v>
      </c>
      <c r="B45" s="24">
        <v>4.8999999999999998E-4</v>
      </c>
      <c r="C45" s="15">
        <v>99024</v>
      </c>
      <c r="D45" s="15">
        <v>49</v>
      </c>
      <c r="E45" s="15">
        <v>99000</v>
      </c>
      <c r="F45" s="15">
        <v>4672637</v>
      </c>
      <c r="G45" s="25">
        <v>47.2</v>
      </c>
    </row>
    <row r="46" spans="1:7" x14ac:dyDescent="0.25">
      <c r="A46" s="26" t="s">
        <v>100</v>
      </c>
      <c r="B46" s="24">
        <v>5.4000000000000001E-4</v>
      </c>
      <c r="C46" s="15">
        <v>98976</v>
      </c>
      <c r="D46" s="15">
        <v>53</v>
      </c>
      <c r="E46" s="15">
        <v>98949</v>
      </c>
      <c r="F46" s="15">
        <v>4573637</v>
      </c>
      <c r="G46" s="25">
        <v>46.2</v>
      </c>
    </row>
    <row r="47" spans="1:7" x14ac:dyDescent="0.25">
      <c r="A47" s="26" t="s">
        <v>101</v>
      </c>
      <c r="B47" s="24">
        <v>5.9000000000000003E-4</v>
      </c>
      <c r="C47" s="15">
        <v>98922</v>
      </c>
      <c r="D47" s="15">
        <v>58</v>
      </c>
      <c r="E47" s="15">
        <v>98893</v>
      </c>
      <c r="F47" s="15">
        <v>4474688</v>
      </c>
      <c r="G47" s="25">
        <v>45.2</v>
      </c>
    </row>
    <row r="48" spans="1:7" x14ac:dyDescent="0.25">
      <c r="A48" s="26" t="s">
        <v>102</v>
      </c>
      <c r="B48" s="24">
        <v>6.4000000000000005E-4</v>
      </c>
      <c r="C48" s="15">
        <v>98864</v>
      </c>
      <c r="D48" s="15">
        <v>63</v>
      </c>
      <c r="E48" s="15">
        <v>98833</v>
      </c>
      <c r="F48" s="15">
        <v>4375795</v>
      </c>
      <c r="G48" s="25">
        <v>44.3</v>
      </c>
    </row>
    <row r="49" spans="1:7" x14ac:dyDescent="0.25">
      <c r="A49" s="26" t="s">
        <v>103</v>
      </c>
      <c r="B49" s="24">
        <v>6.8999999999999997E-4</v>
      </c>
      <c r="C49" s="15">
        <v>98801</v>
      </c>
      <c r="D49" s="15">
        <v>68</v>
      </c>
      <c r="E49" s="15">
        <v>98767</v>
      </c>
      <c r="F49" s="15">
        <v>4276962</v>
      </c>
      <c r="G49" s="25">
        <v>43.3</v>
      </c>
    </row>
    <row r="50" spans="1:7" x14ac:dyDescent="0.25">
      <c r="A50" s="26" t="s">
        <v>104</v>
      </c>
      <c r="B50" s="24">
        <v>7.5000000000000002E-4</v>
      </c>
      <c r="C50" s="15">
        <v>98733</v>
      </c>
      <c r="D50" s="15">
        <v>74</v>
      </c>
      <c r="E50" s="15">
        <v>98696</v>
      </c>
      <c r="F50" s="15">
        <v>4178195</v>
      </c>
      <c r="G50" s="25">
        <v>42.3</v>
      </c>
    </row>
    <row r="51" spans="1:7" x14ac:dyDescent="0.25">
      <c r="A51" s="26" t="s">
        <v>105</v>
      </c>
      <c r="B51" s="24">
        <v>8.0999999999999996E-4</v>
      </c>
      <c r="C51" s="15">
        <v>98659</v>
      </c>
      <c r="D51" s="15">
        <v>80</v>
      </c>
      <c r="E51" s="15">
        <v>98619</v>
      </c>
      <c r="F51" s="15">
        <v>4079499</v>
      </c>
      <c r="G51" s="25">
        <v>41.3</v>
      </c>
    </row>
    <row r="52" spans="1:7" x14ac:dyDescent="0.25">
      <c r="A52" s="26" t="s">
        <v>106</v>
      </c>
      <c r="B52" s="24">
        <v>8.8999999999999995E-4</v>
      </c>
      <c r="C52" s="15">
        <v>98579</v>
      </c>
      <c r="D52" s="15">
        <v>87</v>
      </c>
      <c r="E52" s="15">
        <v>98536</v>
      </c>
      <c r="F52" s="15">
        <v>3980880</v>
      </c>
      <c r="G52" s="25">
        <v>40.4</v>
      </c>
    </row>
    <row r="53" spans="1:7" x14ac:dyDescent="0.25">
      <c r="A53" s="26" t="s">
        <v>107</v>
      </c>
      <c r="B53" s="24">
        <v>9.8999999999999999E-4</v>
      </c>
      <c r="C53" s="15">
        <v>98492</v>
      </c>
      <c r="D53" s="15">
        <v>98</v>
      </c>
      <c r="E53" s="15">
        <v>98443</v>
      </c>
      <c r="F53" s="15">
        <v>3882345</v>
      </c>
      <c r="G53" s="25">
        <v>39.4</v>
      </c>
    </row>
    <row r="54" spans="1:7" x14ac:dyDescent="0.25">
      <c r="A54" s="26" t="s">
        <v>108</v>
      </c>
      <c r="B54" s="24">
        <v>1.1199999999999999E-3</v>
      </c>
      <c r="C54" s="15">
        <v>98394</v>
      </c>
      <c r="D54" s="15">
        <v>110</v>
      </c>
      <c r="E54" s="15">
        <v>98339</v>
      </c>
      <c r="F54" s="15">
        <v>3783902</v>
      </c>
      <c r="G54" s="25">
        <v>38.5</v>
      </c>
    </row>
    <row r="55" spans="1:7" x14ac:dyDescent="0.25">
      <c r="A55" s="26" t="s">
        <v>109</v>
      </c>
      <c r="B55" s="24">
        <v>1.24E-3</v>
      </c>
      <c r="C55" s="15">
        <v>98284</v>
      </c>
      <c r="D55" s="15">
        <v>122</v>
      </c>
      <c r="E55" s="15">
        <v>98223</v>
      </c>
      <c r="F55" s="15">
        <v>3685562</v>
      </c>
      <c r="G55" s="25">
        <v>37.5</v>
      </c>
    </row>
    <row r="56" spans="1:7" x14ac:dyDescent="0.25">
      <c r="A56" s="26" t="s">
        <v>110</v>
      </c>
      <c r="B56" s="24">
        <v>1.3799999999999999E-3</v>
      </c>
      <c r="C56" s="15">
        <v>98162</v>
      </c>
      <c r="D56" s="15">
        <v>135</v>
      </c>
      <c r="E56" s="15">
        <v>98094</v>
      </c>
      <c r="F56" s="15">
        <v>3587339</v>
      </c>
      <c r="G56" s="25">
        <v>36.5</v>
      </c>
    </row>
    <row r="57" spans="1:7" x14ac:dyDescent="0.25">
      <c r="A57" s="26" t="s">
        <v>111</v>
      </c>
      <c r="B57" s="24">
        <v>1.5399999999999999E-3</v>
      </c>
      <c r="C57" s="15">
        <v>98026</v>
      </c>
      <c r="D57" s="15">
        <v>151</v>
      </c>
      <c r="E57" s="15">
        <v>97951</v>
      </c>
      <c r="F57" s="15">
        <v>3489245</v>
      </c>
      <c r="G57" s="25">
        <v>35.6</v>
      </c>
    </row>
    <row r="58" spans="1:7" x14ac:dyDescent="0.25">
      <c r="A58" s="26" t="s">
        <v>112</v>
      </c>
      <c r="B58" s="24">
        <v>1.74E-3</v>
      </c>
      <c r="C58" s="15">
        <v>97876</v>
      </c>
      <c r="D58" s="15">
        <v>170</v>
      </c>
      <c r="E58" s="15">
        <v>97791</v>
      </c>
      <c r="F58" s="15">
        <v>3391294</v>
      </c>
      <c r="G58" s="25">
        <v>34.6</v>
      </c>
    </row>
    <row r="59" spans="1:7" x14ac:dyDescent="0.25">
      <c r="A59" s="27" t="s">
        <v>113</v>
      </c>
      <c r="B59" s="24">
        <v>1.9599999999999999E-3</v>
      </c>
      <c r="C59" s="15">
        <v>97705</v>
      </c>
      <c r="D59" s="15">
        <v>192</v>
      </c>
      <c r="E59" s="15">
        <v>97610</v>
      </c>
      <c r="F59" s="15">
        <v>3293504</v>
      </c>
      <c r="G59" s="25">
        <v>33.700000000000003</v>
      </c>
    </row>
    <row r="60" spans="1:7" x14ac:dyDescent="0.25">
      <c r="A60" s="27" t="s">
        <v>114</v>
      </c>
      <c r="B60" s="24">
        <v>2.2000000000000001E-3</v>
      </c>
      <c r="C60" s="15">
        <v>97514</v>
      </c>
      <c r="D60" s="15">
        <v>214</v>
      </c>
      <c r="E60" s="15">
        <v>97406</v>
      </c>
      <c r="F60" s="15">
        <v>3195894</v>
      </c>
      <c r="G60" s="25">
        <v>32.799999999999997</v>
      </c>
    </row>
    <row r="61" spans="1:7" x14ac:dyDescent="0.25">
      <c r="A61" s="27" t="s">
        <v>115</v>
      </c>
      <c r="B61" s="24">
        <v>2.4399999999999999E-3</v>
      </c>
      <c r="C61" s="15">
        <v>97299</v>
      </c>
      <c r="D61" s="15">
        <v>237</v>
      </c>
      <c r="E61" s="15">
        <v>97181</v>
      </c>
      <c r="F61" s="15">
        <v>3098488</v>
      </c>
      <c r="G61" s="25">
        <v>31.8</v>
      </c>
    </row>
    <row r="62" spans="1:7" x14ac:dyDescent="0.25">
      <c r="A62" s="26" t="s">
        <v>116</v>
      </c>
      <c r="B62" s="24">
        <v>2.6900000000000001E-3</v>
      </c>
      <c r="C62" s="15">
        <v>97062</v>
      </c>
      <c r="D62" s="15">
        <v>261</v>
      </c>
      <c r="E62" s="15">
        <v>96931</v>
      </c>
      <c r="F62" s="15">
        <v>3001307</v>
      </c>
      <c r="G62" s="25">
        <v>30.9</v>
      </c>
    </row>
    <row r="63" spans="1:7" x14ac:dyDescent="0.25">
      <c r="A63" s="26" t="s">
        <v>117</v>
      </c>
      <c r="B63" s="24">
        <v>2.98E-3</v>
      </c>
      <c r="C63" s="15">
        <v>96801</v>
      </c>
      <c r="D63" s="15">
        <v>288</v>
      </c>
      <c r="E63" s="15">
        <v>96656</v>
      </c>
      <c r="F63" s="15">
        <v>2904376</v>
      </c>
      <c r="G63" s="25">
        <v>30</v>
      </c>
    </row>
    <row r="64" spans="1:7" x14ac:dyDescent="0.25">
      <c r="A64" s="26" t="s">
        <v>118</v>
      </c>
      <c r="B64" s="24">
        <v>3.2799999999999999E-3</v>
      </c>
      <c r="C64" s="15">
        <v>96512</v>
      </c>
      <c r="D64" s="15">
        <v>316</v>
      </c>
      <c r="E64" s="15">
        <v>96354</v>
      </c>
      <c r="F64" s="15">
        <v>2807719</v>
      </c>
      <c r="G64" s="25">
        <v>29.1</v>
      </c>
    </row>
    <row r="65" spans="1:7" x14ac:dyDescent="0.25">
      <c r="A65" s="26" t="s">
        <v>119</v>
      </c>
      <c r="B65" s="24">
        <v>3.5799999999999998E-3</v>
      </c>
      <c r="C65" s="15">
        <v>96196</v>
      </c>
      <c r="D65" s="15">
        <v>344</v>
      </c>
      <c r="E65" s="15">
        <v>96024</v>
      </c>
      <c r="F65" s="15">
        <v>2711365</v>
      </c>
      <c r="G65" s="25">
        <v>28.2</v>
      </c>
    </row>
    <row r="66" spans="1:7" x14ac:dyDescent="0.25">
      <c r="A66" s="26" t="s">
        <v>120</v>
      </c>
      <c r="B66" s="24">
        <v>3.8999999999999998E-3</v>
      </c>
      <c r="C66" s="15">
        <v>95852</v>
      </c>
      <c r="D66" s="15">
        <v>374</v>
      </c>
      <c r="E66" s="15">
        <v>95665</v>
      </c>
      <c r="F66" s="15">
        <v>2615341</v>
      </c>
      <c r="G66" s="25">
        <v>27.3</v>
      </c>
    </row>
    <row r="67" spans="1:7" x14ac:dyDescent="0.25">
      <c r="A67" s="26" t="s">
        <v>121</v>
      </c>
      <c r="B67" s="24">
        <v>4.3E-3</v>
      </c>
      <c r="C67" s="15">
        <v>95478</v>
      </c>
      <c r="D67" s="15">
        <v>410</v>
      </c>
      <c r="E67" s="15">
        <v>95273</v>
      </c>
      <c r="F67" s="15">
        <v>2519676</v>
      </c>
      <c r="G67" s="25">
        <v>26.4</v>
      </c>
    </row>
    <row r="68" spans="1:7" x14ac:dyDescent="0.25">
      <c r="A68" s="26" t="s">
        <v>122</v>
      </c>
      <c r="B68" s="24">
        <v>4.7999999999999996E-3</v>
      </c>
      <c r="C68" s="15">
        <v>95068</v>
      </c>
      <c r="D68" s="15">
        <v>456</v>
      </c>
      <c r="E68" s="15">
        <v>94840</v>
      </c>
      <c r="F68" s="15">
        <v>2424403</v>
      </c>
      <c r="G68" s="25">
        <v>25.5</v>
      </c>
    </row>
    <row r="69" spans="1:7" x14ac:dyDescent="0.25">
      <c r="A69" s="26" t="s">
        <v>123</v>
      </c>
      <c r="B69" s="24">
        <v>5.3600000000000002E-3</v>
      </c>
      <c r="C69" s="15">
        <v>94612</v>
      </c>
      <c r="D69" s="15">
        <v>508</v>
      </c>
      <c r="E69" s="15">
        <v>94358</v>
      </c>
      <c r="F69" s="15">
        <v>2329563</v>
      </c>
      <c r="G69" s="25">
        <v>24.6</v>
      </c>
    </row>
    <row r="70" spans="1:7" x14ac:dyDescent="0.25">
      <c r="A70" s="26" t="s">
        <v>124</v>
      </c>
      <c r="B70" s="24">
        <v>5.94E-3</v>
      </c>
      <c r="C70" s="15">
        <v>94104</v>
      </c>
      <c r="D70" s="15">
        <v>559</v>
      </c>
      <c r="E70" s="15">
        <v>93825</v>
      </c>
      <c r="F70" s="15">
        <v>2235206</v>
      </c>
      <c r="G70" s="25">
        <v>23.8</v>
      </c>
    </row>
    <row r="71" spans="1:7" x14ac:dyDescent="0.25">
      <c r="A71" s="26" t="s">
        <v>125</v>
      </c>
      <c r="B71" s="24">
        <v>6.5599999999999999E-3</v>
      </c>
      <c r="C71" s="15">
        <v>93545</v>
      </c>
      <c r="D71" s="15">
        <v>613</v>
      </c>
      <c r="E71" s="15">
        <v>93238</v>
      </c>
      <c r="F71" s="15">
        <v>2141381</v>
      </c>
      <c r="G71" s="25">
        <v>22.9</v>
      </c>
    </row>
    <row r="72" spans="1:7" x14ac:dyDescent="0.25">
      <c r="A72" s="26" t="s">
        <v>126</v>
      </c>
      <c r="B72" s="24">
        <v>7.3000000000000001E-3</v>
      </c>
      <c r="C72" s="15">
        <v>92932</v>
      </c>
      <c r="D72" s="15">
        <v>678</v>
      </c>
      <c r="E72" s="15">
        <v>92593</v>
      </c>
      <c r="F72" s="15">
        <v>2048143</v>
      </c>
      <c r="G72" s="25">
        <v>22</v>
      </c>
    </row>
    <row r="73" spans="1:7" x14ac:dyDescent="0.25">
      <c r="A73" s="26" t="s">
        <v>127</v>
      </c>
      <c r="B73" s="24">
        <v>8.2400000000000008E-3</v>
      </c>
      <c r="C73" s="15">
        <v>92254</v>
      </c>
      <c r="D73" s="15">
        <v>760</v>
      </c>
      <c r="E73" s="15">
        <v>91873</v>
      </c>
      <c r="F73" s="15">
        <v>1955550</v>
      </c>
      <c r="G73" s="25">
        <v>21.2</v>
      </c>
    </row>
    <row r="74" spans="1:7" x14ac:dyDescent="0.25">
      <c r="A74" s="26" t="s">
        <v>128</v>
      </c>
      <c r="B74" s="24">
        <v>9.3100000000000006E-3</v>
      </c>
      <c r="C74" s="15">
        <v>91493</v>
      </c>
      <c r="D74" s="15">
        <v>852</v>
      </c>
      <c r="E74" s="15">
        <v>91067</v>
      </c>
      <c r="F74" s="15">
        <v>1863677</v>
      </c>
      <c r="G74" s="25">
        <v>20.399999999999999</v>
      </c>
    </row>
    <row r="75" spans="1:7" x14ac:dyDescent="0.25">
      <c r="A75" s="26" t="s">
        <v>129</v>
      </c>
      <c r="B75" s="24">
        <v>1.0410000000000001E-2</v>
      </c>
      <c r="C75" s="15">
        <v>90641</v>
      </c>
      <c r="D75" s="15">
        <v>944</v>
      </c>
      <c r="E75" s="15">
        <v>90169</v>
      </c>
      <c r="F75" s="15">
        <v>1772609</v>
      </c>
      <c r="G75" s="25">
        <v>19.600000000000001</v>
      </c>
    </row>
    <row r="76" spans="1:7" x14ac:dyDescent="0.25">
      <c r="A76" s="26" t="s">
        <v>130</v>
      </c>
      <c r="B76" s="24">
        <v>1.155E-2</v>
      </c>
      <c r="C76" s="15">
        <v>89698</v>
      </c>
      <c r="D76" s="15">
        <v>1036</v>
      </c>
      <c r="E76" s="15">
        <v>89179</v>
      </c>
      <c r="F76" s="15">
        <v>1682440</v>
      </c>
      <c r="G76" s="25">
        <v>18.8</v>
      </c>
    </row>
    <row r="77" spans="1:7" x14ac:dyDescent="0.25">
      <c r="A77" s="26" t="s">
        <v>131</v>
      </c>
      <c r="B77" s="24">
        <v>1.282E-2</v>
      </c>
      <c r="C77" s="15">
        <v>88661</v>
      </c>
      <c r="D77" s="15">
        <v>1137</v>
      </c>
      <c r="E77" s="15">
        <v>88093</v>
      </c>
      <c r="F77" s="15">
        <v>1593260</v>
      </c>
      <c r="G77" s="25">
        <v>18</v>
      </c>
    </row>
    <row r="78" spans="1:7" x14ac:dyDescent="0.25">
      <c r="A78" s="26" t="s">
        <v>132</v>
      </c>
      <c r="B78" s="24">
        <v>1.427E-2</v>
      </c>
      <c r="C78" s="15">
        <v>87525</v>
      </c>
      <c r="D78" s="15">
        <v>1249</v>
      </c>
      <c r="E78" s="15">
        <v>86900</v>
      </c>
      <c r="F78" s="15">
        <v>1505167</v>
      </c>
      <c r="G78" s="25">
        <v>17.2</v>
      </c>
    </row>
    <row r="79" spans="1:7" x14ac:dyDescent="0.25">
      <c r="A79" s="26" t="s">
        <v>133</v>
      </c>
      <c r="B79" s="24">
        <v>1.5800000000000002E-2</v>
      </c>
      <c r="C79" s="15">
        <v>86276</v>
      </c>
      <c r="D79" s="15">
        <v>1363</v>
      </c>
      <c r="E79" s="15">
        <v>85594</v>
      </c>
      <c r="F79" s="15">
        <v>1418267</v>
      </c>
      <c r="G79" s="25">
        <v>16.399999999999999</v>
      </c>
    </row>
    <row r="80" spans="1:7" x14ac:dyDescent="0.25">
      <c r="A80" s="26" t="s">
        <v>134</v>
      </c>
      <c r="B80" s="24">
        <v>1.7340000000000001E-2</v>
      </c>
      <c r="C80" s="15">
        <v>84912</v>
      </c>
      <c r="D80" s="15">
        <v>1473</v>
      </c>
      <c r="E80" s="15">
        <v>84176</v>
      </c>
      <c r="F80" s="15">
        <v>1332674</v>
      </c>
      <c r="G80" s="25">
        <v>15.7</v>
      </c>
    </row>
    <row r="81" spans="1:7" x14ac:dyDescent="0.25">
      <c r="A81" s="26" t="s">
        <v>135</v>
      </c>
      <c r="B81" s="24">
        <v>1.9029999999999998E-2</v>
      </c>
      <c r="C81" s="15">
        <v>83439</v>
      </c>
      <c r="D81" s="15">
        <v>1588</v>
      </c>
      <c r="E81" s="15">
        <v>82646</v>
      </c>
      <c r="F81" s="15">
        <v>1248498</v>
      </c>
      <c r="G81" s="25">
        <v>15</v>
      </c>
    </row>
    <row r="82" spans="1:7" x14ac:dyDescent="0.25">
      <c r="A82" s="26" t="s">
        <v>136</v>
      </c>
      <c r="B82" s="24">
        <v>2.12E-2</v>
      </c>
      <c r="C82" s="15">
        <v>81852</v>
      </c>
      <c r="D82" s="15">
        <v>1736</v>
      </c>
      <c r="E82" s="15">
        <v>80984</v>
      </c>
      <c r="F82" s="15">
        <v>1165852</v>
      </c>
      <c r="G82" s="25">
        <v>14.2</v>
      </c>
    </row>
    <row r="83" spans="1:7" x14ac:dyDescent="0.25">
      <c r="A83" s="26" t="s">
        <v>137</v>
      </c>
      <c r="B83" s="24">
        <v>2.4129999999999999E-2</v>
      </c>
      <c r="C83" s="15">
        <v>80116</v>
      </c>
      <c r="D83" s="15">
        <v>1934</v>
      </c>
      <c r="E83" s="15">
        <v>79150</v>
      </c>
      <c r="F83" s="15">
        <v>1084868</v>
      </c>
      <c r="G83" s="25">
        <v>13.5</v>
      </c>
    </row>
    <row r="84" spans="1:7" x14ac:dyDescent="0.25">
      <c r="A84" s="26" t="s">
        <v>138</v>
      </c>
      <c r="B84" s="24">
        <v>2.7519999999999999E-2</v>
      </c>
      <c r="C84" s="15">
        <v>78183</v>
      </c>
      <c r="D84" s="15">
        <v>2152</v>
      </c>
      <c r="E84" s="15">
        <v>77107</v>
      </c>
      <c r="F84" s="15">
        <v>1005718</v>
      </c>
      <c r="G84" s="25">
        <v>12.9</v>
      </c>
    </row>
    <row r="85" spans="1:7" x14ac:dyDescent="0.25">
      <c r="A85" s="26" t="s">
        <v>139</v>
      </c>
      <c r="B85" s="24">
        <v>3.1019999999999999E-2</v>
      </c>
      <c r="C85" s="15">
        <v>76031</v>
      </c>
      <c r="D85" s="15">
        <v>2359</v>
      </c>
      <c r="E85" s="15">
        <v>74852</v>
      </c>
      <c r="F85" s="15">
        <v>928611</v>
      </c>
      <c r="G85" s="25">
        <v>12.2</v>
      </c>
    </row>
    <row r="86" spans="1:7" x14ac:dyDescent="0.25">
      <c r="A86" s="26" t="s">
        <v>140</v>
      </c>
      <c r="B86" s="24">
        <v>3.4599999999999999E-2</v>
      </c>
      <c r="C86" s="15">
        <v>73672</v>
      </c>
      <c r="D86" s="15">
        <v>2549</v>
      </c>
      <c r="E86" s="15">
        <v>72398</v>
      </c>
      <c r="F86" s="15">
        <v>853760</v>
      </c>
      <c r="G86" s="25">
        <v>11.6</v>
      </c>
    </row>
    <row r="87" spans="1:7" x14ac:dyDescent="0.25">
      <c r="A87" s="26" t="s">
        <v>141</v>
      </c>
      <c r="B87" s="24">
        <v>3.848E-2</v>
      </c>
      <c r="C87" s="15">
        <v>71124</v>
      </c>
      <c r="D87" s="15">
        <v>2737</v>
      </c>
      <c r="E87" s="15">
        <v>69755</v>
      </c>
      <c r="F87" s="15">
        <v>781362</v>
      </c>
      <c r="G87" s="25">
        <v>11</v>
      </c>
    </row>
    <row r="88" spans="1:7" x14ac:dyDescent="0.25">
      <c r="A88" s="26" t="s">
        <v>142</v>
      </c>
      <c r="B88" s="24">
        <v>4.2869999999999998E-2</v>
      </c>
      <c r="C88" s="15">
        <v>68387</v>
      </c>
      <c r="D88" s="15">
        <v>2932</v>
      </c>
      <c r="E88" s="15">
        <v>66921</v>
      </c>
      <c r="F88" s="15">
        <v>711607</v>
      </c>
      <c r="G88" s="25">
        <v>10.4</v>
      </c>
    </row>
    <row r="89" spans="1:7" x14ac:dyDescent="0.25">
      <c r="A89" s="26" t="s">
        <v>143</v>
      </c>
      <c r="B89" s="24">
        <v>4.7559999999999998E-2</v>
      </c>
      <c r="C89" s="15">
        <v>65455</v>
      </c>
      <c r="D89" s="15">
        <v>3113</v>
      </c>
      <c r="E89" s="15">
        <v>63898</v>
      </c>
      <c r="F89" s="15">
        <v>644686</v>
      </c>
      <c r="G89" s="25">
        <v>9.8000000000000007</v>
      </c>
    </row>
    <row r="90" spans="1:7" x14ac:dyDescent="0.25">
      <c r="A90" s="26" t="s">
        <v>144</v>
      </c>
      <c r="B90" s="24">
        <v>5.2299999999999999E-2</v>
      </c>
      <c r="C90" s="15">
        <v>62342</v>
      </c>
      <c r="D90" s="15">
        <v>3260</v>
      </c>
      <c r="E90" s="15">
        <v>60711</v>
      </c>
      <c r="F90" s="15">
        <v>580787</v>
      </c>
      <c r="G90" s="25">
        <v>9.3000000000000007</v>
      </c>
    </row>
    <row r="91" spans="1:7" x14ac:dyDescent="0.25">
      <c r="A91" s="26" t="s">
        <v>145</v>
      </c>
      <c r="B91" s="24">
        <v>5.7119999999999997E-2</v>
      </c>
      <c r="C91" s="15">
        <v>59081</v>
      </c>
      <c r="D91" s="15">
        <v>3375</v>
      </c>
      <c r="E91" s="15">
        <v>57394</v>
      </c>
      <c r="F91" s="15">
        <v>520076</v>
      </c>
      <c r="G91" s="25">
        <v>8.8000000000000007</v>
      </c>
    </row>
    <row r="92" spans="1:7" x14ac:dyDescent="0.25">
      <c r="A92" s="26" t="s">
        <v>146</v>
      </c>
      <c r="B92" s="24">
        <v>6.2390000000000001E-2</v>
      </c>
      <c r="C92" s="15">
        <v>55707</v>
      </c>
      <c r="D92" s="15">
        <v>3475</v>
      </c>
      <c r="E92" s="15">
        <v>53969</v>
      </c>
      <c r="F92" s="15">
        <v>462682</v>
      </c>
      <c r="G92" s="25">
        <v>8.3000000000000007</v>
      </c>
    </row>
    <row r="93" spans="1:7" x14ac:dyDescent="0.25">
      <c r="A93" s="26" t="s">
        <v>147</v>
      </c>
      <c r="B93" s="24">
        <v>6.8510000000000001E-2</v>
      </c>
      <c r="C93" s="15">
        <v>52231</v>
      </c>
      <c r="D93" s="15">
        <v>3579</v>
      </c>
      <c r="E93" s="15">
        <v>50442</v>
      </c>
      <c r="F93" s="15">
        <v>408713</v>
      </c>
      <c r="G93" s="25">
        <v>7.8</v>
      </c>
    </row>
    <row r="94" spans="1:7" x14ac:dyDescent="0.25">
      <c r="A94" s="26" t="s">
        <v>148</v>
      </c>
      <c r="B94" s="24">
        <v>7.5480000000000005E-2</v>
      </c>
      <c r="C94" s="15">
        <v>48653</v>
      </c>
      <c r="D94" s="15">
        <v>3672</v>
      </c>
      <c r="E94" s="15">
        <v>46817</v>
      </c>
      <c r="F94" s="15">
        <v>358271</v>
      </c>
      <c r="G94" s="25">
        <v>7.4</v>
      </c>
    </row>
    <row r="95" spans="1:7" x14ac:dyDescent="0.25">
      <c r="A95" s="26" t="s">
        <v>149</v>
      </c>
      <c r="B95" s="24">
        <v>8.2830000000000001E-2</v>
      </c>
      <c r="C95" s="15">
        <v>44981</v>
      </c>
      <c r="D95" s="15">
        <v>3726</v>
      </c>
      <c r="E95" s="15">
        <v>43118</v>
      </c>
      <c r="F95" s="15">
        <v>311455</v>
      </c>
      <c r="G95" s="25">
        <v>6.9</v>
      </c>
    </row>
    <row r="96" spans="1:7" x14ac:dyDescent="0.25">
      <c r="A96" s="26" t="s">
        <v>150</v>
      </c>
      <c r="B96" s="24">
        <v>9.0819999999999998E-2</v>
      </c>
      <c r="C96" s="15">
        <v>41255</v>
      </c>
      <c r="D96" s="15">
        <v>3747</v>
      </c>
      <c r="E96" s="15">
        <v>39381</v>
      </c>
      <c r="F96" s="15">
        <v>268337</v>
      </c>
      <c r="G96" s="25">
        <v>6.5</v>
      </c>
    </row>
    <row r="97" spans="1:7" x14ac:dyDescent="0.25">
      <c r="A97" s="26" t="s">
        <v>151</v>
      </c>
      <c r="B97" s="24">
        <v>9.9479999999999999E-2</v>
      </c>
      <c r="C97" s="15">
        <v>37508</v>
      </c>
      <c r="D97" s="15">
        <v>3731</v>
      </c>
      <c r="E97" s="15">
        <v>35643</v>
      </c>
      <c r="F97" s="15">
        <v>228955</v>
      </c>
      <c r="G97" s="25">
        <v>6.1</v>
      </c>
    </row>
    <row r="98" spans="1:7" x14ac:dyDescent="0.25">
      <c r="A98" s="26" t="s">
        <v>152</v>
      </c>
      <c r="B98" s="24">
        <v>0.10885</v>
      </c>
      <c r="C98" s="15">
        <v>33777</v>
      </c>
      <c r="D98" s="15">
        <v>3677</v>
      </c>
      <c r="E98" s="15">
        <v>31939</v>
      </c>
      <c r="F98" s="15">
        <v>193313</v>
      </c>
      <c r="G98" s="25">
        <v>5.7</v>
      </c>
    </row>
    <row r="99" spans="1:7" x14ac:dyDescent="0.25">
      <c r="A99" s="26" t="s">
        <v>153</v>
      </c>
      <c r="B99" s="24">
        <v>0.11899</v>
      </c>
      <c r="C99" s="15">
        <v>30100</v>
      </c>
      <c r="D99" s="15">
        <v>3582</v>
      </c>
      <c r="E99" s="15">
        <v>28309</v>
      </c>
      <c r="F99" s="15">
        <v>161374</v>
      </c>
      <c r="G99" s="25">
        <v>5.4</v>
      </c>
    </row>
    <row r="100" spans="1:7" x14ac:dyDescent="0.25">
      <c r="A100" s="26" t="s">
        <v>154</v>
      </c>
      <c r="B100" s="24">
        <v>0.12992999999999999</v>
      </c>
      <c r="C100" s="15">
        <v>26519</v>
      </c>
      <c r="D100" s="15">
        <v>3446</v>
      </c>
      <c r="E100" s="15">
        <v>24796</v>
      </c>
      <c r="F100" s="15">
        <v>133065</v>
      </c>
      <c r="G100" s="25">
        <v>5</v>
      </c>
    </row>
    <row r="101" spans="1:7" x14ac:dyDescent="0.25">
      <c r="A101" s="26" t="s">
        <v>155</v>
      </c>
      <c r="B101" s="24">
        <v>0.14172000000000001</v>
      </c>
      <c r="C101" s="15">
        <v>23073</v>
      </c>
      <c r="D101" s="15">
        <v>3270</v>
      </c>
      <c r="E101" s="15">
        <v>21438</v>
      </c>
      <c r="F101" s="15">
        <v>108269</v>
      </c>
      <c r="G101" s="25">
        <v>4.7</v>
      </c>
    </row>
    <row r="102" spans="1:7" x14ac:dyDescent="0.25">
      <c r="A102" s="26" t="s">
        <v>156</v>
      </c>
      <c r="B102" s="24">
        <v>0.15440999999999999</v>
      </c>
      <c r="C102" s="15">
        <v>19803</v>
      </c>
      <c r="D102" s="15">
        <v>3058</v>
      </c>
      <c r="E102" s="15">
        <v>18274</v>
      </c>
      <c r="F102" s="15">
        <v>86831</v>
      </c>
      <c r="G102" s="25">
        <v>4.4000000000000004</v>
      </c>
    </row>
    <row r="103" spans="1:7" x14ac:dyDescent="0.25">
      <c r="A103" s="26" t="s">
        <v>157</v>
      </c>
      <c r="B103" s="24">
        <v>0.16803999999999999</v>
      </c>
      <c r="C103" s="15">
        <v>16745</v>
      </c>
      <c r="D103" s="15">
        <v>2814</v>
      </c>
      <c r="E103" s="15">
        <v>15338</v>
      </c>
      <c r="F103" s="15">
        <v>68557</v>
      </c>
      <c r="G103" s="25">
        <v>4.0999999999999996</v>
      </c>
    </row>
    <row r="104" spans="1:7" x14ac:dyDescent="0.25">
      <c r="A104" s="26" t="s">
        <v>158</v>
      </c>
      <c r="B104" s="24">
        <v>0.18265000000000001</v>
      </c>
      <c r="C104" s="15">
        <v>13932</v>
      </c>
      <c r="D104" s="15">
        <v>2545</v>
      </c>
      <c r="E104" s="15">
        <v>12659</v>
      </c>
      <c r="F104" s="15">
        <v>53218</v>
      </c>
      <c r="G104" s="25">
        <v>3.8</v>
      </c>
    </row>
    <row r="105" spans="1:7" x14ac:dyDescent="0.25">
      <c r="A105" s="26" t="s">
        <v>159</v>
      </c>
      <c r="B105" s="24">
        <v>0.19828000000000001</v>
      </c>
      <c r="C105" s="15">
        <v>11387</v>
      </c>
      <c r="D105" s="15">
        <v>2258</v>
      </c>
      <c r="E105" s="15">
        <v>10258</v>
      </c>
      <c r="F105" s="15">
        <v>40559</v>
      </c>
      <c r="G105" s="25">
        <v>3.6</v>
      </c>
    </row>
    <row r="106" spans="1:7" x14ac:dyDescent="0.25">
      <c r="A106" s="26" t="s">
        <v>160</v>
      </c>
      <c r="B106" s="24">
        <v>0.21498</v>
      </c>
      <c r="C106" s="15">
        <v>9129</v>
      </c>
      <c r="D106" s="15">
        <v>1963</v>
      </c>
      <c r="E106" s="15">
        <v>8148</v>
      </c>
      <c r="F106" s="15">
        <v>30301</v>
      </c>
      <c r="G106" s="25">
        <v>3.3</v>
      </c>
    </row>
    <row r="107" spans="1:7" x14ac:dyDescent="0.25">
      <c r="A107" s="26" t="s">
        <v>161</v>
      </c>
      <c r="B107" s="24">
        <v>0.23277999999999999</v>
      </c>
      <c r="C107" s="15">
        <v>7167</v>
      </c>
      <c r="D107" s="15">
        <v>1668</v>
      </c>
      <c r="E107" s="15">
        <v>6332</v>
      </c>
      <c r="F107" s="15">
        <v>22153</v>
      </c>
      <c r="G107" s="25">
        <v>3.1</v>
      </c>
    </row>
    <row r="108" spans="1:7" x14ac:dyDescent="0.25">
      <c r="A108" s="26" t="s">
        <v>162</v>
      </c>
      <c r="B108" s="24">
        <v>0.25170999999999999</v>
      </c>
      <c r="C108" s="15">
        <v>5498</v>
      </c>
      <c r="D108" s="15">
        <v>1384</v>
      </c>
      <c r="E108" s="15">
        <v>4806</v>
      </c>
      <c r="F108" s="15">
        <v>15821</v>
      </c>
      <c r="G108" s="25">
        <v>2.9</v>
      </c>
    </row>
    <row r="109" spans="1:7" x14ac:dyDescent="0.25">
      <c r="A109" s="26" t="s">
        <v>163</v>
      </c>
      <c r="B109" s="24">
        <v>0.27179999999999999</v>
      </c>
      <c r="C109" s="15">
        <v>4114</v>
      </c>
      <c r="D109" s="15">
        <v>1118</v>
      </c>
      <c r="E109" s="15">
        <v>3555</v>
      </c>
      <c r="F109" s="15">
        <v>11014</v>
      </c>
      <c r="G109" s="25">
        <v>2.7</v>
      </c>
    </row>
    <row r="110" spans="1:7" x14ac:dyDescent="0.25">
      <c r="A110" s="28" t="s">
        <v>164</v>
      </c>
      <c r="B110" s="29">
        <v>1</v>
      </c>
      <c r="C110" s="30">
        <v>2996</v>
      </c>
      <c r="D110" s="30">
        <v>2996</v>
      </c>
      <c r="E110" s="30">
        <v>7459</v>
      </c>
      <c r="F110" s="30">
        <v>7459</v>
      </c>
      <c r="G110" s="31">
        <v>2.5</v>
      </c>
    </row>
    <row r="111" spans="1:7" x14ac:dyDescent="0.25">
      <c r="A111" s="15"/>
      <c r="B111" s="24"/>
      <c r="C111" s="15"/>
      <c r="D111" s="15"/>
      <c r="E111" s="15"/>
      <c r="F111" s="15"/>
      <c r="G111" s="67"/>
    </row>
    <row r="113" spans="1:1" x14ac:dyDescent="0.25">
      <c r="A113" s="32" t="s">
        <v>284</v>
      </c>
    </row>
    <row r="114" spans="1:1" x14ac:dyDescent="0.25">
      <c r="A114" s="33" t="s">
        <v>165</v>
      </c>
    </row>
  </sheetData>
  <pageMargins left="0.75" right="0.75" top="1" bottom="1" header="0.5" footer="0.5"/>
  <pageSetup paperSize="9" scale="73" orientation="portrait" r:id="rId1"/>
  <headerFooter alignWithMargins="0"/>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7BAF3F-C3A2-4016-AA82-AA9003450B59}">
  <dimension ref="A1:O114"/>
  <sheetViews>
    <sheetView zoomScaleNormal="100" workbookViewId="0"/>
  </sheetViews>
  <sheetFormatPr defaultRowHeight="12.5" x14ac:dyDescent="0.25"/>
  <cols>
    <col min="1" max="1" width="12.59765625" style="4" customWidth="1"/>
    <col min="2" max="2" width="17.3984375" style="4" customWidth="1"/>
    <col min="3" max="3" width="10.59765625" style="4" customWidth="1"/>
    <col min="4" max="5" width="17.3984375" style="4" customWidth="1"/>
    <col min="6" max="7" width="15.09765625" style="4" customWidth="1"/>
    <col min="8" max="256" width="9.09765625" style="4"/>
    <col min="257" max="257" width="12.59765625" style="4" customWidth="1"/>
    <col min="258" max="258" width="17.3984375" style="4" customWidth="1"/>
    <col min="259" max="259" width="10.59765625" style="4" customWidth="1"/>
    <col min="260" max="261" width="17.3984375" style="4" customWidth="1"/>
    <col min="262" max="263" width="15.09765625" style="4" customWidth="1"/>
    <col min="264" max="512" width="9.09765625" style="4"/>
    <col min="513" max="513" width="12.59765625" style="4" customWidth="1"/>
    <col min="514" max="514" width="17.3984375" style="4" customWidth="1"/>
    <col min="515" max="515" width="10.59765625" style="4" customWidth="1"/>
    <col min="516" max="517" width="17.3984375" style="4" customWidth="1"/>
    <col min="518" max="519" width="15.09765625" style="4" customWidth="1"/>
    <col min="520" max="768" width="9.09765625" style="4"/>
    <col min="769" max="769" width="12.59765625" style="4" customWidth="1"/>
    <col min="770" max="770" width="17.3984375" style="4" customWidth="1"/>
    <col min="771" max="771" width="10.59765625" style="4" customWidth="1"/>
    <col min="772" max="773" width="17.3984375" style="4" customWidth="1"/>
    <col min="774" max="775" width="15.09765625" style="4" customWidth="1"/>
    <col min="776" max="1024" width="9.09765625" style="4"/>
    <col min="1025" max="1025" width="12.59765625" style="4" customWidth="1"/>
    <col min="1026" max="1026" width="17.3984375" style="4" customWidth="1"/>
    <col min="1027" max="1027" width="10.59765625" style="4" customWidth="1"/>
    <col min="1028" max="1029" width="17.3984375" style="4" customWidth="1"/>
    <col min="1030" max="1031" width="15.09765625" style="4" customWidth="1"/>
    <col min="1032" max="1280" width="9.09765625" style="4"/>
    <col min="1281" max="1281" width="12.59765625" style="4" customWidth="1"/>
    <col min="1282" max="1282" width="17.3984375" style="4" customWidth="1"/>
    <col min="1283" max="1283" width="10.59765625" style="4" customWidth="1"/>
    <col min="1284" max="1285" width="17.3984375" style="4" customWidth="1"/>
    <col min="1286" max="1287" width="15.09765625" style="4" customWidth="1"/>
    <col min="1288" max="1536" width="9.09765625" style="4"/>
    <col min="1537" max="1537" width="12.59765625" style="4" customWidth="1"/>
    <col min="1538" max="1538" width="17.3984375" style="4" customWidth="1"/>
    <col min="1539" max="1539" width="10.59765625" style="4" customWidth="1"/>
    <col min="1540" max="1541" width="17.3984375" style="4" customWidth="1"/>
    <col min="1542" max="1543" width="15.09765625" style="4" customWidth="1"/>
    <col min="1544" max="1792" width="9.09765625" style="4"/>
    <col min="1793" max="1793" width="12.59765625" style="4" customWidth="1"/>
    <col min="1794" max="1794" width="17.3984375" style="4" customWidth="1"/>
    <col min="1795" max="1795" width="10.59765625" style="4" customWidth="1"/>
    <col min="1796" max="1797" width="17.3984375" style="4" customWidth="1"/>
    <col min="1798" max="1799" width="15.09765625" style="4" customWidth="1"/>
    <col min="1800" max="2048" width="9.09765625" style="4"/>
    <col min="2049" max="2049" width="12.59765625" style="4" customWidth="1"/>
    <col min="2050" max="2050" width="17.3984375" style="4" customWidth="1"/>
    <col min="2051" max="2051" width="10.59765625" style="4" customWidth="1"/>
    <col min="2052" max="2053" width="17.3984375" style="4" customWidth="1"/>
    <col min="2054" max="2055" width="15.09765625" style="4" customWidth="1"/>
    <col min="2056" max="2304" width="9.09765625" style="4"/>
    <col min="2305" max="2305" width="12.59765625" style="4" customWidth="1"/>
    <col min="2306" max="2306" width="17.3984375" style="4" customWidth="1"/>
    <col min="2307" max="2307" width="10.59765625" style="4" customWidth="1"/>
    <col min="2308" max="2309" width="17.3984375" style="4" customWidth="1"/>
    <col min="2310" max="2311" width="15.09765625" style="4" customWidth="1"/>
    <col min="2312" max="2560" width="9.09765625" style="4"/>
    <col min="2561" max="2561" width="12.59765625" style="4" customWidth="1"/>
    <col min="2562" max="2562" width="17.3984375" style="4" customWidth="1"/>
    <col min="2563" max="2563" width="10.59765625" style="4" customWidth="1"/>
    <col min="2564" max="2565" width="17.3984375" style="4" customWidth="1"/>
    <col min="2566" max="2567" width="15.09765625" style="4" customWidth="1"/>
    <col min="2568" max="2816" width="9.09765625" style="4"/>
    <col min="2817" max="2817" width="12.59765625" style="4" customWidth="1"/>
    <col min="2818" max="2818" width="17.3984375" style="4" customWidth="1"/>
    <col min="2819" max="2819" width="10.59765625" style="4" customWidth="1"/>
    <col min="2820" max="2821" width="17.3984375" style="4" customWidth="1"/>
    <col min="2822" max="2823" width="15.09765625" style="4" customWidth="1"/>
    <col min="2824" max="3072" width="9.09765625" style="4"/>
    <col min="3073" max="3073" width="12.59765625" style="4" customWidth="1"/>
    <col min="3074" max="3074" width="17.3984375" style="4" customWidth="1"/>
    <col min="3075" max="3075" width="10.59765625" style="4" customWidth="1"/>
    <col min="3076" max="3077" width="17.3984375" style="4" customWidth="1"/>
    <col min="3078" max="3079" width="15.09765625" style="4" customWidth="1"/>
    <col min="3080" max="3328" width="9.09765625" style="4"/>
    <col min="3329" max="3329" width="12.59765625" style="4" customWidth="1"/>
    <col min="3330" max="3330" width="17.3984375" style="4" customWidth="1"/>
    <col min="3331" max="3331" width="10.59765625" style="4" customWidth="1"/>
    <col min="3332" max="3333" width="17.3984375" style="4" customWidth="1"/>
    <col min="3334" max="3335" width="15.09765625" style="4" customWidth="1"/>
    <col min="3336" max="3584" width="9.09765625" style="4"/>
    <col min="3585" max="3585" width="12.59765625" style="4" customWidth="1"/>
    <col min="3586" max="3586" width="17.3984375" style="4" customWidth="1"/>
    <col min="3587" max="3587" width="10.59765625" style="4" customWidth="1"/>
    <col min="3588" max="3589" width="17.3984375" style="4" customWidth="1"/>
    <col min="3590" max="3591" width="15.09765625" style="4" customWidth="1"/>
    <col min="3592" max="3840" width="9.09765625" style="4"/>
    <col min="3841" max="3841" width="12.59765625" style="4" customWidth="1"/>
    <col min="3842" max="3842" width="17.3984375" style="4" customWidth="1"/>
    <col min="3843" max="3843" width="10.59765625" style="4" customWidth="1"/>
    <col min="3844" max="3845" width="17.3984375" style="4" customWidth="1"/>
    <col min="3846" max="3847" width="15.09765625" style="4" customWidth="1"/>
    <col min="3848" max="4096" width="9.09765625" style="4"/>
    <col min="4097" max="4097" width="12.59765625" style="4" customWidth="1"/>
    <col min="4098" max="4098" width="17.3984375" style="4" customWidth="1"/>
    <col min="4099" max="4099" width="10.59765625" style="4" customWidth="1"/>
    <col min="4100" max="4101" width="17.3984375" style="4" customWidth="1"/>
    <col min="4102" max="4103" width="15.09765625" style="4" customWidth="1"/>
    <col min="4104" max="4352" width="9.09765625" style="4"/>
    <col min="4353" max="4353" width="12.59765625" style="4" customWidth="1"/>
    <col min="4354" max="4354" width="17.3984375" style="4" customWidth="1"/>
    <col min="4355" max="4355" width="10.59765625" style="4" customWidth="1"/>
    <col min="4356" max="4357" width="17.3984375" style="4" customWidth="1"/>
    <col min="4358" max="4359" width="15.09765625" style="4" customWidth="1"/>
    <col min="4360" max="4608" width="9.09765625" style="4"/>
    <col min="4609" max="4609" width="12.59765625" style="4" customWidth="1"/>
    <col min="4610" max="4610" width="17.3984375" style="4" customWidth="1"/>
    <col min="4611" max="4611" width="10.59765625" style="4" customWidth="1"/>
    <col min="4612" max="4613" width="17.3984375" style="4" customWidth="1"/>
    <col min="4614" max="4615" width="15.09765625" style="4" customWidth="1"/>
    <col min="4616" max="4864" width="9.09765625" style="4"/>
    <col min="4865" max="4865" width="12.59765625" style="4" customWidth="1"/>
    <col min="4866" max="4866" width="17.3984375" style="4" customWidth="1"/>
    <col min="4867" max="4867" width="10.59765625" style="4" customWidth="1"/>
    <col min="4868" max="4869" width="17.3984375" style="4" customWidth="1"/>
    <col min="4870" max="4871" width="15.09765625" style="4" customWidth="1"/>
    <col min="4872" max="5120" width="9.09765625" style="4"/>
    <col min="5121" max="5121" width="12.59765625" style="4" customWidth="1"/>
    <col min="5122" max="5122" width="17.3984375" style="4" customWidth="1"/>
    <col min="5123" max="5123" width="10.59765625" style="4" customWidth="1"/>
    <col min="5124" max="5125" width="17.3984375" style="4" customWidth="1"/>
    <col min="5126" max="5127" width="15.09765625" style="4" customWidth="1"/>
    <col min="5128" max="5376" width="9.09765625" style="4"/>
    <col min="5377" max="5377" width="12.59765625" style="4" customWidth="1"/>
    <col min="5378" max="5378" width="17.3984375" style="4" customWidth="1"/>
    <col min="5379" max="5379" width="10.59765625" style="4" customWidth="1"/>
    <col min="5380" max="5381" width="17.3984375" style="4" customWidth="1"/>
    <col min="5382" max="5383" width="15.09765625" style="4" customWidth="1"/>
    <col min="5384" max="5632" width="9.09765625" style="4"/>
    <col min="5633" max="5633" width="12.59765625" style="4" customWidth="1"/>
    <col min="5634" max="5634" width="17.3984375" style="4" customWidth="1"/>
    <col min="5635" max="5635" width="10.59765625" style="4" customWidth="1"/>
    <col min="5636" max="5637" width="17.3984375" style="4" customWidth="1"/>
    <col min="5638" max="5639" width="15.09765625" style="4" customWidth="1"/>
    <col min="5640" max="5888" width="9.09765625" style="4"/>
    <col min="5889" max="5889" width="12.59765625" style="4" customWidth="1"/>
    <col min="5890" max="5890" width="17.3984375" style="4" customWidth="1"/>
    <col min="5891" max="5891" width="10.59765625" style="4" customWidth="1"/>
    <col min="5892" max="5893" width="17.3984375" style="4" customWidth="1"/>
    <col min="5894" max="5895" width="15.09765625" style="4" customWidth="1"/>
    <col min="5896" max="6144" width="9.09765625" style="4"/>
    <col min="6145" max="6145" width="12.59765625" style="4" customWidth="1"/>
    <col min="6146" max="6146" width="17.3984375" style="4" customWidth="1"/>
    <col min="6147" max="6147" width="10.59765625" style="4" customWidth="1"/>
    <col min="6148" max="6149" width="17.3984375" style="4" customWidth="1"/>
    <col min="6150" max="6151" width="15.09765625" style="4" customWidth="1"/>
    <col min="6152" max="6400" width="9.09765625" style="4"/>
    <col min="6401" max="6401" width="12.59765625" style="4" customWidth="1"/>
    <col min="6402" max="6402" width="17.3984375" style="4" customWidth="1"/>
    <col min="6403" max="6403" width="10.59765625" style="4" customWidth="1"/>
    <col min="6404" max="6405" width="17.3984375" style="4" customWidth="1"/>
    <col min="6406" max="6407" width="15.09765625" style="4" customWidth="1"/>
    <col min="6408" max="6656" width="9.09765625" style="4"/>
    <col min="6657" max="6657" width="12.59765625" style="4" customWidth="1"/>
    <col min="6658" max="6658" width="17.3984375" style="4" customWidth="1"/>
    <col min="6659" max="6659" width="10.59765625" style="4" customWidth="1"/>
    <col min="6660" max="6661" width="17.3984375" style="4" customWidth="1"/>
    <col min="6662" max="6663" width="15.09765625" style="4" customWidth="1"/>
    <col min="6664" max="6912" width="9.09765625" style="4"/>
    <col min="6913" max="6913" width="12.59765625" style="4" customWidth="1"/>
    <col min="6914" max="6914" width="17.3984375" style="4" customWidth="1"/>
    <col min="6915" max="6915" width="10.59765625" style="4" customWidth="1"/>
    <col min="6916" max="6917" width="17.3984375" style="4" customWidth="1"/>
    <col min="6918" max="6919" width="15.09765625" style="4" customWidth="1"/>
    <col min="6920" max="7168" width="9.09765625" style="4"/>
    <col min="7169" max="7169" width="12.59765625" style="4" customWidth="1"/>
    <col min="7170" max="7170" width="17.3984375" style="4" customWidth="1"/>
    <col min="7171" max="7171" width="10.59765625" style="4" customWidth="1"/>
    <col min="7172" max="7173" width="17.3984375" style="4" customWidth="1"/>
    <col min="7174" max="7175" width="15.09765625" style="4" customWidth="1"/>
    <col min="7176" max="7424" width="9.09765625" style="4"/>
    <col min="7425" max="7425" width="12.59765625" style="4" customWidth="1"/>
    <col min="7426" max="7426" width="17.3984375" style="4" customWidth="1"/>
    <col min="7427" max="7427" width="10.59765625" style="4" customWidth="1"/>
    <col min="7428" max="7429" width="17.3984375" style="4" customWidth="1"/>
    <col min="7430" max="7431" width="15.09765625" style="4" customWidth="1"/>
    <col min="7432" max="7680" width="9.09765625" style="4"/>
    <col min="7681" max="7681" width="12.59765625" style="4" customWidth="1"/>
    <col min="7682" max="7682" width="17.3984375" style="4" customWidth="1"/>
    <col min="7683" max="7683" width="10.59765625" style="4" customWidth="1"/>
    <col min="7684" max="7685" width="17.3984375" style="4" customWidth="1"/>
    <col min="7686" max="7687" width="15.09765625" style="4" customWidth="1"/>
    <col min="7688" max="7936" width="9.09765625" style="4"/>
    <col min="7937" max="7937" width="12.59765625" style="4" customWidth="1"/>
    <col min="7938" max="7938" width="17.3984375" style="4" customWidth="1"/>
    <col min="7939" max="7939" width="10.59765625" style="4" customWidth="1"/>
    <col min="7940" max="7941" width="17.3984375" style="4" customWidth="1"/>
    <col min="7942" max="7943" width="15.09765625" style="4" customWidth="1"/>
    <col min="7944" max="8192" width="9.09765625" style="4"/>
    <col min="8193" max="8193" width="12.59765625" style="4" customWidth="1"/>
    <col min="8194" max="8194" width="17.3984375" style="4" customWidth="1"/>
    <col min="8195" max="8195" width="10.59765625" style="4" customWidth="1"/>
    <col min="8196" max="8197" width="17.3984375" style="4" customWidth="1"/>
    <col min="8198" max="8199" width="15.09765625" style="4" customWidth="1"/>
    <col min="8200" max="8448" width="9.09765625" style="4"/>
    <col min="8449" max="8449" width="12.59765625" style="4" customWidth="1"/>
    <col min="8450" max="8450" width="17.3984375" style="4" customWidth="1"/>
    <col min="8451" max="8451" width="10.59765625" style="4" customWidth="1"/>
    <col min="8452" max="8453" width="17.3984375" style="4" customWidth="1"/>
    <col min="8454" max="8455" width="15.09765625" style="4" customWidth="1"/>
    <col min="8456" max="8704" width="9.09765625" style="4"/>
    <col min="8705" max="8705" width="12.59765625" style="4" customWidth="1"/>
    <col min="8706" max="8706" width="17.3984375" style="4" customWidth="1"/>
    <col min="8707" max="8707" width="10.59765625" style="4" customWidth="1"/>
    <col min="8708" max="8709" width="17.3984375" style="4" customWidth="1"/>
    <col min="8710" max="8711" width="15.09765625" style="4" customWidth="1"/>
    <col min="8712" max="8960" width="9.09765625" style="4"/>
    <col min="8961" max="8961" width="12.59765625" style="4" customWidth="1"/>
    <col min="8962" max="8962" width="17.3984375" style="4" customWidth="1"/>
    <col min="8963" max="8963" width="10.59765625" style="4" customWidth="1"/>
    <col min="8964" max="8965" width="17.3984375" style="4" customWidth="1"/>
    <col min="8966" max="8967" width="15.09765625" style="4" customWidth="1"/>
    <col min="8968" max="9216" width="9.09765625" style="4"/>
    <col min="9217" max="9217" width="12.59765625" style="4" customWidth="1"/>
    <col min="9218" max="9218" width="17.3984375" style="4" customWidth="1"/>
    <col min="9219" max="9219" width="10.59765625" style="4" customWidth="1"/>
    <col min="9220" max="9221" width="17.3984375" style="4" customWidth="1"/>
    <col min="9222" max="9223" width="15.09765625" style="4" customWidth="1"/>
    <col min="9224" max="9472" width="9.09765625" style="4"/>
    <col min="9473" max="9473" width="12.59765625" style="4" customWidth="1"/>
    <col min="9474" max="9474" width="17.3984375" style="4" customWidth="1"/>
    <col min="9475" max="9475" width="10.59765625" style="4" customWidth="1"/>
    <col min="9476" max="9477" width="17.3984375" style="4" customWidth="1"/>
    <col min="9478" max="9479" width="15.09765625" style="4" customWidth="1"/>
    <col min="9480" max="9728" width="9.09765625" style="4"/>
    <col min="9729" max="9729" width="12.59765625" style="4" customWidth="1"/>
    <col min="9730" max="9730" width="17.3984375" style="4" customWidth="1"/>
    <col min="9731" max="9731" width="10.59765625" style="4" customWidth="1"/>
    <col min="9732" max="9733" width="17.3984375" style="4" customWidth="1"/>
    <col min="9734" max="9735" width="15.09765625" style="4" customWidth="1"/>
    <col min="9736" max="9984" width="9.09765625" style="4"/>
    <col min="9985" max="9985" width="12.59765625" style="4" customWidth="1"/>
    <col min="9986" max="9986" width="17.3984375" style="4" customWidth="1"/>
    <col min="9987" max="9987" width="10.59765625" style="4" customWidth="1"/>
    <col min="9988" max="9989" width="17.3984375" style="4" customWidth="1"/>
    <col min="9990" max="9991" width="15.09765625" style="4" customWidth="1"/>
    <col min="9992" max="10240" width="9.09765625" style="4"/>
    <col min="10241" max="10241" width="12.59765625" style="4" customWidth="1"/>
    <col min="10242" max="10242" width="17.3984375" style="4" customWidth="1"/>
    <col min="10243" max="10243" width="10.59765625" style="4" customWidth="1"/>
    <col min="10244" max="10245" width="17.3984375" style="4" customWidth="1"/>
    <col min="10246" max="10247" width="15.09765625" style="4" customWidth="1"/>
    <col min="10248" max="10496" width="9.09765625" style="4"/>
    <col min="10497" max="10497" width="12.59765625" style="4" customWidth="1"/>
    <col min="10498" max="10498" width="17.3984375" style="4" customWidth="1"/>
    <col min="10499" max="10499" width="10.59765625" style="4" customWidth="1"/>
    <col min="10500" max="10501" width="17.3984375" style="4" customWidth="1"/>
    <col min="10502" max="10503" width="15.09765625" style="4" customWidth="1"/>
    <col min="10504" max="10752" width="9.09765625" style="4"/>
    <col min="10753" max="10753" width="12.59765625" style="4" customWidth="1"/>
    <col min="10754" max="10754" width="17.3984375" style="4" customWidth="1"/>
    <col min="10755" max="10755" width="10.59765625" style="4" customWidth="1"/>
    <col min="10756" max="10757" width="17.3984375" style="4" customWidth="1"/>
    <col min="10758" max="10759" width="15.09765625" style="4" customWidth="1"/>
    <col min="10760" max="11008" width="9.09765625" style="4"/>
    <col min="11009" max="11009" width="12.59765625" style="4" customWidth="1"/>
    <col min="11010" max="11010" width="17.3984375" style="4" customWidth="1"/>
    <col min="11011" max="11011" width="10.59765625" style="4" customWidth="1"/>
    <col min="11012" max="11013" width="17.3984375" style="4" customWidth="1"/>
    <col min="11014" max="11015" width="15.09765625" style="4" customWidth="1"/>
    <col min="11016" max="11264" width="9.09765625" style="4"/>
    <col min="11265" max="11265" width="12.59765625" style="4" customWidth="1"/>
    <col min="11266" max="11266" width="17.3984375" style="4" customWidth="1"/>
    <col min="11267" max="11267" width="10.59765625" style="4" customWidth="1"/>
    <col min="11268" max="11269" width="17.3984375" style="4" customWidth="1"/>
    <col min="11270" max="11271" width="15.09765625" style="4" customWidth="1"/>
    <col min="11272" max="11520" width="9.09765625" style="4"/>
    <col min="11521" max="11521" width="12.59765625" style="4" customWidth="1"/>
    <col min="11522" max="11522" width="17.3984375" style="4" customWidth="1"/>
    <col min="11523" max="11523" width="10.59765625" style="4" customWidth="1"/>
    <col min="11524" max="11525" width="17.3984375" style="4" customWidth="1"/>
    <col min="11526" max="11527" width="15.09765625" style="4" customWidth="1"/>
    <col min="11528" max="11776" width="9.09765625" style="4"/>
    <col min="11777" max="11777" width="12.59765625" style="4" customWidth="1"/>
    <col min="11778" max="11778" width="17.3984375" style="4" customWidth="1"/>
    <col min="11779" max="11779" width="10.59765625" style="4" customWidth="1"/>
    <col min="11780" max="11781" width="17.3984375" style="4" customWidth="1"/>
    <col min="11782" max="11783" width="15.09765625" style="4" customWidth="1"/>
    <col min="11784" max="12032" width="9.09765625" style="4"/>
    <col min="12033" max="12033" width="12.59765625" style="4" customWidth="1"/>
    <col min="12034" max="12034" width="17.3984375" style="4" customWidth="1"/>
    <col min="12035" max="12035" width="10.59765625" style="4" customWidth="1"/>
    <col min="12036" max="12037" width="17.3984375" style="4" customWidth="1"/>
    <col min="12038" max="12039" width="15.09765625" style="4" customWidth="1"/>
    <col min="12040" max="12288" width="9.09765625" style="4"/>
    <col min="12289" max="12289" width="12.59765625" style="4" customWidth="1"/>
    <col min="12290" max="12290" width="17.3984375" style="4" customWidth="1"/>
    <col min="12291" max="12291" width="10.59765625" style="4" customWidth="1"/>
    <col min="12292" max="12293" width="17.3984375" style="4" customWidth="1"/>
    <col min="12294" max="12295" width="15.09765625" style="4" customWidth="1"/>
    <col min="12296" max="12544" width="9.09765625" style="4"/>
    <col min="12545" max="12545" width="12.59765625" style="4" customWidth="1"/>
    <col min="12546" max="12546" width="17.3984375" style="4" customWidth="1"/>
    <col min="12547" max="12547" width="10.59765625" style="4" customWidth="1"/>
    <col min="12548" max="12549" width="17.3984375" style="4" customWidth="1"/>
    <col min="12550" max="12551" width="15.09765625" style="4" customWidth="1"/>
    <col min="12552" max="12800" width="9.09765625" style="4"/>
    <col min="12801" max="12801" width="12.59765625" style="4" customWidth="1"/>
    <col min="12802" max="12802" width="17.3984375" style="4" customWidth="1"/>
    <col min="12803" max="12803" width="10.59765625" style="4" customWidth="1"/>
    <col min="12804" max="12805" width="17.3984375" style="4" customWidth="1"/>
    <col min="12806" max="12807" width="15.09765625" style="4" customWidth="1"/>
    <col min="12808" max="13056" width="9.09765625" style="4"/>
    <col min="13057" max="13057" width="12.59765625" style="4" customWidth="1"/>
    <col min="13058" max="13058" width="17.3984375" style="4" customWidth="1"/>
    <col min="13059" max="13059" width="10.59765625" style="4" customWidth="1"/>
    <col min="13060" max="13061" width="17.3984375" style="4" customWidth="1"/>
    <col min="13062" max="13063" width="15.09765625" style="4" customWidth="1"/>
    <col min="13064" max="13312" width="9.09765625" style="4"/>
    <col min="13313" max="13313" width="12.59765625" style="4" customWidth="1"/>
    <col min="13314" max="13314" width="17.3984375" style="4" customWidth="1"/>
    <col min="13315" max="13315" width="10.59765625" style="4" customWidth="1"/>
    <col min="13316" max="13317" width="17.3984375" style="4" customWidth="1"/>
    <col min="13318" max="13319" width="15.09765625" style="4" customWidth="1"/>
    <col min="13320" max="13568" width="9.09765625" style="4"/>
    <col min="13569" max="13569" width="12.59765625" style="4" customWidth="1"/>
    <col min="13570" max="13570" width="17.3984375" style="4" customWidth="1"/>
    <col min="13571" max="13571" width="10.59765625" style="4" customWidth="1"/>
    <col min="13572" max="13573" width="17.3984375" style="4" customWidth="1"/>
    <col min="13574" max="13575" width="15.09765625" style="4" customWidth="1"/>
    <col min="13576" max="13824" width="9.09765625" style="4"/>
    <col min="13825" max="13825" width="12.59765625" style="4" customWidth="1"/>
    <col min="13826" max="13826" width="17.3984375" style="4" customWidth="1"/>
    <col min="13827" max="13827" width="10.59765625" style="4" customWidth="1"/>
    <col min="13828" max="13829" width="17.3984375" style="4" customWidth="1"/>
    <col min="13830" max="13831" width="15.09765625" style="4" customWidth="1"/>
    <col min="13832" max="14080" width="9.09765625" style="4"/>
    <col min="14081" max="14081" width="12.59765625" style="4" customWidth="1"/>
    <col min="14082" max="14082" width="17.3984375" style="4" customWidth="1"/>
    <col min="14083" max="14083" width="10.59765625" style="4" customWidth="1"/>
    <col min="14084" max="14085" width="17.3984375" style="4" customWidth="1"/>
    <col min="14086" max="14087" width="15.09765625" style="4" customWidth="1"/>
    <col min="14088" max="14336" width="9.09765625" style="4"/>
    <col min="14337" max="14337" width="12.59765625" style="4" customWidth="1"/>
    <col min="14338" max="14338" width="17.3984375" style="4" customWidth="1"/>
    <col min="14339" max="14339" width="10.59765625" style="4" customWidth="1"/>
    <col min="14340" max="14341" width="17.3984375" style="4" customWidth="1"/>
    <col min="14342" max="14343" width="15.09765625" style="4" customWidth="1"/>
    <col min="14344" max="14592" width="9.09765625" style="4"/>
    <col min="14593" max="14593" width="12.59765625" style="4" customWidth="1"/>
    <col min="14594" max="14594" width="17.3984375" style="4" customWidth="1"/>
    <col min="14595" max="14595" width="10.59765625" style="4" customWidth="1"/>
    <col min="14596" max="14597" width="17.3984375" style="4" customWidth="1"/>
    <col min="14598" max="14599" width="15.09765625" style="4" customWidth="1"/>
    <col min="14600" max="14848" width="9.09765625" style="4"/>
    <col min="14849" max="14849" width="12.59765625" style="4" customWidth="1"/>
    <col min="14850" max="14850" width="17.3984375" style="4" customWidth="1"/>
    <col min="14851" max="14851" width="10.59765625" style="4" customWidth="1"/>
    <col min="14852" max="14853" width="17.3984375" style="4" customWidth="1"/>
    <col min="14854" max="14855" width="15.09765625" style="4" customWidth="1"/>
    <col min="14856" max="15104" width="9.09765625" style="4"/>
    <col min="15105" max="15105" width="12.59765625" style="4" customWidth="1"/>
    <col min="15106" max="15106" width="17.3984375" style="4" customWidth="1"/>
    <col min="15107" max="15107" width="10.59765625" style="4" customWidth="1"/>
    <col min="15108" max="15109" width="17.3984375" style="4" customWidth="1"/>
    <col min="15110" max="15111" width="15.09765625" style="4" customWidth="1"/>
    <col min="15112" max="15360" width="9.09765625" style="4"/>
    <col min="15361" max="15361" width="12.59765625" style="4" customWidth="1"/>
    <col min="15362" max="15362" width="17.3984375" style="4" customWidth="1"/>
    <col min="15363" max="15363" width="10.59765625" style="4" customWidth="1"/>
    <col min="15364" max="15365" width="17.3984375" style="4" customWidth="1"/>
    <col min="15366" max="15367" width="15.09765625" style="4" customWidth="1"/>
    <col min="15368" max="15616" width="9.09765625" style="4"/>
    <col min="15617" max="15617" width="12.59765625" style="4" customWidth="1"/>
    <col min="15618" max="15618" width="17.3984375" style="4" customWidth="1"/>
    <col min="15619" max="15619" width="10.59765625" style="4" customWidth="1"/>
    <col min="15620" max="15621" width="17.3984375" style="4" customWidth="1"/>
    <col min="15622" max="15623" width="15.09765625" style="4" customWidth="1"/>
    <col min="15624" max="15872" width="9.09765625" style="4"/>
    <col min="15873" max="15873" width="12.59765625" style="4" customWidth="1"/>
    <col min="15874" max="15874" width="17.3984375" style="4" customWidth="1"/>
    <col min="15875" max="15875" width="10.59765625" style="4" customWidth="1"/>
    <col min="15876" max="15877" width="17.3984375" style="4" customWidth="1"/>
    <col min="15878" max="15879" width="15.09765625" style="4" customWidth="1"/>
    <col min="15880" max="16128" width="9.09765625" style="4"/>
    <col min="16129" max="16129" width="12.59765625" style="4" customWidth="1"/>
    <col min="16130" max="16130" width="17.3984375" style="4" customWidth="1"/>
    <col min="16131" max="16131" width="10.59765625" style="4" customWidth="1"/>
    <col min="16132" max="16133" width="17.3984375" style="4" customWidth="1"/>
    <col min="16134" max="16135" width="15.09765625" style="4" customWidth="1"/>
    <col min="16136" max="16384" width="9.09765625" style="4"/>
  </cols>
  <sheetData>
    <row r="1" spans="1:15" x14ac:dyDescent="0.25">
      <c r="A1" s="6"/>
      <c r="B1" s="6"/>
      <c r="C1" s="6"/>
      <c r="D1" s="6"/>
      <c r="E1" s="6"/>
      <c r="F1" s="6"/>
      <c r="G1" s="7"/>
    </row>
    <row r="2" spans="1:15" ht="13" x14ac:dyDescent="0.3">
      <c r="A2" s="8" t="s">
        <v>254</v>
      </c>
      <c r="B2" s="6"/>
      <c r="C2" s="6"/>
      <c r="D2" s="6"/>
      <c r="E2" s="6"/>
      <c r="F2" s="6"/>
      <c r="G2" s="7"/>
    </row>
    <row r="3" spans="1:15" x14ac:dyDescent="0.25">
      <c r="A3" s="9"/>
      <c r="B3" s="9"/>
      <c r="C3" s="9"/>
      <c r="D3" s="9"/>
      <c r="E3" s="9"/>
      <c r="F3" s="9"/>
      <c r="G3" s="10"/>
    </row>
    <row r="4" spans="1:15" x14ac:dyDescent="0.25">
      <c r="A4" s="11" t="s">
        <v>42</v>
      </c>
      <c r="B4" s="12" t="s">
        <v>43</v>
      </c>
      <c r="C4" s="12" t="s">
        <v>44</v>
      </c>
      <c r="D4" s="12" t="s">
        <v>44</v>
      </c>
      <c r="E4" s="12" t="s">
        <v>45</v>
      </c>
      <c r="F4" s="12" t="s">
        <v>46</v>
      </c>
      <c r="G4" s="13" t="s">
        <v>47</v>
      </c>
    </row>
    <row r="5" spans="1:15" x14ac:dyDescent="0.25">
      <c r="A5" s="14" t="s">
        <v>48</v>
      </c>
      <c r="B5" s="15" t="s">
        <v>49</v>
      </c>
      <c r="C5" s="15" t="s">
        <v>50</v>
      </c>
      <c r="D5" s="15" t="s">
        <v>51</v>
      </c>
      <c r="E5" s="15" t="s">
        <v>52</v>
      </c>
      <c r="F5" s="15" t="s">
        <v>53</v>
      </c>
      <c r="G5" s="16" t="s">
        <v>54</v>
      </c>
    </row>
    <row r="6" spans="1:15" x14ac:dyDescent="0.25">
      <c r="A6" s="17"/>
      <c r="B6" s="15" t="s">
        <v>55</v>
      </c>
      <c r="C6" s="15" t="s">
        <v>56</v>
      </c>
      <c r="D6" s="15" t="s">
        <v>55</v>
      </c>
      <c r="E6" s="15" t="s">
        <v>55</v>
      </c>
      <c r="F6" s="15" t="s">
        <v>57</v>
      </c>
      <c r="G6" s="16" t="s">
        <v>56</v>
      </c>
    </row>
    <row r="7" spans="1:15" x14ac:dyDescent="0.25">
      <c r="A7" s="18"/>
      <c r="B7" s="6"/>
      <c r="C7" s="15"/>
      <c r="D7" s="6"/>
      <c r="E7" s="6"/>
      <c r="F7" s="15"/>
      <c r="G7" s="16"/>
    </row>
    <row r="8" spans="1:15" ht="13.5" x14ac:dyDescent="0.35">
      <c r="A8" s="19"/>
      <c r="B8" s="20" t="s">
        <v>58</v>
      </c>
      <c r="C8" s="12" t="s">
        <v>59</v>
      </c>
      <c r="D8" s="12" t="s">
        <v>60</v>
      </c>
      <c r="E8" s="12" t="s">
        <v>61</v>
      </c>
      <c r="F8" s="20" t="s">
        <v>62</v>
      </c>
      <c r="G8" s="21" t="s">
        <v>63</v>
      </c>
    </row>
    <row r="9" spans="1:15" x14ac:dyDescent="0.25">
      <c r="A9" s="18"/>
      <c r="B9" s="22"/>
      <c r="C9" s="22"/>
      <c r="D9" s="22"/>
      <c r="E9" s="22"/>
      <c r="F9" s="22"/>
      <c r="G9" s="23"/>
    </row>
    <row r="10" spans="1:15" x14ac:dyDescent="0.25">
      <c r="A10" s="14" t="s">
        <v>64</v>
      </c>
      <c r="B10" s="24">
        <v>1.73E-3</v>
      </c>
      <c r="C10" s="15">
        <v>100000</v>
      </c>
      <c r="D10" s="15">
        <v>173</v>
      </c>
      <c r="E10" s="15">
        <v>99856</v>
      </c>
      <c r="F10" s="15">
        <v>8547922</v>
      </c>
      <c r="G10" s="25">
        <v>85.5</v>
      </c>
      <c r="H10" s="40"/>
      <c r="I10" s="44"/>
      <c r="J10" s="44"/>
      <c r="K10" s="39"/>
      <c r="L10" s="39"/>
      <c r="M10" s="44"/>
      <c r="N10" s="43"/>
      <c r="O10" s="43"/>
    </row>
    <row r="11" spans="1:15" x14ac:dyDescent="0.25">
      <c r="A11" s="14" t="s">
        <v>65</v>
      </c>
      <c r="B11" s="24">
        <v>6.9999999999999994E-5</v>
      </c>
      <c r="C11" s="15">
        <v>99827</v>
      </c>
      <c r="D11" s="15">
        <v>7</v>
      </c>
      <c r="E11" s="15">
        <v>99824</v>
      </c>
      <c r="F11" s="15">
        <v>8448066</v>
      </c>
      <c r="G11" s="25">
        <v>84.6</v>
      </c>
      <c r="H11" s="40"/>
      <c r="I11" s="44"/>
      <c r="J11" s="44"/>
      <c r="K11" s="39"/>
      <c r="L11" s="39"/>
      <c r="M11" s="44"/>
      <c r="N11" s="43"/>
      <c r="O11" s="43"/>
    </row>
    <row r="12" spans="1:15" x14ac:dyDescent="0.25">
      <c r="A12" s="14" t="s">
        <v>66</v>
      </c>
      <c r="B12" s="24">
        <v>6.0000000000000002E-5</v>
      </c>
      <c r="C12" s="15">
        <v>99820</v>
      </c>
      <c r="D12" s="15">
        <v>6</v>
      </c>
      <c r="E12" s="15">
        <v>99817</v>
      </c>
      <c r="F12" s="15">
        <v>8348242</v>
      </c>
      <c r="G12" s="25">
        <v>83.6</v>
      </c>
      <c r="H12" s="40"/>
      <c r="I12" s="44"/>
      <c r="J12" s="44"/>
      <c r="K12" s="39"/>
      <c r="L12" s="39"/>
      <c r="M12" s="44"/>
      <c r="N12" s="43"/>
      <c r="O12" s="43"/>
    </row>
    <row r="13" spans="1:15" x14ac:dyDescent="0.25">
      <c r="A13" s="14" t="s">
        <v>67</v>
      </c>
      <c r="B13" s="24">
        <v>6.0000000000000002E-5</v>
      </c>
      <c r="C13" s="15">
        <v>99814</v>
      </c>
      <c r="D13" s="15">
        <v>6</v>
      </c>
      <c r="E13" s="15">
        <v>99811</v>
      </c>
      <c r="F13" s="15">
        <v>8248425</v>
      </c>
      <c r="G13" s="25">
        <v>82.6</v>
      </c>
      <c r="H13" s="40"/>
      <c r="I13" s="44"/>
      <c r="J13" s="44"/>
      <c r="K13" s="39"/>
      <c r="L13" s="39"/>
      <c r="M13" s="44"/>
      <c r="N13" s="43"/>
      <c r="O13" s="43"/>
    </row>
    <row r="14" spans="1:15" x14ac:dyDescent="0.25">
      <c r="A14" s="14" t="s">
        <v>68</v>
      </c>
      <c r="B14" s="24">
        <v>6.0000000000000002E-5</v>
      </c>
      <c r="C14" s="15">
        <v>99808</v>
      </c>
      <c r="D14" s="15">
        <v>6</v>
      </c>
      <c r="E14" s="15">
        <v>99805</v>
      </c>
      <c r="F14" s="15">
        <v>8148614</v>
      </c>
      <c r="G14" s="25">
        <v>81.599999999999994</v>
      </c>
      <c r="H14" s="40"/>
      <c r="I14" s="44"/>
      <c r="J14" s="44"/>
      <c r="K14" s="39"/>
      <c r="L14" s="39"/>
      <c r="M14" s="44"/>
      <c r="N14" s="43"/>
      <c r="O14" s="43"/>
    </row>
    <row r="15" spans="1:15" x14ac:dyDescent="0.25">
      <c r="A15" s="14" t="s">
        <v>69</v>
      </c>
      <c r="B15" s="24">
        <v>6.0000000000000002E-5</v>
      </c>
      <c r="C15" s="15">
        <v>99802</v>
      </c>
      <c r="D15" s="15">
        <v>6</v>
      </c>
      <c r="E15" s="15">
        <v>99799</v>
      </c>
      <c r="F15" s="15">
        <v>8048809</v>
      </c>
      <c r="G15" s="25">
        <v>80.599999999999994</v>
      </c>
      <c r="H15" s="40"/>
      <c r="I15" s="44"/>
      <c r="J15" s="44"/>
      <c r="K15" s="39"/>
      <c r="L15" s="39"/>
      <c r="M15" s="44"/>
      <c r="N15" s="43"/>
      <c r="O15" s="43"/>
    </row>
    <row r="16" spans="1:15" x14ac:dyDescent="0.25">
      <c r="A16" s="14" t="s">
        <v>70</v>
      </c>
      <c r="B16" s="24">
        <v>6.0000000000000002E-5</v>
      </c>
      <c r="C16" s="15">
        <v>99796</v>
      </c>
      <c r="D16" s="15">
        <v>6</v>
      </c>
      <c r="E16" s="15">
        <v>99793</v>
      </c>
      <c r="F16" s="15">
        <v>7949010</v>
      </c>
      <c r="G16" s="25">
        <v>79.7</v>
      </c>
      <c r="H16" s="40"/>
      <c r="I16" s="44"/>
      <c r="J16" s="44"/>
      <c r="K16" s="39"/>
      <c r="L16" s="39"/>
      <c r="M16" s="44"/>
      <c r="N16" s="43"/>
      <c r="O16" s="43"/>
    </row>
    <row r="17" spans="1:15" x14ac:dyDescent="0.25">
      <c r="A17" s="14" t="s">
        <v>71</v>
      </c>
      <c r="B17" s="24">
        <v>6.0000000000000002E-5</v>
      </c>
      <c r="C17" s="15">
        <v>99790</v>
      </c>
      <c r="D17" s="15">
        <v>6</v>
      </c>
      <c r="E17" s="15">
        <v>99787</v>
      </c>
      <c r="F17" s="15">
        <v>7849217</v>
      </c>
      <c r="G17" s="25">
        <v>78.7</v>
      </c>
      <c r="H17" s="40"/>
      <c r="I17" s="44"/>
      <c r="J17" s="44"/>
      <c r="K17" s="39"/>
      <c r="L17" s="39"/>
      <c r="M17" s="44"/>
      <c r="N17" s="43"/>
      <c r="O17" s="43"/>
    </row>
    <row r="18" spans="1:15" x14ac:dyDescent="0.25">
      <c r="A18" s="14" t="s">
        <v>72</v>
      </c>
      <c r="B18" s="24">
        <v>6.9999999999999994E-5</v>
      </c>
      <c r="C18" s="15">
        <v>99784</v>
      </c>
      <c r="D18" s="15">
        <v>7</v>
      </c>
      <c r="E18" s="15">
        <v>99781</v>
      </c>
      <c r="F18" s="15">
        <v>7749430</v>
      </c>
      <c r="G18" s="25">
        <v>77.7</v>
      </c>
      <c r="H18" s="40"/>
      <c r="I18" s="44"/>
      <c r="J18" s="44"/>
      <c r="K18" s="39"/>
      <c r="L18" s="39"/>
      <c r="M18" s="44"/>
      <c r="N18" s="43"/>
      <c r="O18" s="43"/>
    </row>
    <row r="19" spans="1:15" x14ac:dyDescent="0.25">
      <c r="A19" s="14" t="s">
        <v>73</v>
      </c>
      <c r="B19" s="24">
        <v>8.0000000000000007E-5</v>
      </c>
      <c r="C19" s="15">
        <v>99777</v>
      </c>
      <c r="D19" s="15">
        <v>8</v>
      </c>
      <c r="E19" s="15">
        <v>99773</v>
      </c>
      <c r="F19" s="15">
        <v>7649650</v>
      </c>
      <c r="G19" s="25">
        <v>76.7</v>
      </c>
      <c r="H19" s="40"/>
      <c r="I19" s="44"/>
      <c r="J19" s="44"/>
      <c r="K19" s="39"/>
      <c r="L19" s="39"/>
      <c r="M19" s="44"/>
      <c r="N19" s="43"/>
      <c r="O19" s="43"/>
    </row>
    <row r="20" spans="1:15" x14ac:dyDescent="0.25">
      <c r="A20" s="14" t="s">
        <v>74</v>
      </c>
      <c r="B20" s="24">
        <v>9.0000000000000006E-5</v>
      </c>
      <c r="C20" s="15">
        <v>99769</v>
      </c>
      <c r="D20" s="15">
        <v>9</v>
      </c>
      <c r="E20" s="15">
        <v>99765</v>
      </c>
      <c r="F20" s="15">
        <v>7549877</v>
      </c>
      <c r="G20" s="25">
        <v>75.7</v>
      </c>
      <c r="H20" s="40"/>
      <c r="I20" s="44"/>
      <c r="J20" s="44"/>
      <c r="K20" s="39"/>
      <c r="L20" s="39"/>
      <c r="M20" s="44"/>
      <c r="N20" s="43"/>
      <c r="O20" s="43"/>
    </row>
    <row r="21" spans="1:15" x14ac:dyDescent="0.25">
      <c r="A21" s="14" t="s">
        <v>75</v>
      </c>
      <c r="B21" s="24">
        <v>1E-4</v>
      </c>
      <c r="C21" s="15">
        <v>99760</v>
      </c>
      <c r="D21" s="15">
        <v>10</v>
      </c>
      <c r="E21" s="15">
        <v>99755</v>
      </c>
      <c r="F21" s="15">
        <v>7450112</v>
      </c>
      <c r="G21" s="25">
        <v>74.7</v>
      </c>
      <c r="H21" s="40"/>
      <c r="I21" s="44"/>
      <c r="J21" s="44"/>
      <c r="K21" s="39"/>
      <c r="L21" s="39"/>
      <c r="M21" s="44"/>
      <c r="N21" s="43"/>
      <c r="O21" s="43"/>
    </row>
    <row r="22" spans="1:15" x14ac:dyDescent="0.25">
      <c r="A22" s="14" t="s">
        <v>76</v>
      </c>
      <c r="B22" s="24">
        <v>1.1E-4</v>
      </c>
      <c r="C22" s="15">
        <v>99750</v>
      </c>
      <c r="D22" s="15">
        <v>11</v>
      </c>
      <c r="E22" s="15">
        <v>99745</v>
      </c>
      <c r="F22" s="15">
        <v>7350357</v>
      </c>
      <c r="G22" s="25">
        <v>73.7</v>
      </c>
      <c r="H22" s="40"/>
      <c r="I22" s="44"/>
      <c r="J22" s="44"/>
      <c r="K22" s="39"/>
      <c r="L22" s="39"/>
      <c r="M22" s="44"/>
      <c r="N22" s="43"/>
      <c r="O22" s="43"/>
    </row>
    <row r="23" spans="1:15" x14ac:dyDescent="0.25">
      <c r="A23" s="14" t="s">
        <v>77</v>
      </c>
      <c r="B23" s="24">
        <v>1.2E-4</v>
      </c>
      <c r="C23" s="15">
        <v>99739</v>
      </c>
      <c r="D23" s="15">
        <v>12</v>
      </c>
      <c r="E23" s="15">
        <v>99733</v>
      </c>
      <c r="F23" s="15">
        <v>7250613</v>
      </c>
      <c r="G23" s="25">
        <v>72.7</v>
      </c>
      <c r="H23" s="40"/>
      <c r="I23" s="44"/>
      <c r="J23" s="44"/>
      <c r="K23" s="39"/>
      <c r="L23" s="39"/>
      <c r="M23" s="44"/>
      <c r="N23" s="43"/>
      <c r="O23" s="43"/>
    </row>
    <row r="24" spans="1:15" x14ac:dyDescent="0.25">
      <c r="A24" s="14" t="s">
        <v>78</v>
      </c>
      <c r="B24" s="24">
        <v>1.3999999999999999E-4</v>
      </c>
      <c r="C24" s="15">
        <v>99727</v>
      </c>
      <c r="D24" s="15">
        <v>14</v>
      </c>
      <c r="E24" s="15">
        <v>99720</v>
      </c>
      <c r="F24" s="15">
        <v>7150880</v>
      </c>
      <c r="G24" s="25">
        <v>71.7</v>
      </c>
      <c r="H24" s="40"/>
      <c r="I24" s="44"/>
      <c r="J24" s="44"/>
      <c r="K24" s="39"/>
      <c r="L24" s="39"/>
      <c r="M24" s="44"/>
      <c r="N24" s="43"/>
      <c r="O24" s="43"/>
    </row>
    <row r="25" spans="1:15" x14ac:dyDescent="0.25">
      <c r="A25" s="14" t="s">
        <v>79</v>
      </c>
      <c r="B25" s="24">
        <v>1.6000000000000001E-4</v>
      </c>
      <c r="C25" s="15">
        <v>99713</v>
      </c>
      <c r="D25" s="15">
        <v>16</v>
      </c>
      <c r="E25" s="15">
        <v>99705</v>
      </c>
      <c r="F25" s="15">
        <v>7051160</v>
      </c>
      <c r="G25" s="25">
        <v>70.7</v>
      </c>
      <c r="H25" s="40"/>
      <c r="I25" s="44"/>
      <c r="J25" s="44"/>
      <c r="K25" s="39"/>
      <c r="L25" s="39"/>
      <c r="M25" s="44"/>
      <c r="N25" s="43"/>
      <c r="O25" s="43"/>
    </row>
    <row r="26" spans="1:15" x14ac:dyDescent="0.25">
      <c r="A26" s="26" t="s">
        <v>80</v>
      </c>
      <c r="B26" s="24">
        <v>1.8000000000000001E-4</v>
      </c>
      <c r="C26" s="15">
        <v>99697</v>
      </c>
      <c r="D26" s="15">
        <v>18</v>
      </c>
      <c r="E26" s="15">
        <v>99688</v>
      </c>
      <c r="F26" s="15">
        <v>6951455</v>
      </c>
      <c r="G26" s="25">
        <v>69.7</v>
      </c>
      <c r="H26" s="40"/>
      <c r="I26" s="44"/>
      <c r="J26" s="44"/>
      <c r="K26" s="39"/>
      <c r="L26" s="39"/>
      <c r="M26" s="44"/>
      <c r="N26" s="43"/>
      <c r="O26" s="43"/>
    </row>
    <row r="27" spans="1:15" x14ac:dyDescent="0.25">
      <c r="A27" s="26" t="s">
        <v>81</v>
      </c>
      <c r="B27" s="24">
        <v>1.9000000000000001E-4</v>
      </c>
      <c r="C27" s="15">
        <v>99679</v>
      </c>
      <c r="D27" s="15">
        <v>19</v>
      </c>
      <c r="E27" s="15">
        <v>99670</v>
      </c>
      <c r="F27" s="15">
        <v>6851767</v>
      </c>
      <c r="G27" s="25">
        <v>68.7</v>
      </c>
      <c r="H27" s="40"/>
      <c r="I27" s="44"/>
      <c r="J27" s="44"/>
      <c r="K27" s="39"/>
      <c r="L27" s="39"/>
      <c r="M27" s="44"/>
      <c r="N27" s="43"/>
      <c r="O27" s="43"/>
    </row>
    <row r="28" spans="1:15" x14ac:dyDescent="0.25">
      <c r="A28" s="26" t="s">
        <v>82</v>
      </c>
      <c r="B28" s="24">
        <v>1.9000000000000001E-4</v>
      </c>
      <c r="C28" s="15">
        <v>99660</v>
      </c>
      <c r="D28" s="15">
        <v>19</v>
      </c>
      <c r="E28" s="15">
        <v>99651</v>
      </c>
      <c r="F28" s="15">
        <v>6752097</v>
      </c>
      <c r="G28" s="25">
        <v>67.8</v>
      </c>
      <c r="H28" s="40"/>
      <c r="I28" s="44"/>
      <c r="J28" s="44"/>
      <c r="K28" s="39"/>
      <c r="L28" s="39"/>
      <c r="M28" s="44"/>
      <c r="N28" s="43"/>
      <c r="O28" s="43"/>
    </row>
    <row r="29" spans="1:15" x14ac:dyDescent="0.25">
      <c r="A29" s="26" t="s">
        <v>83</v>
      </c>
      <c r="B29" s="24">
        <v>1.9000000000000001E-4</v>
      </c>
      <c r="C29" s="15">
        <v>99641</v>
      </c>
      <c r="D29" s="15">
        <v>19</v>
      </c>
      <c r="E29" s="15">
        <v>99632</v>
      </c>
      <c r="F29" s="15">
        <v>6652447</v>
      </c>
      <c r="G29" s="25">
        <v>66.8</v>
      </c>
      <c r="H29" s="40"/>
      <c r="I29" s="44"/>
      <c r="J29" s="44"/>
      <c r="K29" s="39"/>
      <c r="L29" s="39"/>
      <c r="M29" s="44"/>
      <c r="N29" s="43"/>
      <c r="O29" s="43"/>
    </row>
    <row r="30" spans="1:15" x14ac:dyDescent="0.25">
      <c r="A30" s="26" t="s">
        <v>84</v>
      </c>
      <c r="B30" s="24">
        <v>1.8000000000000001E-4</v>
      </c>
      <c r="C30" s="15">
        <v>99622</v>
      </c>
      <c r="D30" s="15">
        <v>18</v>
      </c>
      <c r="E30" s="15">
        <v>99613</v>
      </c>
      <c r="F30" s="15">
        <v>6552815</v>
      </c>
      <c r="G30" s="25">
        <v>65.8</v>
      </c>
      <c r="H30" s="40"/>
      <c r="I30" s="44"/>
      <c r="J30" s="44"/>
      <c r="K30" s="39"/>
      <c r="L30" s="39"/>
      <c r="M30" s="44"/>
      <c r="N30" s="43"/>
      <c r="O30" s="43"/>
    </row>
    <row r="31" spans="1:15" x14ac:dyDescent="0.25">
      <c r="A31" s="26" t="s">
        <v>85</v>
      </c>
      <c r="B31" s="24">
        <v>1.8000000000000001E-4</v>
      </c>
      <c r="C31" s="15">
        <v>99604</v>
      </c>
      <c r="D31" s="15">
        <v>18</v>
      </c>
      <c r="E31" s="15">
        <v>99595</v>
      </c>
      <c r="F31" s="15">
        <v>6453202</v>
      </c>
      <c r="G31" s="25">
        <v>64.8</v>
      </c>
      <c r="H31" s="40"/>
      <c r="I31" s="44"/>
      <c r="J31" s="44"/>
      <c r="K31" s="39"/>
      <c r="L31" s="39"/>
      <c r="M31" s="44"/>
      <c r="N31" s="43"/>
      <c r="O31" s="43"/>
    </row>
    <row r="32" spans="1:15" x14ac:dyDescent="0.25">
      <c r="A32" s="26" t="s">
        <v>86</v>
      </c>
      <c r="B32" s="24">
        <v>1.7000000000000001E-4</v>
      </c>
      <c r="C32" s="15">
        <v>99586</v>
      </c>
      <c r="D32" s="15">
        <v>17</v>
      </c>
      <c r="E32" s="15">
        <v>99578</v>
      </c>
      <c r="F32" s="15">
        <v>6353607</v>
      </c>
      <c r="G32" s="25">
        <v>63.8</v>
      </c>
      <c r="H32" s="40"/>
      <c r="I32" s="44"/>
      <c r="J32" s="44"/>
      <c r="K32" s="39"/>
      <c r="L32" s="39"/>
      <c r="M32" s="44"/>
      <c r="N32" s="43"/>
      <c r="O32" s="43"/>
    </row>
    <row r="33" spans="1:15" x14ac:dyDescent="0.25">
      <c r="A33" s="26" t="s">
        <v>87</v>
      </c>
      <c r="B33" s="24">
        <v>1.7000000000000001E-4</v>
      </c>
      <c r="C33" s="15">
        <v>99569</v>
      </c>
      <c r="D33" s="15">
        <v>17</v>
      </c>
      <c r="E33" s="15">
        <v>99561</v>
      </c>
      <c r="F33" s="15">
        <v>6254030</v>
      </c>
      <c r="G33" s="25">
        <v>62.8</v>
      </c>
      <c r="H33" s="40"/>
      <c r="I33" s="44"/>
      <c r="J33" s="44"/>
      <c r="K33" s="39"/>
      <c r="L33" s="39"/>
      <c r="M33" s="44"/>
      <c r="N33" s="43"/>
      <c r="O33" s="43"/>
    </row>
    <row r="34" spans="1:15" x14ac:dyDescent="0.25">
      <c r="A34" s="26" t="s">
        <v>88</v>
      </c>
      <c r="B34" s="24">
        <v>1.7000000000000001E-4</v>
      </c>
      <c r="C34" s="15">
        <v>99552</v>
      </c>
      <c r="D34" s="15">
        <v>17</v>
      </c>
      <c r="E34" s="15">
        <v>99544</v>
      </c>
      <c r="F34" s="15">
        <v>6154469</v>
      </c>
      <c r="G34" s="25">
        <v>61.8</v>
      </c>
      <c r="H34" s="40"/>
      <c r="I34" s="44"/>
      <c r="J34" s="44"/>
      <c r="K34" s="39"/>
      <c r="L34" s="39"/>
      <c r="M34" s="44"/>
      <c r="N34" s="43"/>
      <c r="O34" s="43"/>
    </row>
    <row r="35" spans="1:15" x14ac:dyDescent="0.25">
      <c r="A35" s="26" t="s">
        <v>89</v>
      </c>
      <c r="B35" s="24">
        <v>1.7000000000000001E-4</v>
      </c>
      <c r="C35" s="15">
        <v>99535</v>
      </c>
      <c r="D35" s="15">
        <v>17</v>
      </c>
      <c r="E35" s="15">
        <v>99527</v>
      </c>
      <c r="F35" s="15">
        <v>6054926</v>
      </c>
      <c r="G35" s="25">
        <v>60.8</v>
      </c>
      <c r="H35" s="40"/>
      <c r="I35" s="44"/>
      <c r="J35" s="44"/>
      <c r="K35" s="39"/>
      <c r="L35" s="39"/>
      <c r="M35" s="44"/>
      <c r="N35" s="43"/>
      <c r="O35" s="43"/>
    </row>
    <row r="36" spans="1:15" x14ac:dyDescent="0.25">
      <c r="A36" s="26" t="s">
        <v>90</v>
      </c>
      <c r="B36" s="24">
        <v>1.7000000000000001E-4</v>
      </c>
      <c r="C36" s="15">
        <v>99518</v>
      </c>
      <c r="D36" s="15">
        <v>17</v>
      </c>
      <c r="E36" s="15">
        <v>99510</v>
      </c>
      <c r="F36" s="15">
        <v>5955399</v>
      </c>
      <c r="G36" s="25">
        <v>59.8</v>
      </c>
      <c r="H36" s="40"/>
      <c r="I36" s="44"/>
      <c r="J36" s="44"/>
      <c r="K36" s="39"/>
      <c r="L36" s="39"/>
      <c r="M36" s="44"/>
      <c r="N36" s="43"/>
      <c r="O36" s="43"/>
    </row>
    <row r="37" spans="1:15" x14ac:dyDescent="0.25">
      <c r="A37" s="26" t="s">
        <v>91</v>
      </c>
      <c r="B37" s="24">
        <v>1.7000000000000001E-4</v>
      </c>
      <c r="C37" s="15">
        <v>99501</v>
      </c>
      <c r="D37" s="15">
        <v>17</v>
      </c>
      <c r="E37" s="15">
        <v>99493</v>
      </c>
      <c r="F37" s="15">
        <v>5855890</v>
      </c>
      <c r="G37" s="25">
        <v>58.9</v>
      </c>
      <c r="H37" s="40"/>
      <c r="I37" s="44"/>
      <c r="J37" s="44"/>
      <c r="K37" s="39"/>
      <c r="L37" s="39"/>
      <c r="M37" s="44"/>
      <c r="N37" s="43"/>
      <c r="O37" s="43"/>
    </row>
    <row r="38" spans="1:15" x14ac:dyDescent="0.25">
      <c r="A38" s="26" t="s">
        <v>92</v>
      </c>
      <c r="B38" s="24">
        <v>1.8000000000000001E-4</v>
      </c>
      <c r="C38" s="15">
        <v>99484</v>
      </c>
      <c r="D38" s="15">
        <v>18</v>
      </c>
      <c r="E38" s="15">
        <v>99475</v>
      </c>
      <c r="F38" s="15">
        <v>5756397</v>
      </c>
      <c r="G38" s="25">
        <v>57.9</v>
      </c>
      <c r="H38" s="40"/>
      <c r="I38" s="44"/>
      <c r="J38" s="44"/>
      <c r="K38" s="39"/>
      <c r="L38" s="39"/>
      <c r="M38" s="44"/>
      <c r="N38" s="43"/>
      <c r="O38" s="43"/>
    </row>
    <row r="39" spans="1:15" x14ac:dyDescent="0.25">
      <c r="A39" s="26" t="s">
        <v>93</v>
      </c>
      <c r="B39" s="24">
        <v>1.9000000000000001E-4</v>
      </c>
      <c r="C39" s="15">
        <v>99466</v>
      </c>
      <c r="D39" s="15">
        <v>18</v>
      </c>
      <c r="E39" s="15">
        <v>99457</v>
      </c>
      <c r="F39" s="15">
        <v>5656922</v>
      </c>
      <c r="G39" s="25">
        <v>56.9</v>
      </c>
      <c r="H39" s="40"/>
      <c r="I39" s="44"/>
      <c r="J39" s="44"/>
      <c r="K39" s="39"/>
      <c r="L39" s="39"/>
      <c r="M39" s="44"/>
      <c r="N39" s="43"/>
      <c r="O39" s="43"/>
    </row>
    <row r="40" spans="1:15" x14ac:dyDescent="0.25">
      <c r="A40" s="26" t="s">
        <v>94</v>
      </c>
      <c r="B40" s="24">
        <v>1.9000000000000001E-4</v>
      </c>
      <c r="C40" s="15">
        <v>99448</v>
      </c>
      <c r="D40" s="15">
        <v>19</v>
      </c>
      <c r="E40" s="15">
        <v>99439</v>
      </c>
      <c r="F40" s="15">
        <v>5557465</v>
      </c>
      <c r="G40" s="25">
        <v>55.9</v>
      </c>
      <c r="H40" s="40"/>
      <c r="I40" s="44"/>
      <c r="J40" s="44"/>
      <c r="K40" s="39"/>
      <c r="L40" s="39"/>
      <c r="M40" s="44"/>
      <c r="N40" s="43"/>
      <c r="O40" s="43"/>
    </row>
    <row r="41" spans="1:15" x14ac:dyDescent="0.25">
      <c r="A41" s="26" t="s">
        <v>95</v>
      </c>
      <c r="B41" s="24">
        <v>2.0000000000000001E-4</v>
      </c>
      <c r="C41" s="15">
        <v>99429</v>
      </c>
      <c r="D41" s="15">
        <v>20</v>
      </c>
      <c r="E41" s="15">
        <v>99419</v>
      </c>
      <c r="F41" s="15">
        <v>5458027</v>
      </c>
      <c r="G41" s="25">
        <v>54.9</v>
      </c>
      <c r="H41" s="40"/>
      <c r="I41" s="44"/>
      <c r="J41" s="44"/>
      <c r="K41" s="39"/>
      <c r="L41" s="39"/>
      <c r="M41" s="44"/>
      <c r="N41" s="43"/>
      <c r="O41" s="43"/>
    </row>
    <row r="42" spans="1:15" x14ac:dyDescent="0.25">
      <c r="A42" s="26" t="s">
        <v>96</v>
      </c>
      <c r="B42" s="24">
        <v>2.2000000000000001E-4</v>
      </c>
      <c r="C42" s="15">
        <v>99409</v>
      </c>
      <c r="D42" s="15">
        <v>22</v>
      </c>
      <c r="E42" s="15">
        <v>99398</v>
      </c>
      <c r="F42" s="15">
        <v>5358608</v>
      </c>
      <c r="G42" s="25">
        <v>53.9</v>
      </c>
      <c r="H42" s="40"/>
      <c r="I42" s="44"/>
      <c r="J42" s="44"/>
      <c r="K42" s="39"/>
      <c r="L42" s="39"/>
      <c r="M42" s="44"/>
      <c r="N42" s="43"/>
      <c r="O42" s="43"/>
    </row>
    <row r="43" spans="1:15" x14ac:dyDescent="0.25">
      <c r="A43" s="26" t="s">
        <v>97</v>
      </c>
      <c r="B43" s="24">
        <v>2.5000000000000001E-4</v>
      </c>
      <c r="C43" s="15">
        <v>99387</v>
      </c>
      <c r="D43" s="15">
        <v>25</v>
      </c>
      <c r="E43" s="15">
        <v>99375</v>
      </c>
      <c r="F43" s="15">
        <v>5259210</v>
      </c>
      <c r="G43" s="25">
        <v>52.9</v>
      </c>
      <c r="H43" s="40"/>
      <c r="I43" s="44"/>
      <c r="J43" s="44"/>
      <c r="K43" s="39"/>
      <c r="L43" s="39"/>
      <c r="M43" s="44"/>
      <c r="N43" s="43"/>
      <c r="O43" s="43"/>
    </row>
    <row r="44" spans="1:15" x14ac:dyDescent="0.25">
      <c r="A44" s="26" t="s">
        <v>98</v>
      </c>
      <c r="B44" s="24">
        <v>2.7999999999999998E-4</v>
      </c>
      <c r="C44" s="15">
        <v>99362</v>
      </c>
      <c r="D44" s="15">
        <v>28</v>
      </c>
      <c r="E44" s="15">
        <v>99348</v>
      </c>
      <c r="F44" s="15">
        <v>5159835</v>
      </c>
      <c r="G44" s="25">
        <v>51.9</v>
      </c>
      <c r="H44" s="40"/>
      <c r="I44" s="44"/>
      <c r="J44" s="44"/>
      <c r="K44" s="39"/>
      <c r="L44" s="39"/>
      <c r="M44" s="44"/>
      <c r="N44" s="43"/>
      <c r="O44" s="43"/>
    </row>
    <row r="45" spans="1:15" x14ac:dyDescent="0.25">
      <c r="A45" s="26" t="s">
        <v>99</v>
      </c>
      <c r="B45" s="24">
        <v>3.3E-4</v>
      </c>
      <c r="C45" s="15">
        <v>99334</v>
      </c>
      <c r="D45" s="15">
        <v>32</v>
      </c>
      <c r="E45" s="15">
        <v>99318</v>
      </c>
      <c r="F45" s="15">
        <v>5060487</v>
      </c>
      <c r="G45" s="25">
        <v>50.9</v>
      </c>
      <c r="H45" s="40"/>
      <c r="I45" s="44"/>
      <c r="J45" s="44"/>
      <c r="K45" s="39"/>
      <c r="L45" s="39"/>
      <c r="M45" s="44"/>
      <c r="N45" s="43"/>
      <c r="O45" s="43"/>
    </row>
    <row r="46" spans="1:15" x14ac:dyDescent="0.25">
      <c r="A46" s="26" t="s">
        <v>100</v>
      </c>
      <c r="B46" s="24">
        <v>3.6999999999999999E-4</v>
      </c>
      <c r="C46" s="15">
        <v>99302</v>
      </c>
      <c r="D46" s="15">
        <v>36</v>
      </c>
      <c r="E46" s="15">
        <v>99284</v>
      </c>
      <c r="F46" s="15">
        <v>4961169</v>
      </c>
      <c r="G46" s="25">
        <v>50</v>
      </c>
      <c r="H46" s="40"/>
      <c r="I46" s="44"/>
      <c r="J46" s="44"/>
      <c r="K46" s="39"/>
      <c r="L46" s="39"/>
      <c r="M46" s="44"/>
      <c r="N46" s="43"/>
      <c r="O46" s="43"/>
    </row>
    <row r="47" spans="1:15" x14ac:dyDescent="0.25">
      <c r="A47" s="26" t="s">
        <v>101</v>
      </c>
      <c r="B47" s="24">
        <v>4.0000000000000002E-4</v>
      </c>
      <c r="C47" s="15">
        <v>99266</v>
      </c>
      <c r="D47" s="15">
        <v>40</v>
      </c>
      <c r="E47" s="15">
        <v>99246</v>
      </c>
      <c r="F47" s="15">
        <v>4861885</v>
      </c>
      <c r="G47" s="25">
        <v>49</v>
      </c>
      <c r="H47" s="40"/>
      <c r="I47" s="44"/>
      <c r="J47" s="44"/>
      <c r="K47" s="39"/>
      <c r="L47" s="39"/>
      <c r="M47" s="44"/>
      <c r="N47" s="43"/>
      <c r="O47" s="43"/>
    </row>
    <row r="48" spans="1:15" x14ac:dyDescent="0.25">
      <c r="A48" s="26" t="s">
        <v>102</v>
      </c>
      <c r="B48" s="24">
        <v>4.2999999999999999E-4</v>
      </c>
      <c r="C48" s="15">
        <v>99226</v>
      </c>
      <c r="D48" s="15">
        <v>43</v>
      </c>
      <c r="E48" s="15">
        <v>99205</v>
      </c>
      <c r="F48" s="15">
        <v>4762639</v>
      </c>
      <c r="G48" s="25">
        <v>48</v>
      </c>
      <c r="H48" s="40"/>
      <c r="I48" s="44"/>
      <c r="J48" s="44"/>
      <c r="K48" s="39"/>
      <c r="L48" s="39"/>
      <c r="M48" s="44"/>
      <c r="N48" s="43"/>
      <c r="O48" s="43"/>
    </row>
    <row r="49" spans="1:15" x14ac:dyDescent="0.25">
      <c r="A49" s="26" t="s">
        <v>103</v>
      </c>
      <c r="B49" s="24">
        <v>4.6000000000000001E-4</v>
      </c>
      <c r="C49" s="15">
        <v>99183</v>
      </c>
      <c r="D49" s="15">
        <v>46</v>
      </c>
      <c r="E49" s="15">
        <v>99160</v>
      </c>
      <c r="F49" s="15">
        <v>4663435</v>
      </c>
      <c r="G49" s="25">
        <v>47</v>
      </c>
      <c r="H49" s="40"/>
      <c r="I49" s="44"/>
      <c r="J49" s="44"/>
      <c r="K49" s="39"/>
      <c r="L49" s="39"/>
      <c r="M49" s="44"/>
      <c r="N49" s="43"/>
      <c r="O49" s="43"/>
    </row>
    <row r="50" spans="1:15" x14ac:dyDescent="0.25">
      <c r="A50" s="26" t="s">
        <v>104</v>
      </c>
      <c r="B50" s="24">
        <v>4.8999999999999998E-4</v>
      </c>
      <c r="C50" s="15">
        <v>99137</v>
      </c>
      <c r="D50" s="15">
        <v>48</v>
      </c>
      <c r="E50" s="15">
        <v>99113</v>
      </c>
      <c r="F50" s="15">
        <v>4564275</v>
      </c>
      <c r="G50" s="25">
        <v>46</v>
      </c>
      <c r="H50" s="40"/>
      <c r="I50" s="44"/>
      <c r="J50" s="44"/>
      <c r="K50" s="39"/>
      <c r="L50" s="39"/>
      <c r="M50" s="44"/>
      <c r="N50" s="43"/>
      <c r="O50" s="43"/>
    </row>
    <row r="51" spans="1:15" x14ac:dyDescent="0.25">
      <c r="A51" s="26" t="s">
        <v>105</v>
      </c>
      <c r="B51" s="24">
        <v>5.1999999999999995E-4</v>
      </c>
      <c r="C51" s="15">
        <v>99089</v>
      </c>
      <c r="D51" s="15">
        <v>51</v>
      </c>
      <c r="E51" s="15">
        <v>99064</v>
      </c>
      <c r="F51" s="15">
        <v>4465162</v>
      </c>
      <c r="G51" s="25">
        <v>45.1</v>
      </c>
      <c r="H51" s="40"/>
      <c r="I51" s="44"/>
      <c r="J51" s="44"/>
      <c r="K51" s="39"/>
      <c r="L51" s="39"/>
      <c r="M51" s="44"/>
      <c r="N51" s="43"/>
      <c r="O51" s="43"/>
    </row>
    <row r="52" spans="1:15" x14ac:dyDescent="0.25">
      <c r="A52" s="26" t="s">
        <v>106</v>
      </c>
      <c r="B52" s="24">
        <v>5.6999999999999998E-4</v>
      </c>
      <c r="C52" s="15">
        <v>99038</v>
      </c>
      <c r="D52" s="15">
        <v>56</v>
      </c>
      <c r="E52" s="15">
        <v>99010</v>
      </c>
      <c r="F52" s="15">
        <v>4366098</v>
      </c>
      <c r="G52" s="25">
        <v>44.1</v>
      </c>
      <c r="H52" s="40"/>
      <c r="I52" s="44"/>
      <c r="J52" s="44"/>
      <c r="K52" s="39"/>
      <c r="L52" s="39"/>
      <c r="M52" s="44"/>
      <c r="N52" s="43"/>
      <c r="O52" s="43"/>
    </row>
    <row r="53" spans="1:15" x14ac:dyDescent="0.25">
      <c r="A53" s="26" t="s">
        <v>107</v>
      </c>
      <c r="B53" s="24">
        <v>6.4999999999999997E-4</v>
      </c>
      <c r="C53" s="15">
        <v>98982</v>
      </c>
      <c r="D53" s="15">
        <v>64</v>
      </c>
      <c r="E53" s="15">
        <v>98950</v>
      </c>
      <c r="F53" s="15">
        <v>4267088</v>
      </c>
      <c r="G53" s="25">
        <v>43.1</v>
      </c>
      <c r="H53" s="40"/>
      <c r="I53" s="44"/>
      <c r="J53" s="44"/>
      <c r="K53" s="39"/>
      <c r="L53" s="39"/>
      <c r="M53" s="44"/>
      <c r="N53" s="43"/>
      <c r="O53" s="43"/>
    </row>
    <row r="54" spans="1:15" x14ac:dyDescent="0.25">
      <c r="A54" s="26" t="s">
        <v>108</v>
      </c>
      <c r="B54" s="24">
        <v>7.5000000000000002E-4</v>
      </c>
      <c r="C54" s="15">
        <v>98918</v>
      </c>
      <c r="D54" s="15">
        <v>74</v>
      </c>
      <c r="E54" s="15">
        <v>98881</v>
      </c>
      <c r="F54" s="15">
        <v>4168138</v>
      </c>
      <c r="G54" s="25">
        <v>42.1</v>
      </c>
      <c r="H54" s="40"/>
      <c r="I54" s="44"/>
      <c r="J54" s="44"/>
      <c r="K54" s="39"/>
      <c r="L54" s="39"/>
      <c r="M54" s="44"/>
      <c r="N54" s="43"/>
      <c r="O54" s="43"/>
    </row>
    <row r="55" spans="1:15" x14ac:dyDescent="0.25">
      <c r="A55" s="26" t="s">
        <v>109</v>
      </c>
      <c r="B55" s="24">
        <v>8.5999999999999998E-4</v>
      </c>
      <c r="C55" s="15">
        <v>98844</v>
      </c>
      <c r="D55" s="15">
        <v>85</v>
      </c>
      <c r="E55" s="15">
        <v>98802</v>
      </c>
      <c r="F55" s="15">
        <v>4069257</v>
      </c>
      <c r="G55" s="25">
        <v>41.2</v>
      </c>
      <c r="H55" s="40"/>
      <c r="I55" s="44"/>
      <c r="J55" s="44"/>
      <c r="K55" s="39"/>
      <c r="L55" s="39"/>
      <c r="M55" s="44"/>
      <c r="N55" s="43"/>
      <c r="O55" s="43"/>
    </row>
    <row r="56" spans="1:15" x14ac:dyDescent="0.25">
      <c r="A56" s="26" t="s">
        <v>110</v>
      </c>
      <c r="B56" s="24">
        <v>9.7000000000000005E-4</v>
      </c>
      <c r="C56" s="15">
        <v>98759</v>
      </c>
      <c r="D56" s="15">
        <v>96</v>
      </c>
      <c r="E56" s="15">
        <v>98711</v>
      </c>
      <c r="F56" s="15">
        <v>3970456</v>
      </c>
      <c r="G56" s="25">
        <v>40.200000000000003</v>
      </c>
      <c r="H56" s="40"/>
      <c r="I56" s="44"/>
      <c r="J56" s="44"/>
      <c r="K56" s="39"/>
      <c r="L56" s="39"/>
      <c r="M56" s="44"/>
      <c r="N56" s="43"/>
      <c r="O56" s="43"/>
    </row>
    <row r="57" spans="1:15" x14ac:dyDescent="0.25">
      <c r="A57" s="26" t="s">
        <v>111</v>
      </c>
      <c r="B57" s="24">
        <v>1.08E-3</v>
      </c>
      <c r="C57" s="15">
        <v>98663</v>
      </c>
      <c r="D57" s="15">
        <v>106</v>
      </c>
      <c r="E57" s="15">
        <v>98610</v>
      </c>
      <c r="F57" s="15">
        <v>3871745</v>
      </c>
      <c r="G57" s="25">
        <v>39.200000000000003</v>
      </c>
      <c r="H57" s="40"/>
      <c r="I57" s="44"/>
      <c r="J57" s="44"/>
      <c r="K57" s="39"/>
      <c r="L57" s="39"/>
      <c r="M57" s="44"/>
      <c r="N57" s="43"/>
      <c r="O57" s="43"/>
    </row>
    <row r="58" spans="1:15" x14ac:dyDescent="0.25">
      <c r="A58" s="26" t="s">
        <v>112</v>
      </c>
      <c r="B58" s="24">
        <v>1.1999999999999999E-3</v>
      </c>
      <c r="C58" s="15">
        <v>98557</v>
      </c>
      <c r="D58" s="15">
        <v>118</v>
      </c>
      <c r="E58" s="15">
        <v>98498</v>
      </c>
      <c r="F58" s="15">
        <v>3773135</v>
      </c>
      <c r="G58" s="25">
        <v>38.299999999999997</v>
      </c>
      <c r="H58" s="40"/>
      <c r="I58" s="44"/>
      <c r="J58" s="44"/>
      <c r="K58" s="39"/>
      <c r="L58" s="39"/>
      <c r="M58" s="44"/>
      <c r="N58" s="43"/>
      <c r="O58" s="43"/>
    </row>
    <row r="59" spans="1:15" x14ac:dyDescent="0.25">
      <c r="A59" s="26" t="s">
        <v>113</v>
      </c>
      <c r="B59" s="24">
        <v>1.32E-3</v>
      </c>
      <c r="C59" s="15">
        <v>98439</v>
      </c>
      <c r="D59" s="15">
        <v>130</v>
      </c>
      <c r="E59" s="15">
        <v>98374</v>
      </c>
      <c r="F59" s="15">
        <v>3674637</v>
      </c>
      <c r="G59" s="25">
        <v>37.299999999999997</v>
      </c>
      <c r="H59" s="40"/>
      <c r="I59" s="44"/>
      <c r="J59" s="44"/>
      <c r="K59" s="39"/>
      <c r="L59" s="39"/>
      <c r="M59" s="44"/>
      <c r="N59" s="43"/>
      <c r="O59" s="43"/>
    </row>
    <row r="60" spans="1:15" x14ac:dyDescent="0.25">
      <c r="A60" s="27" t="s">
        <v>114</v>
      </c>
      <c r="B60" s="24">
        <v>1.4400000000000001E-3</v>
      </c>
      <c r="C60" s="15">
        <v>98309</v>
      </c>
      <c r="D60" s="15">
        <v>142</v>
      </c>
      <c r="E60" s="15">
        <v>98238</v>
      </c>
      <c r="F60" s="15">
        <v>3576263</v>
      </c>
      <c r="G60" s="25">
        <v>36.4</v>
      </c>
      <c r="H60" s="40"/>
      <c r="I60" s="44"/>
      <c r="J60" s="44"/>
      <c r="K60" s="39"/>
      <c r="L60" s="39"/>
      <c r="M60" s="44"/>
      <c r="N60" s="43"/>
      <c r="O60" s="43"/>
    </row>
    <row r="61" spans="1:15" x14ac:dyDescent="0.25">
      <c r="A61" s="27" t="s">
        <v>115</v>
      </c>
      <c r="B61" s="24">
        <v>1.57E-3</v>
      </c>
      <c r="C61" s="15">
        <v>98167</v>
      </c>
      <c r="D61" s="15">
        <v>154</v>
      </c>
      <c r="E61" s="15">
        <v>98090</v>
      </c>
      <c r="F61" s="15">
        <v>3478025</v>
      </c>
      <c r="G61" s="25">
        <v>35.4</v>
      </c>
      <c r="H61" s="40"/>
      <c r="I61" s="44"/>
      <c r="J61" s="44"/>
      <c r="K61" s="39"/>
      <c r="L61" s="39"/>
      <c r="M61" s="44"/>
      <c r="N61" s="43"/>
      <c r="O61" s="43"/>
    </row>
    <row r="62" spans="1:15" x14ac:dyDescent="0.25">
      <c r="A62" s="27" t="s">
        <v>116</v>
      </c>
      <c r="B62" s="24">
        <v>1.72E-3</v>
      </c>
      <c r="C62" s="15">
        <v>98013</v>
      </c>
      <c r="D62" s="15">
        <v>169</v>
      </c>
      <c r="E62" s="15">
        <v>97929</v>
      </c>
      <c r="F62" s="15">
        <v>3379935</v>
      </c>
      <c r="G62" s="25">
        <v>34.5</v>
      </c>
      <c r="H62" s="40"/>
      <c r="I62" s="44"/>
      <c r="J62" s="44"/>
      <c r="K62" s="39"/>
      <c r="L62" s="39"/>
      <c r="M62" s="44"/>
      <c r="N62" s="43"/>
      <c r="O62" s="43"/>
    </row>
    <row r="63" spans="1:15" x14ac:dyDescent="0.25">
      <c r="A63" s="26" t="s">
        <v>117</v>
      </c>
      <c r="B63" s="24">
        <v>1.9E-3</v>
      </c>
      <c r="C63" s="15">
        <v>97844</v>
      </c>
      <c r="D63" s="15">
        <v>186</v>
      </c>
      <c r="E63" s="15">
        <v>97751</v>
      </c>
      <c r="F63" s="15">
        <v>3282006</v>
      </c>
      <c r="G63" s="25">
        <v>33.5</v>
      </c>
      <c r="H63" s="40"/>
      <c r="I63" s="44"/>
      <c r="J63" s="44"/>
      <c r="K63" s="39"/>
      <c r="L63" s="39"/>
      <c r="M63" s="44"/>
      <c r="N63" s="43"/>
      <c r="O63" s="43"/>
    </row>
    <row r="64" spans="1:15" x14ac:dyDescent="0.25">
      <c r="A64" s="26" t="s">
        <v>118</v>
      </c>
      <c r="B64" s="24">
        <v>2.0899999999999998E-3</v>
      </c>
      <c r="C64" s="15">
        <v>97658</v>
      </c>
      <c r="D64" s="15">
        <v>205</v>
      </c>
      <c r="E64" s="15">
        <v>97556</v>
      </c>
      <c r="F64" s="15">
        <v>3184255</v>
      </c>
      <c r="G64" s="25">
        <v>32.6</v>
      </c>
      <c r="H64" s="40"/>
      <c r="I64" s="44"/>
      <c r="J64" s="44"/>
      <c r="K64" s="39"/>
      <c r="L64" s="39"/>
      <c r="M64" s="44"/>
      <c r="N64" s="43"/>
      <c r="O64" s="43"/>
    </row>
    <row r="65" spans="1:15" x14ac:dyDescent="0.25">
      <c r="A65" s="26" t="s">
        <v>119</v>
      </c>
      <c r="B65" s="24">
        <v>2.2899999999999999E-3</v>
      </c>
      <c r="C65" s="15">
        <v>97453</v>
      </c>
      <c r="D65" s="15">
        <v>224</v>
      </c>
      <c r="E65" s="15">
        <v>97341</v>
      </c>
      <c r="F65" s="15">
        <v>3086700</v>
      </c>
      <c r="G65" s="25">
        <v>31.7</v>
      </c>
      <c r="H65" s="40"/>
      <c r="I65" s="44"/>
      <c r="J65" s="44"/>
      <c r="K65" s="39"/>
      <c r="L65" s="39"/>
      <c r="M65" s="44"/>
      <c r="N65" s="43"/>
      <c r="O65" s="43"/>
    </row>
    <row r="66" spans="1:15" x14ac:dyDescent="0.25">
      <c r="A66" s="26" t="s">
        <v>120</v>
      </c>
      <c r="B66" s="24">
        <v>2.5000000000000001E-3</v>
      </c>
      <c r="C66" s="15">
        <v>97229</v>
      </c>
      <c r="D66" s="15">
        <v>243</v>
      </c>
      <c r="E66" s="15">
        <v>97108</v>
      </c>
      <c r="F66" s="15">
        <v>2989359</v>
      </c>
      <c r="G66" s="25">
        <v>30.7</v>
      </c>
      <c r="H66" s="40"/>
      <c r="I66" s="44"/>
      <c r="J66" s="44"/>
      <c r="K66" s="39"/>
      <c r="L66" s="39"/>
      <c r="M66" s="44"/>
      <c r="N66" s="43"/>
      <c r="O66" s="43"/>
    </row>
    <row r="67" spans="1:15" x14ac:dyDescent="0.25">
      <c r="A67" s="26" t="s">
        <v>121</v>
      </c>
      <c r="B67" s="24">
        <v>2.7399999999999998E-3</v>
      </c>
      <c r="C67" s="15">
        <v>96986</v>
      </c>
      <c r="D67" s="15">
        <v>265</v>
      </c>
      <c r="E67" s="15">
        <v>96854</v>
      </c>
      <c r="F67" s="15">
        <v>2892251</v>
      </c>
      <c r="G67" s="25">
        <v>29.8</v>
      </c>
      <c r="H67" s="40"/>
      <c r="I67" s="44"/>
      <c r="J67" s="44"/>
      <c r="K67" s="39"/>
      <c r="L67" s="39"/>
      <c r="M67" s="44"/>
      <c r="N67" s="43"/>
      <c r="O67" s="43"/>
    </row>
    <row r="68" spans="1:15" x14ac:dyDescent="0.25">
      <c r="A68" s="26" t="s">
        <v>122</v>
      </c>
      <c r="B68" s="24">
        <v>3.0100000000000001E-3</v>
      </c>
      <c r="C68" s="15">
        <v>96721</v>
      </c>
      <c r="D68" s="15">
        <v>291</v>
      </c>
      <c r="E68" s="15">
        <v>96576</v>
      </c>
      <c r="F68" s="15">
        <v>2795398</v>
      </c>
      <c r="G68" s="25">
        <v>28.9</v>
      </c>
      <c r="H68" s="40"/>
      <c r="I68" s="44"/>
      <c r="J68" s="44"/>
      <c r="K68" s="39"/>
      <c r="L68" s="39"/>
      <c r="M68" s="44"/>
      <c r="N68" s="43"/>
      <c r="O68" s="43"/>
    </row>
    <row r="69" spans="1:15" x14ac:dyDescent="0.25">
      <c r="A69" s="26" t="s">
        <v>123</v>
      </c>
      <c r="B69" s="24">
        <v>3.31E-3</v>
      </c>
      <c r="C69" s="15">
        <v>96430</v>
      </c>
      <c r="D69" s="15">
        <v>319</v>
      </c>
      <c r="E69" s="15">
        <v>96271</v>
      </c>
      <c r="F69" s="15">
        <v>2698822</v>
      </c>
      <c r="G69" s="25">
        <v>28</v>
      </c>
      <c r="H69" s="40"/>
      <c r="I69" s="44"/>
      <c r="J69" s="44"/>
      <c r="K69" s="39"/>
      <c r="L69" s="39"/>
      <c r="M69" s="44"/>
      <c r="N69" s="43"/>
      <c r="O69" s="43"/>
    </row>
    <row r="70" spans="1:15" x14ac:dyDescent="0.25">
      <c r="A70" s="26" t="s">
        <v>124</v>
      </c>
      <c r="B70" s="24">
        <v>3.6099999999999999E-3</v>
      </c>
      <c r="C70" s="15">
        <v>96111</v>
      </c>
      <c r="D70" s="15">
        <v>347</v>
      </c>
      <c r="E70" s="15">
        <v>95938</v>
      </c>
      <c r="F70" s="15">
        <v>2602552</v>
      </c>
      <c r="G70" s="25">
        <v>27.1</v>
      </c>
      <c r="H70" s="40"/>
      <c r="I70" s="44"/>
      <c r="J70" s="44"/>
      <c r="K70" s="39"/>
      <c r="L70" s="39"/>
      <c r="M70" s="44"/>
      <c r="N70" s="43"/>
      <c r="O70" s="43"/>
    </row>
    <row r="71" spans="1:15" x14ac:dyDescent="0.25">
      <c r="A71" s="26" t="s">
        <v>125</v>
      </c>
      <c r="B71" s="24">
        <v>3.9300000000000003E-3</v>
      </c>
      <c r="C71" s="15">
        <v>95764</v>
      </c>
      <c r="D71" s="15">
        <v>376</v>
      </c>
      <c r="E71" s="15">
        <v>95576</v>
      </c>
      <c r="F71" s="15">
        <v>2506614</v>
      </c>
      <c r="G71" s="25">
        <v>26.2</v>
      </c>
      <c r="H71" s="40"/>
      <c r="I71" s="44"/>
      <c r="J71" s="44"/>
      <c r="K71" s="39"/>
      <c r="L71" s="39"/>
      <c r="M71" s="44"/>
      <c r="N71" s="43"/>
      <c r="O71" s="43"/>
    </row>
    <row r="72" spans="1:15" x14ac:dyDescent="0.25">
      <c r="A72" s="26" t="s">
        <v>126</v>
      </c>
      <c r="B72" s="24">
        <v>4.3E-3</v>
      </c>
      <c r="C72" s="15">
        <v>95388</v>
      </c>
      <c r="D72" s="15">
        <v>410</v>
      </c>
      <c r="E72" s="15">
        <v>95183</v>
      </c>
      <c r="F72" s="15">
        <v>2411038</v>
      </c>
      <c r="G72" s="25">
        <v>25.3</v>
      </c>
      <c r="H72" s="40"/>
      <c r="I72" s="44"/>
      <c r="J72" s="44"/>
      <c r="K72" s="39"/>
      <c r="L72" s="39"/>
      <c r="M72" s="44"/>
      <c r="N72" s="43"/>
      <c r="O72" s="43"/>
    </row>
    <row r="73" spans="1:15" x14ac:dyDescent="0.25">
      <c r="A73" s="26" t="s">
        <v>127</v>
      </c>
      <c r="B73" s="24">
        <v>4.7499999999999999E-3</v>
      </c>
      <c r="C73" s="15">
        <v>94978</v>
      </c>
      <c r="D73" s="15">
        <v>451</v>
      </c>
      <c r="E73" s="15">
        <v>94753</v>
      </c>
      <c r="F73" s="15">
        <v>2315855</v>
      </c>
      <c r="G73" s="25">
        <v>24.4</v>
      </c>
      <c r="H73" s="40"/>
      <c r="I73" s="44"/>
      <c r="J73" s="44"/>
      <c r="K73" s="39"/>
      <c r="L73" s="39"/>
      <c r="M73" s="44"/>
      <c r="N73" s="43"/>
      <c r="O73" s="43"/>
    </row>
    <row r="74" spans="1:15" x14ac:dyDescent="0.25">
      <c r="A74" s="26" t="s">
        <v>128</v>
      </c>
      <c r="B74" s="24">
        <v>5.2500000000000003E-3</v>
      </c>
      <c r="C74" s="15">
        <v>94527</v>
      </c>
      <c r="D74" s="15">
        <v>496</v>
      </c>
      <c r="E74" s="15">
        <v>94279</v>
      </c>
      <c r="F74" s="15">
        <v>2221103</v>
      </c>
      <c r="G74" s="25">
        <v>23.5</v>
      </c>
      <c r="H74" s="40"/>
      <c r="I74" s="44"/>
      <c r="J74" s="44"/>
      <c r="K74" s="39"/>
      <c r="L74" s="39"/>
      <c r="M74" s="44"/>
      <c r="N74" s="43"/>
      <c r="O74" s="43"/>
    </row>
    <row r="75" spans="1:15" x14ac:dyDescent="0.25">
      <c r="A75" s="26" t="s">
        <v>129</v>
      </c>
      <c r="B75" s="24">
        <v>5.7600000000000004E-3</v>
      </c>
      <c r="C75" s="15">
        <v>94031</v>
      </c>
      <c r="D75" s="15">
        <v>542</v>
      </c>
      <c r="E75" s="15">
        <v>93760</v>
      </c>
      <c r="F75" s="15">
        <v>2126824</v>
      </c>
      <c r="G75" s="25">
        <v>22.6</v>
      </c>
      <c r="H75" s="40"/>
      <c r="I75" s="44"/>
      <c r="J75" s="44"/>
      <c r="K75" s="39"/>
      <c r="L75" s="39"/>
      <c r="M75" s="44"/>
      <c r="N75" s="43"/>
      <c r="O75" s="43"/>
    </row>
    <row r="76" spans="1:15" x14ac:dyDescent="0.25">
      <c r="A76" s="26" t="s">
        <v>130</v>
      </c>
      <c r="B76" s="24">
        <v>6.3E-3</v>
      </c>
      <c r="C76" s="15">
        <v>93489</v>
      </c>
      <c r="D76" s="15">
        <v>589</v>
      </c>
      <c r="E76" s="15">
        <v>93195</v>
      </c>
      <c r="F76" s="15">
        <v>2033064</v>
      </c>
      <c r="G76" s="25">
        <v>21.7</v>
      </c>
      <c r="H76" s="40"/>
      <c r="I76" s="44"/>
      <c r="J76" s="44"/>
      <c r="K76" s="39"/>
      <c r="L76" s="39"/>
      <c r="M76" s="44"/>
      <c r="N76" s="43"/>
      <c r="O76" s="43"/>
    </row>
    <row r="77" spans="1:15" x14ac:dyDescent="0.25">
      <c r="A77" s="26" t="s">
        <v>131</v>
      </c>
      <c r="B77" s="24">
        <v>6.8999999999999999E-3</v>
      </c>
      <c r="C77" s="15">
        <v>92900</v>
      </c>
      <c r="D77" s="15">
        <v>641</v>
      </c>
      <c r="E77" s="15">
        <v>92580</v>
      </c>
      <c r="F77" s="15">
        <v>1939869</v>
      </c>
      <c r="G77" s="25">
        <v>20.9</v>
      </c>
      <c r="H77" s="40"/>
      <c r="I77" s="44"/>
      <c r="J77" s="44"/>
      <c r="K77" s="39"/>
      <c r="L77" s="39"/>
      <c r="M77" s="44"/>
      <c r="N77" s="43"/>
      <c r="O77" s="43"/>
    </row>
    <row r="78" spans="1:15" x14ac:dyDescent="0.25">
      <c r="A78" s="26" t="s">
        <v>132</v>
      </c>
      <c r="B78" s="24">
        <v>7.5799999999999999E-3</v>
      </c>
      <c r="C78" s="15">
        <v>92259</v>
      </c>
      <c r="D78" s="15">
        <v>699</v>
      </c>
      <c r="E78" s="15">
        <v>91910</v>
      </c>
      <c r="F78" s="15">
        <v>1847290</v>
      </c>
      <c r="G78" s="25">
        <v>20</v>
      </c>
      <c r="H78" s="40"/>
      <c r="I78" s="44"/>
      <c r="J78" s="44"/>
      <c r="K78" s="39"/>
      <c r="L78" s="39"/>
      <c r="M78" s="44"/>
      <c r="N78" s="43"/>
      <c r="O78" s="43"/>
    </row>
    <row r="79" spans="1:15" x14ac:dyDescent="0.25">
      <c r="A79" s="26" t="s">
        <v>133</v>
      </c>
      <c r="B79" s="24">
        <v>8.2799999999999992E-3</v>
      </c>
      <c r="C79" s="15">
        <v>91560</v>
      </c>
      <c r="D79" s="15">
        <v>758</v>
      </c>
      <c r="E79" s="15">
        <v>91181</v>
      </c>
      <c r="F79" s="15">
        <v>1755380</v>
      </c>
      <c r="G79" s="25">
        <v>19.2</v>
      </c>
      <c r="H79" s="40"/>
      <c r="I79" s="44"/>
      <c r="J79" s="44"/>
      <c r="K79" s="39"/>
      <c r="L79" s="39"/>
      <c r="M79" s="44"/>
      <c r="N79" s="43"/>
      <c r="O79" s="43"/>
    </row>
    <row r="80" spans="1:15" x14ac:dyDescent="0.25">
      <c r="A80" s="26" t="s">
        <v>134</v>
      </c>
      <c r="B80" s="24">
        <v>8.9700000000000005E-3</v>
      </c>
      <c r="C80" s="15">
        <v>90802</v>
      </c>
      <c r="D80" s="15">
        <v>814</v>
      </c>
      <c r="E80" s="15">
        <v>90395</v>
      </c>
      <c r="F80" s="15">
        <v>1664199</v>
      </c>
      <c r="G80" s="25">
        <v>18.3</v>
      </c>
      <c r="H80" s="40"/>
      <c r="I80" s="44"/>
      <c r="J80" s="44"/>
      <c r="K80" s="39"/>
      <c r="L80" s="39"/>
      <c r="M80" s="44"/>
      <c r="N80" s="43"/>
      <c r="O80" s="43"/>
    </row>
    <row r="81" spans="1:15" x14ac:dyDescent="0.25">
      <c r="A81" s="26" t="s">
        <v>135</v>
      </c>
      <c r="B81" s="24">
        <v>9.7800000000000005E-3</v>
      </c>
      <c r="C81" s="15">
        <v>89988</v>
      </c>
      <c r="D81" s="15">
        <v>880</v>
      </c>
      <c r="E81" s="15">
        <v>89548</v>
      </c>
      <c r="F81" s="15">
        <v>1573804</v>
      </c>
      <c r="G81" s="25">
        <v>17.5</v>
      </c>
      <c r="H81" s="40"/>
      <c r="I81" s="44"/>
      <c r="J81" s="44"/>
      <c r="K81" s="39"/>
      <c r="L81" s="39"/>
      <c r="M81" s="44"/>
      <c r="N81" s="43"/>
      <c r="O81" s="43"/>
    </row>
    <row r="82" spans="1:15" x14ac:dyDescent="0.25">
      <c r="A82" s="26" t="s">
        <v>136</v>
      </c>
      <c r="B82" s="24">
        <v>1.099E-2</v>
      </c>
      <c r="C82" s="15">
        <v>89108</v>
      </c>
      <c r="D82" s="15">
        <v>979</v>
      </c>
      <c r="E82" s="15">
        <v>88619</v>
      </c>
      <c r="F82" s="15">
        <v>1484256</v>
      </c>
      <c r="G82" s="25">
        <v>16.7</v>
      </c>
      <c r="H82" s="40"/>
      <c r="I82" s="44"/>
      <c r="J82" s="44"/>
      <c r="K82" s="39"/>
      <c r="L82" s="39"/>
      <c r="M82" s="44"/>
      <c r="N82" s="43"/>
      <c r="O82" s="43"/>
    </row>
    <row r="83" spans="1:15" x14ac:dyDescent="0.25">
      <c r="A83" s="26" t="s">
        <v>137</v>
      </c>
      <c r="B83" s="24">
        <v>1.278E-2</v>
      </c>
      <c r="C83" s="15">
        <v>88129</v>
      </c>
      <c r="D83" s="15">
        <v>1126</v>
      </c>
      <c r="E83" s="15">
        <v>87566</v>
      </c>
      <c r="F83" s="15">
        <v>1395638</v>
      </c>
      <c r="G83" s="25">
        <v>15.8</v>
      </c>
      <c r="H83" s="40"/>
      <c r="I83" s="44"/>
      <c r="J83" s="44"/>
      <c r="K83" s="39"/>
      <c r="L83" s="39"/>
      <c r="M83" s="44"/>
      <c r="N83" s="43"/>
      <c r="O83" s="43"/>
    </row>
    <row r="84" spans="1:15" x14ac:dyDescent="0.25">
      <c r="A84" s="26" t="s">
        <v>138</v>
      </c>
      <c r="B84" s="24">
        <v>1.4919999999999999E-2</v>
      </c>
      <c r="C84" s="15">
        <v>87003</v>
      </c>
      <c r="D84" s="15">
        <v>1298</v>
      </c>
      <c r="E84" s="15">
        <v>86354</v>
      </c>
      <c r="F84" s="15">
        <v>1308072</v>
      </c>
      <c r="G84" s="25">
        <v>15</v>
      </c>
      <c r="H84" s="40"/>
      <c r="I84" s="44"/>
      <c r="J84" s="44"/>
      <c r="K84" s="39"/>
      <c r="L84" s="39"/>
      <c r="M84" s="44"/>
      <c r="N84" s="43"/>
      <c r="O84" s="43"/>
    </row>
    <row r="85" spans="1:15" x14ac:dyDescent="0.25">
      <c r="A85" s="26" t="s">
        <v>139</v>
      </c>
      <c r="B85" s="24">
        <v>1.7160000000000002E-2</v>
      </c>
      <c r="C85" s="15">
        <v>85705</v>
      </c>
      <c r="D85" s="15">
        <v>1470</v>
      </c>
      <c r="E85" s="15">
        <v>84970</v>
      </c>
      <c r="F85" s="15">
        <v>1221718</v>
      </c>
      <c r="G85" s="25">
        <v>14.3</v>
      </c>
      <c r="H85" s="40"/>
      <c r="I85" s="44"/>
      <c r="J85" s="44"/>
      <c r="K85" s="39"/>
      <c r="L85" s="39"/>
      <c r="M85" s="44"/>
      <c r="N85" s="43"/>
      <c r="O85" s="43"/>
    </row>
    <row r="86" spans="1:15" x14ac:dyDescent="0.25">
      <c r="A86" s="26" t="s">
        <v>140</v>
      </c>
      <c r="B86" s="24">
        <v>1.949E-2</v>
      </c>
      <c r="C86" s="15">
        <v>84235</v>
      </c>
      <c r="D86" s="15">
        <v>1641</v>
      </c>
      <c r="E86" s="15">
        <v>83415</v>
      </c>
      <c r="F86" s="15">
        <v>1136748</v>
      </c>
      <c r="G86" s="25">
        <v>13.5</v>
      </c>
      <c r="H86" s="40"/>
      <c r="I86" s="44"/>
      <c r="J86" s="44"/>
      <c r="K86" s="39"/>
      <c r="L86" s="39"/>
      <c r="M86" s="44"/>
      <c r="N86" s="43"/>
      <c r="O86" s="43"/>
    </row>
    <row r="87" spans="1:15" x14ac:dyDescent="0.25">
      <c r="A87" s="26" t="s">
        <v>141</v>
      </c>
      <c r="B87" s="24">
        <v>2.215E-2</v>
      </c>
      <c r="C87" s="15">
        <v>82594</v>
      </c>
      <c r="D87" s="15">
        <v>1830</v>
      </c>
      <c r="E87" s="15">
        <v>81679</v>
      </c>
      <c r="F87" s="15">
        <v>1053333</v>
      </c>
      <c r="G87" s="25">
        <v>12.8</v>
      </c>
      <c r="H87" s="40"/>
      <c r="I87" s="44"/>
      <c r="J87" s="44"/>
      <c r="K87" s="39"/>
      <c r="L87" s="39"/>
      <c r="M87" s="44"/>
      <c r="N87" s="43"/>
      <c r="O87" s="43"/>
    </row>
    <row r="88" spans="1:15" x14ac:dyDescent="0.25">
      <c r="A88" s="26" t="s">
        <v>142</v>
      </c>
      <c r="B88" s="24">
        <v>2.5329999999999998E-2</v>
      </c>
      <c r="C88" s="15">
        <v>80764</v>
      </c>
      <c r="D88" s="15">
        <v>2046</v>
      </c>
      <c r="E88" s="15">
        <v>79741</v>
      </c>
      <c r="F88" s="15">
        <v>971654</v>
      </c>
      <c r="G88" s="25">
        <v>12</v>
      </c>
      <c r="H88" s="40"/>
      <c r="I88" s="44"/>
      <c r="J88" s="44"/>
      <c r="K88" s="39"/>
      <c r="L88" s="39"/>
      <c r="M88" s="44"/>
      <c r="N88" s="43"/>
      <c r="O88" s="43"/>
    </row>
    <row r="89" spans="1:15" x14ac:dyDescent="0.25">
      <c r="A89" s="26" t="s">
        <v>143</v>
      </c>
      <c r="B89" s="24">
        <v>2.878E-2</v>
      </c>
      <c r="C89" s="15">
        <v>78718</v>
      </c>
      <c r="D89" s="15">
        <v>2265</v>
      </c>
      <c r="E89" s="15">
        <v>77586</v>
      </c>
      <c r="F89" s="15">
        <v>891913</v>
      </c>
      <c r="G89" s="25">
        <v>11.3</v>
      </c>
      <c r="H89" s="40"/>
      <c r="I89" s="44"/>
      <c r="J89" s="44"/>
      <c r="K89" s="39"/>
      <c r="L89" s="39"/>
      <c r="M89" s="44"/>
      <c r="N89" s="43"/>
      <c r="O89" s="43"/>
    </row>
    <row r="90" spans="1:15" x14ac:dyDescent="0.25">
      <c r="A90" s="26" t="s">
        <v>144</v>
      </c>
      <c r="B90" s="24">
        <v>3.2239999999999998E-2</v>
      </c>
      <c r="C90" s="15">
        <v>76453</v>
      </c>
      <c r="D90" s="15">
        <v>2465</v>
      </c>
      <c r="E90" s="15">
        <v>75221</v>
      </c>
      <c r="F90" s="15">
        <v>814328</v>
      </c>
      <c r="G90" s="25">
        <v>10.7</v>
      </c>
      <c r="H90" s="40"/>
      <c r="I90" s="44"/>
      <c r="J90" s="44"/>
      <c r="K90" s="39"/>
      <c r="L90" s="39"/>
      <c r="M90" s="44"/>
      <c r="N90" s="43"/>
      <c r="O90" s="43"/>
    </row>
    <row r="91" spans="1:15" x14ac:dyDescent="0.25">
      <c r="A91" s="26" t="s">
        <v>145</v>
      </c>
      <c r="B91" s="24">
        <v>3.5889999999999998E-2</v>
      </c>
      <c r="C91" s="15">
        <v>73988</v>
      </c>
      <c r="D91" s="15">
        <v>2655</v>
      </c>
      <c r="E91" s="15">
        <v>72661</v>
      </c>
      <c r="F91" s="15">
        <v>739107</v>
      </c>
      <c r="G91" s="25">
        <v>10</v>
      </c>
      <c r="H91" s="40"/>
      <c r="I91" s="44"/>
      <c r="J91" s="44"/>
      <c r="K91" s="39"/>
      <c r="L91" s="39"/>
      <c r="M91" s="44"/>
      <c r="N91" s="43"/>
      <c r="O91" s="43"/>
    </row>
    <row r="92" spans="1:15" x14ac:dyDescent="0.25">
      <c r="A92" s="26" t="s">
        <v>146</v>
      </c>
      <c r="B92" s="24">
        <v>4.0379999999999999E-2</v>
      </c>
      <c r="C92" s="15">
        <v>71333</v>
      </c>
      <c r="D92" s="15">
        <v>2880</v>
      </c>
      <c r="E92" s="15">
        <v>69893</v>
      </c>
      <c r="F92" s="15">
        <v>666447</v>
      </c>
      <c r="G92" s="25">
        <v>9.3000000000000007</v>
      </c>
      <c r="H92" s="40"/>
      <c r="I92" s="44"/>
      <c r="J92" s="44"/>
      <c r="K92" s="39"/>
      <c r="L92" s="39"/>
      <c r="M92" s="44"/>
      <c r="N92" s="43"/>
      <c r="O92" s="43"/>
    </row>
    <row r="93" spans="1:15" x14ac:dyDescent="0.25">
      <c r="A93" s="26" t="s">
        <v>147</v>
      </c>
      <c r="B93" s="24">
        <v>4.641E-2</v>
      </c>
      <c r="C93" s="15">
        <v>68453</v>
      </c>
      <c r="D93" s="15">
        <v>3177</v>
      </c>
      <c r="E93" s="15">
        <v>66865</v>
      </c>
      <c r="F93" s="15">
        <v>596554</v>
      </c>
      <c r="G93" s="25">
        <v>8.6999999999999993</v>
      </c>
      <c r="H93" s="40"/>
      <c r="I93" s="44"/>
      <c r="J93" s="44"/>
      <c r="K93" s="39"/>
      <c r="L93" s="39"/>
      <c r="M93" s="44"/>
      <c r="N93" s="43"/>
      <c r="O93" s="43"/>
    </row>
    <row r="94" spans="1:15" x14ac:dyDescent="0.25">
      <c r="A94" s="26" t="s">
        <v>148</v>
      </c>
      <c r="B94" s="24">
        <v>5.3929999999999999E-2</v>
      </c>
      <c r="C94" s="15">
        <v>65276</v>
      </c>
      <c r="D94" s="15">
        <v>3520</v>
      </c>
      <c r="E94" s="15">
        <v>63516</v>
      </c>
      <c r="F94" s="15">
        <v>529689</v>
      </c>
      <c r="G94" s="25">
        <v>8.1</v>
      </c>
      <c r="H94" s="40"/>
      <c r="I94" s="44"/>
      <c r="J94" s="44"/>
      <c r="K94" s="39"/>
      <c r="L94" s="39"/>
      <c r="M94" s="44"/>
      <c r="N94" s="43"/>
      <c r="O94" s="43"/>
    </row>
    <row r="95" spans="1:15" x14ac:dyDescent="0.25">
      <c r="A95" s="26" t="s">
        <v>149</v>
      </c>
      <c r="B95" s="24">
        <v>6.1789999999999998E-2</v>
      </c>
      <c r="C95" s="15">
        <v>61756</v>
      </c>
      <c r="D95" s="15">
        <v>3816</v>
      </c>
      <c r="E95" s="15">
        <v>59848</v>
      </c>
      <c r="F95" s="15">
        <v>466173</v>
      </c>
      <c r="G95" s="25">
        <v>7.5</v>
      </c>
      <c r="H95" s="40"/>
      <c r="I95" s="44"/>
      <c r="J95" s="44"/>
      <c r="K95" s="39"/>
      <c r="L95" s="39"/>
      <c r="M95" s="44"/>
      <c r="N95" s="43"/>
      <c r="O95" s="43"/>
    </row>
    <row r="96" spans="1:15" x14ac:dyDescent="0.25">
      <c r="A96" s="26" t="s">
        <v>150</v>
      </c>
      <c r="B96" s="24">
        <v>7.0550000000000002E-2</v>
      </c>
      <c r="C96" s="15">
        <v>57940</v>
      </c>
      <c r="D96" s="15">
        <v>4088</v>
      </c>
      <c r="E96" s="15">
        <v>55896</v>
      </c>
      <c r="F96" s="15">
        <v>406325</v>
      </c>
      <c r="G96" s="25">
        <v>7</v>
      </c>
      <c r="H96" s="40"/>
      <c r="I96" s="44"/>
      <c r="J96" s="44"/>
      <c r="K96" s="39"/>
      <c r="L96" s="39"/>
      <c r="M96" s="44"/>
      <c r="N96" s="43"/>
      <c r="O96" s="43"/>
    </row>
    <row r="97" spans="1:15" x14ac:dyDescent="0.25">
      <c r="A97" s="26" t="s">
        <v>151</v>
      </c>
      <c r="B97" s="24">
        <v>8.0269999999999994E-2</v>
      </c>
      <c r="C97" s="15">
        <v>53852</v>
      </c>
      <c r="D97" s="15">
        <v>4323</v>
      </c>
      <c r="E97" s="15">
        <v>51691</v>
      </c>
      <c r="F97" s="15">
        <v>350429</v>
      </c>
      <c r="G97" s="25">
        <v>6.5</v>
      </c>
      <c r="H97" s="40"/>
      <c r="I97" s="44"/>
      <c r="J97" s="44"/>
      <c r="K97" s="39"/>
      <c r="L97" s="39"/>
      <c r="M97" s="44"/>
      <c r="N97" s="43"/>
      <c r="O97" s="43"/>
    </row>
    <row r="98" spans="1:15" x14ac:dyDescent="0.25">
      <c r="A98" s="26" t="s">
        <v>152</v>
      </c>
      <c r="B98" s="24">
        <v>9.1009999999999994E-2</v>
      </c>
      <c r="C98" s="15">
        <v>49529</v>
      </c>
      <c r="D98" s="15">
        <v>4507</v>
      </c>
      <c r="E98" s="15">
        <v>47276</v>
      </c>
      <c r="F98" s="15">
        <v>298739</v>
      </c>
      <c r="G98" s="25">
        <v>6</v>
      </c>
      <c r="H98" s="40"/>
      <c r="I98" s="44"/>
      <c r="J98" s="44"/>
      <c r="K98" s="39"/>
      <c r="L98" s="39"/>
      <c r="M98" s="44"/>
      <c r="N98" s="43"/>
      <c r="O98" s="43"/>
    </row>
    <row r="99" spans="1:15" x14ac:dyDescent="0.25">
      <c r="A99" s="26" t="s">
        <v>153</v>
      </c>
      <c r="B99" s="24">
        <v>0.10281</v>
      </c>
      <c r="C99" s="15">
        <v>45022</v>
      </c>
      <c r="D99" s="15">
        <v>4629</v>
      </c>
      <c r="E99" s="15">
        <v>42708</v>
      </c>
      <c r="F99" s="15">
        <v>251463</v>
      </c>
      <c r="G99" s="25">
        <v>5.6</v>
      </c>
      <c r="H99" s="40"/>
      <c r="I99" s="44"/>
      <c r="J99" s="44"/>
      <c r="K99" s="39"/>
      <c r="L99" s="39"/>
      <c r="M99" s="44"/>
      <c r="N99" s="43"/>
      <c r="O99" s="43"/>
    </row>
    <row r="100" spans="1:15" x14ac:dyDescent="0.25">
      <c r="A100" s="26" t="s">
        <v>154</v>
      </c>
      <c r="B100" s="24">
        <v>0.11572</v>
      </c>
      <c r="C100" s="15">
        <v>40393</v>
      </c>
      <c r="D100" s="15">
        <v>4674</v>
      </c>
      <c r="E100" s="15">
        <v>38056</v>
      </c>
      <c r="F100" s="15">
        <v>208756</v>
      </c>
      <c r="G100" s="25">
        <v>5.2</v>
      </c>
      <c r="H100" s="40"/>
      <c r="I100" s="44"/>
      <c r="J100" s="44"/>
      <c r="K100" s="39"/>
      <c r="L100" s="39"/>
      <c r="M100" s="44"/>
      <c r="N100" s="43"/>
      <c r="O100" s="43"/>
    </row>
    <row r="101" spans="1:15" x14ac:dyDescent="0.25">
      <c r="A101" s="26" t="s">
        <v>155</v>
      </c>
      <c r="B101" s="24">
        <v>0.12978000000000001</v>
      </c>
      <c r="C101" s="15">
        <v>35719</v>
      </c>
      <c r="D101" s="15">
        <v>4636</v>
      </c>
      <c r="E101" s="15">
        <v>33401</v>
      </c>
      <c r="F101" s="15">
        <v>170700</v>
      </c>
      <c r="G101" s="25">
        <v>4.8</v>
      </c>
      <c r="H101" s="40"/>
      <c r="I101" s="44"/>
      <c r="J101" s="44"/>
      <c r="K101" s="39"/>
      <c r="L101" s="39"/>
      <c r="M101" s="44"/>
      <c r="N101" s="43"/>
      <c r="O101" s="43"/>
    </row>
    <row r="102" spans="1:15" x14ac:dyDescent="0.25">
      <c r="A102" s="26" t="s">
        <v>156</v>
      </c>
      <c r="B102" s="24">
        <v>0.14501</v>
      </c>
      <c r="C102" s="15">
        <v>31083</v>
      </c>
      <c r="D102" s="15">
        <v>4507</v>
      </c>
      <c r="E102" s="15">
        <v>28830</v>
      </c>
      <c r="F102" s="15">
        <v>137299</v>
      </c>
      <c r="G102" s="25">
        <v>4.4000000000000004</v>
      </c>
      <c r="H102" s="40"/>
      <c r="I102" s="44"/>
      <c r="J102" s="44"/>
      <c r="K102" s="39"/>
      <c r="L102" s="39"/>
      <c r="M102" s="44"/>
      <c r="N102" s="43"/>
      <c r="O102" s="43"/>
    </row>
    <row r="103" spans="1:15" x14ac:dyDescent="0.25">
      <c r="A103" s="26" t="s">
        <v>157</v>
      </c>
      <c r="B103" s="24">
        <v>0.16142999999999999</v>
      </c>
      <c r="C103" s="15">
        <v>26576</v>
      </c>
      <c r="D103" s="15">
        <v>4290</v>
      </c>
      <c r="E103" s="15">
        <v>24431</v>
      </c>
      <c r="F103" s="15">
        <v>108469</v>
      </c>
      <c r="G103" s="25">
        <v>4.0999999999999996</v>
      </c>
      <c r="H103" s="40"/>
      <c r="I103" s="44"/>
      <c r="J103" s="44"/>
      <c r="K103" s="39"/>
      <c r="L103" s="39"/>
      <c r="M103" s="44"/>
      <c r="N103" s="43"/>
      <c r="O103" s="43"/>
    </row>
    <row r="104" spans="1:15" x14ac:dyDescent="0.25">
      <c r="A104" s="26" t="s">
        <v>158</v>
      </c>
      <c r="B104" s="24">
        <v>0.17904</v>
      </c>
      <c r="C104" s="15">
        <v>22286</v>
      </c>
      <c r="D104" s="15">
        <v>3990</v>
      </c>
      <c r="E104" s="15">
        <v>20291</v>
      </c>
      <c r="F104" s="15">
        <v>84038</v>
      </c>
      <c r="G104" s="25">
        <v>3.8</v>
      </c>
      <c r="H104" s="40"/>
      <c r="I104" s="44"/>
      <c r="J104" s="44"/>
      <c r="K104" s="39"/>
      <c r="L104" s="39"/>
      <c r="M104" s="44"/>
      <c r="N104" s="43"/>
      <c r="O104" s="43"/>
    </row>
    <row r="105" spans="1:15" x14ac:dyDescent="0.25">
      <c r="A105" s="26" t="s">
        <v>159</v>
      </c>
      <c r="B105" s="24">
        <v>0.19782</v>
      </c>
      <c r="C105" s="15">
        <v>18296</v>
      </c>
      <c r="D105" s="15">
        <v>3619</v>
      </c>
      <c r="E105" s="15">
        <v>16487</v>
      </c>
      <c r="F105" s="15">
        <v>63747</v>
      </c>
      <c r="G105" s="25">
        <v>3.5</v>
      </c>
      <c r="H105" s="40"/>
      <c r="I105" s="44"/>
      <c r="J105" s="44"/>
      <c r="K105" s="39"/>
      <c r="L105" s="39"/>
      <c r="M105" s="44"/>
      <c r="N105" s="43"/>
      <c r="O105" s="43"/>
    </row>
    <row r="106" spans="1:15" x14ac:dyDescent="0.25">
      <c r="A106" s="26" t="s">
        <v>160</v>
      </c>
      <c r="B106" s="24">
        <v>0.21776000000000001</v>
      </c>
      <c r="C106" s="15">
        <v>14677</v>
      </c>
      <c r="D106" s="15">
        <v>3196</v>
      </c>
      <c r="E106" s="15">
        <v>13079</v>
      </c>
      <c r="F106" s="15">
        <v>47261</v>
      </c>
      <c r="G106" s="25">
        <v>3.2</v>
      </c>
      <c r="H106" s="40"/>
      <c r="I106" s="44"/>
      <c r="J106" s="44"/>
      <c r="K106" s="39"/>
      <c r="L106" s="39"/>
      <c r="M106" s="44"/>
      <c r="N106" s="43"/>
      <c r="O106" s="43"/>
    </row>
    <row r="107" spans="1:15" x14ac:dyDescent="0.25">
      <c r="A107" s="26" t="s">
        <v>161</v>
      </c>
      <c r="B107" s="24">
        <v>0.23880999999999999</v>
      </c>
      <c r="C107" s="15">
        <v>11481</v>
      </c>
      <c r="D107" s="15">
        <v>2742</v>
      </c>
      <c r="E107" s="15">
        <v>10110</v>
      </c>
      <c r="F107" s="15">
        <v>34182</v>
      </c>
      <c r="G107" s="25">
        <v>3</v>
      </c>
      <c r="H107" s="40"/>
      <c r="I107" s="44"/>
      <c r="J107" s="44"/>
      <c r="K107" s="39"/>
      <c r="L107" s="39"/>
      <c r="M107" s="44"/>
      <c r="N107" s="43"/>
      <c r="O107" s="43"/>
    </row>
    <row r="108" spans="1:15" x14ac:dyDescent="0.25">
      <c r="A108" s="26" t="s">
        <v>162</v>
      </c>
      <c r="B108" s="24">
        <v>0.26091999999999999</v>
      </c>
      <c r="C108" s="15">
        <v>8739</v>
      </c>
      <c r="D108" s="15">
        <v>2280</v>
      </c>
      <c r="E108" s="15">
        <v>7599</v>
      </c>
      <c r="F108" s="15">
        <v>24072</v>
      </c>
      <c r="G108" s="25">
        <v>2.8</v>
      </c>
      <c r="H108" s="40"/>
      <c r="I108" s="44"/>
      <c r="J108" s="44"/>
      <c r="K108" s="39"/>
      <c r="L108" s="39"/>
      <c r="M108" s="44"/>
      <c r="N108" s="43"/>
      <c r="O108" s="43"/>
    </row>
    <row r="109" spans="1:15" x14ac:dyDescent="0.25">
      <c r="A109" s="26" t="s">
        <v>163</v>
      </c>
      <c r="B109" s="24">
        <v>0.28400999999999998</v>
      </c>
      <c r="C109" s="15">
        <v>6459</v>
      </c>
      <c r="D109" s="15">
        <v>1834</v>
      </c>
      <c r="E109" s="15">
        <v>5542</v>
      </c>
      <c r="F109" s="15">
        <v>16473</v>
      </c>
      <c r="G109" s="25">
        <v>2.6</v>
      </c>
      <c r="H109" s="40"/>
      <c r="I109" s="44"/>
      <c r="J109" s="44"/>
      <c r="K109" s="39"/>
      <c r="L109" s="39"/>
      <c r="M109" s="44"/>
      <c r="N109" s="43"/>
      <c r="O109" s="43"/>
    </row>
    <row r="110" spans="1:15" x14ac:dyDescent="0.25">
      <c r="A110" s="28" t="s">
        <v>164</v>
      </c>
      <c r="B110" s="24">
        <v>1</v>
      </c>
      <c r="C110" s="15">
        <v>4625</v>
      </c>
      <c r="D110" s="15">
        <v>4625</v>
      </c>
      <c r="E110" s="15">
        <v>10931</v>
      </c>
      <c r="F110" s="15">
        <v>10931</v>
      </c>
      <c r="G110" s="25">
        <v>2.4</v>
      </c>
      <c r="H110" s="40"/>
      <c r="I110" s="44"/>
      <c r="J110" s="44"/>
      <c r="K110" s="39"/>
      <c r="L110" s="39"/>
      <c r="M110" s="44"/>
      <c r="N110" s="43"/>
      <c r="O110" s="43"/>
    </row>
    <row r="111" spans="1:15" ht="22.5" customHeight="1" x14ac:dyDescent="0.25">
      <c r="A111" s="101" t="s">
        <v>271</v>
      </c>
      <c r="B111" s="101"/>
      <c r="C111" s="101"/>
      <c r="D111" s="101"/>
      <c r="E111" s="101"/>
      <c r="F111" s="101"/>
      <c r="G111" s="101"/>
      <c r="H111" s="40"/>
      <c r="I111" s="44"/>
      <c r="J111" s="44"/>
      <c r="K111" s="39"/>
      <c r="L111" s="39"/>
      <c r="M111" s="44"/>
      <c r="N111" s="43"/>
      <c r="O111" s="43"/>
    </row>
    <row r="113" spans="1:1" x14ac:dyDescent="0.25">
      <c r="A113" s="32" t="s">
        <v>284</v>
      </c>
    </row>
    <row r="114" spans="1:1" x14ac:dyDescent="0.25">
      <c r="A114" s="33" t="s">
        <v>165</v>
      </c>
    </row>
  </sheetData>
  <mergeCells count="1">
    <mergeCell ref="A111:G111"/>
  </mergeCells>
  <conditionalFormatting sqref="H10:H111">
    <cfRule type="cellIs" dxfId="19" priority="2" operator="lessThan">
      <formula>0</formula>
    </cfRule>
  </conditionalFormatting>
  <conditionalFormatting sqref="J10:J111">
    <cfRule type="cellIs" dxfId="18" priority="1" operator="lessThan">
      <formula>0</formula>
    </cfRule>
  </conditionalFormatting>
  <pageMargins left="0.75" right="0.75" top="1" bottom="1" header="0.5" footer="0.5"/>
  <pageSetup paperSize="9" orientation="portrait" r:id="rId1"/>
  <headerFooter alignWithMargins="0"/>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054753-E230-4EC2-8A65-F3E92F5FFCF1}">
  <dimension ref="A1:O114"/>
  <sheetViews>
    <sheetView zoomScaleNormal="100" workbookViewId="0"/>
  </sheetViews>
  <sheetFormatPr defaultRowHeight="12.5" x14ac:dyDescent="0.25"/>
  <cols>
    <col min="1" max="1" width="12.59765625" style="4" customWidth="1"/>
    <col min="2" max="2" width="17.3984375" style="4" customWidth="1"/>
    <col min="3" max="3" width="10.59765625" style="4" customWidth="1"/>
    <col min="4" max="5" width="17.3984375" style="4" customWidth="1"/>
    <col min="6" max="7" width="15.09765625" style="4" customWidth="1"/>
    <col min="8" max="256" width="9.09765625" style="4"/>
    <col min="257" max="257" width="12.59765625" style="4" customWidth="1"/>
    <col min="258" max="258" width="17.3984375" style="4" customWidth="1"/>
    <col min="259" max="259" width="10.59765625" style="4" customWidth="1"/>
    <col min="260" max="261" width="17.3984375" style="4" customWidth="1"/>
    <col min="262" max="263" width="15.09765625" style="4" customWidth="1"/>
    <col min="264" max="512" width="9.09765625" style="4"/>
    <col min="513" max="513" width="12.59765625" style="4" customWidth="1"/>
    <col min="514" max="514" width="17.3984375" style="4" customWidth="1"/>
    <col min="515" max="515" width="10.59765625" style="4" customWidth="1"/>
    <col min="516" max="517" width="17.3984375" style="4" customWidth="1"/>
    <col min="518" max="519" width="15.09765625" style="4" customWidth="1"/>
    <col min="520" max="768" width="9.09765625" style="4"/>
    <col min="769" max="769" width="12.59765625" style="4" customWidth="1"/>
    <col min="770" max="770" width="17.3984375" style="4" customWidth="1"/>
    <col min="771" max="771" width="10.59765625" style="4" customWidth="1"/>
    <col min="772" max="773" width="17.3984375" style="4" customWidth="1"/>
    <col min="774" max="775" width="15.09765625" style="4" customWidth="1"/>
    <col min="776" max="1024" width="9.09765625" style="4"/>
    <col min="1025" max="1025" width="12.59765625" style="4" customWidth="1"/>
    <col min="1026" max="1026" width="17.3984375" style="4" customWidth="1"/>
    <col min="1027" max="1027" width="10.59765625" style="4" customWidth="1"/>
    <col min="1028" max="1029" width="17.3984375" style="4" customWidth="1"/>
    <col min="1030" max="1031" width="15.09765625" style="4" customWidth="1"/>
    <col min="1032" max="1280" width="9.09765625" style="4"/>
    <col min="1281" max="1281" width="12.59765625" style="4" customWidth="1"/>
    <col min="1282" max="1282" width="17.3984375" style="4" customWidth="1"/>
    <col min="1283" max="1283" width="10.59765625" style="4" customWidth="1"/>
    <col min="1284" max="1285" width="17.3984375" style="4" customWidth="1"/>
    <col min="1286" max="1287" width="15.09765625" style="4" customWidth="1"/>
    <col min="1288" max="1536" width="9.09765625" style="4"/>
    <col min="1537" max="1537" width="12.59765625" style="4" customWidth="1"/>
    <col min="1538" max="1538" width="17.3984375" style="4" customWidth="1"/>
    <col min="1539" max="1539" width="10.59765625" style="4" customWidth="1"/>
    <col min="1540" max="1541" width="17.3984375" style="4" customWidth="1"/>
    <col min="1542" max="1543" width="15.09765625" style="4" customWidth="1"/>
    <col min="1544" max="1792" width="9.09765625" style="4"/>
    <col min="1793" max="1793" width="12.59765625" style="4" customWidth="1"/>
    <col min="1794" max="1794" width="17.3984375" style="4" customWidth="1"/>
    <col min="1795" max="1795" width="10.59765625" style="4" customWidth="1"/>
    <col min="1796" max="1797" width="17.3984375" style="4" customWidth="1"/>
    <col min="1798" max="1799" width="15.09765625" style="4" customWidth="1"/>
    <col min="1800" max="2048" width="9.09765625" style="4"/>
    <col min="2049" max="2049" width="12.59765625" style="4" customWidth="1"/>
    <col min="2050" max="2050" width="17.3984375" style="4" customWidth="1"/>
    <col min="2051" max="2051" width="10.59765625" style="4" customWidth="1"/>
    <col min="2052" max="2053" width="17.3984375" style="4" customWidth="1"/>
    <col min="2054" max="2055" width="15.09765625" style="4" customWidth="1"/>
    <col min="2056" max="2304" width="9.09765625" style="4"/>
    <col min="2305" max="2305" width="12.59765625" style="4" customWidth="1"/>
    <col min="2306" max="2306" width="17.3984375" style="4" customWidth="1"/>
    <col min="2307" max="2307" width="10.59765625" style="4" customWidth="1"/>
    <col min="2308" max="2309" width="17.3984375" style="4" customWidth="1"/>
    <col min="2310" max="2311" width="15.09765625" style="4" customWidth="1"/>
    <col min="2312" max="2560" width="9.09765625" style="4"/>
    <col min="2561" max="2561" width="12.59765625" style="4" customWidth="1"/>
    <col min="2562" max="2562" width="17.3984375" style="4" customWidth="1"/>
    <col min="2563" max="2563" width="10.59765625" style="4" customWidth="1"/>
    <col min="2564" max="2565" width="17.3984375" style="4" customWidth="1"/>
    <col min="2566" max="2567" width="15.09765625" style="4" customWidth="1"/>
    <col min="2568" max="2816" width="9.09765625" style="4"/>
    <col min="2817" max="2817" width="12.59765625" style="4" customWidth="1"/>
    <col min="2818" max="2818" width="17.3984375" style="4" customWidth="1"/>
    <col min="2819" max="2819" width="10.59765625" style="4" customWidth="1"/>
    <col min="2820" max="2821" width="17.3984375" style="4" customWidth="1"/>
    <col min="2822" max="2823" width="15.09765625" style="4" customWidth="1"/>
    <col min="2824" max="3072" width="9.09765625" style="4"/>
    <col min="3073" max="3073" width="12.59765625" style="4" customWidth="1"/>
    <col min="3074" max="3074" width="17.3984375" style="4" customWidth="1"/>
    <col min="3075" max="3075" width="10.59765625" style="4" customWidth="1"/>
    <col min="3076" max="3077" width="17.3984375" style="4" customWidth="1"/>
    <col min="3078" max="3079" width="15.09765625" style="4" customWidth="1"/>
    <col min="3080" max="3328" width="9.09765625" style="4"/>
    <col min="3329" max="3329" width="12.59765625" style="4" customWidth="1"/>
    <col min="3330" max="3330" width="17.3984375" style="4" customWidth="1"/>
    <col min="3331" max="3331" width="10.59765625" style="4" customWidth="1"/>
    <col min="3332" max="3333" width="17.3984375" style="4" customWidth="1"/>
    <col min="3334" max="3335" width="15.09765625" style="4" customWidth="1"/>
    <col min="3336" max="3584" width="9.09765625" style="4"/>
    <col min="3585" max="3585" width="12.59765625" style="4" customWidth="1"/>
    <col min="3586" max="3586" width="17.3984375" style="4" customWidth="1"/>
    <col min="3587" max="3587" width="10.59765625" style="4" customWidth="1"/>
    <col min="3588" max="3589" width="17.3984375" style="4" customWidth="1"/>
    <col min="3590" max="3591" width="15.09765625" style="4" customWidth="1"/>
    <col min="3592" max="3840" width="9.09765625" style="4"/>
    <col min="3841" max="3841" width="12.59765625" style="4" customWidth="1"/>
    <col min="3842" max="3842" width="17.3984375" style="4" customWidth="1"/>
    <col min="3843" max="3843" width="10.59765625" style="4" customWidth="1"/>
    <col min="3844" max="3845" width="17.3984375" style="4" customWidth="1"/>
    <col min="3846" max="3847" width="15.09765625" style="4" customWidth="1"/>
    <col min="3848" max="4096" width="9.09765625" style="4"/>
    <col min="4097" max="4097" width="12.59765625" style="4" customWidth="1"/>
    <col min="4098" max="4098" width="17.3984375" style="4" customWidth="1"/>
    <col min="4099" max="4099" width="10.59765625" style="4" customWidth="1"/>
    <col min="4100" max="4101" width="17.3984375" style="4" customWidth="1"/>
    <col min="4102" max="4103" width="15.09765625" style="4" customWidth="1"/>
    <col min="4104" max="4352" width="9.09765625" style="4"/>
    <col min="4353" max="4353" width="12.59765625" style="4" customWidth="1"/>
    <col min="4354" max="4354" width="17.3984375" style="4" customWidth="1"/>
    <col min="4355" max="4355" width="10.59765625" style="4" customWidth="1"/>
    <col min="4356" max="4357" width="17.3984375" style="4" customWidth="1"/>
    <col min="4358" max="4359" width="15.09765625" style="4" customWidth="1"/>
    <col min="4360" max="4608" width="9.09765625" style="4"/>
    <col min="4609" max="4609" width="12.59765625" style="4" customWidth="1"/>
    <col min="4610" max="4610" width="17.3984375" style="4" customWidth="1"/>
    <col min="4611" max="4611" width="10.59765625" style="4" customWidth="1"/>
    <col min="4612" max="4613" width="17.3984375" style="4" customWidth="1"/>
    <col min="4614" max="4615" width="15.09765625" style="4" customWidth="1"/>
    <col min="4616" max="4864" width="9.09765625" style="4"/>
    <col min="4865" max="4865" width="12.59765625" style="4" customWidth="1"/>
    <col min="4866" max="4866" width="17.3984375" style="4" customWidth="1"/>
    <col min="4867" max="4867" width="10.59765625" style="4" customWidth="1"/>
    <col min="4868" max="4869" width="17.3984375" style="4" customWidth="1"/>
    <col min="4870" max="4871" width="15.09765625" style="4" customWidth="1"/>
    <col min="4872" max="5120" width="9.09765625" style="4"/>
    <col min="5121" max="5121" width="12.59765625" style="4" customWidth="1"/>
    <col min="5122" max="5122" width="17.3984375" style="4" customWidth="1"/>
    <col min="5123" max="5123" width="10.59765625" style="4" customWidth="1"/>
    <col min="5124" max="5125" width="17.3984375" style="4" customWidth="1"/>
    <col min="5126" max="5127" width="15.09765625" style="4" customWidth="1"/>
    <col min="5128" max="5376" width="9.09765625" style="4"/>
    <col min="5377" max="5377" width="12.59765625" style="4" customWidth="1"/>
    <col min="5378" max="5378" width="17.3984375" style="4" customWidth="1"/>
    <col min="5379" max="5379" width="10.59765625" style="4" customWidth="1"/>
    <col min="5380" max="5381" width="17.3984375" style="4" customWidth="1"/>
    <col min="5382" max="5383" width="15.09765625" style="4" customWidth="1"/>
    <col min="5384" max="5632" width="9.09765625" style="4"/>
    <col min="5633" max="5633" width="12.59765625" style="4" customWidth="1"/>
    <col min="5634" max="5634" width="17.3984375" style="4" customWidth="1"/>
    <col min="5635" max="5635" width="10.59765625" style="4" customWidth="1"/>
    <col min="5636" max="5637" width="17.3984375" style="4" customWidth="1"/>
    <col min="5638" max="5639" width="15.09765625" style="4" customWidth="1"/>
    <col min="5640" max="5888" width="9.09765625" style="4"/>
    <col min="5889" max="5889" width="12.59765625" style="4" customWidth="1"/>
    <col min="5890" max="5890" width="17.3984375" style="4" customWidth="1"/>
    <col min="5891" max="5891" width="10.59765625" style="4" customWidth="1"/>
    <col min="5892" max="5893" width="17.3984375" style="4" customWidth="1"/>
    <col min="5894" max="5895" width="15.09765625" style="4" customWidth="1"/>
    <col min="5896" max="6144" width="9.09765625" style="4"/>
    <col min="6145" max="6145" width="12.59765625" style="4" customWidth="1"/>
    <col min="6146" max="6146" width="17.3984375" style="4" customWidth="1"/>
    <col min="6147" max="6147" width="10.59765625" style="4" customWidth="1"/>
    <col min="6148" max="6149" width="17.3984375" style="4" customWidth="1"/>
    <col min="6150" max="6151" width="15.09765625" style="4" customWidth="1"/>
    <col min="6152" max="6400" width="9.09765625" style="4"/>
    <col min="6401" max="6401" width="12.59765625" style="4" customWidth="1"/>
    <col min="6402" max="6402" width="17.3984375" style="4" customWidth="1"/>
    <col min="6403" max="6403" width="10.59765625" style="4" customWidth="1"/>
    <col min="6404" max="6405" width="17.3984375" style="4" customWidth="1"/>
    <col min="6406" max="6407" width="15.09765625" style="4" customWidth="1"/>
    <col min="6408" max="6656" width="9.09765625" style="4"/>
    <col min="6657" max="6657" width="12.59765625" style="4" customWidth="1"/>
    <col min="6658" max="6658" width="17.3984375" style="4" customWidth="1"/>
    <col min="6659" max="6659" width="10.59765625" style="4" customWidth="1"/>
    <col min="6660" max="6661" width="17.3984375" style="4" customWidth="1"/>
    <col min="6662" max="6663" width="15.09765625" style="4" customWidth="1"/>
    <col min="6664" max="6912" width="9.09765625" style="4"/>
    <col min="6913" max="6913" width="12.59765625" style="4" customWidth="1"/>
    <col min="6914" max="6914" width="17.3984375" style="4" customWidth="1"/>
    <col min="6915" max="6915" width="10.59765625" style="4" customWidth="1"/>
    <col min="6916" max="6917" width="17.3984375" style="4" customWidth="1"/>
    <col min="6918" max="6919" width="15.09765625" style="4" customWidth="1"/>
    <col min="6920" max="7168" width="9.09765625" style="4"/>
    <col min="7169" max="7169" width="12.59765625" style="4" customWidth="1"/>
    <col min="7170" max="7170" width="17.3984375" style="4" customWidth="1"/>
    <col min="7171" max="7171" width="10.59765625" style="4" customWidth="1"/>
    <col min="7172" max="7173" width="17.3984375" style="4" customWidth="1"/>
    <col min="7174" max="7175" width="15.09765625" style="4" customWidth="1"/>
    <col min="7176" max="7424" width="9.09765625" style="4"/>
    <col min="7425" max="7425" width="12.59765625" style="4" customWidth="1"/>
    <col min="7426" max="7426" width="17.3984375" style="4" customWidth="1"/>
    <col min="7427" max="7427" width="10.59765625" style="4" customWidth="1"/>
    <col min="7428" max="7429" width="17.3984375" style="4" customWidth="1"/>
    <col min="7430" max="7431" width="15.09765625" style="4" customWidth="1"/>
    <col min="7432" max="7680" width="9.09765625" style="4"/>
    <col min="7681" max="7681" width="12.59765625" style="4" customWidth="1"/>
    <col min="7682" max="7682" width="17.3984375" style="4" customWidth="1"/>
    <col min="7683" max="7683" width="10.59765625" style="4" customWidth="1"/>
    <col min="7684" max="7685" width="17.3984375" style="4" customWidth="1"/>
    <col min="7686" max="7687" width="15.09765625" style="4" customWidth="1"/>
    <col min="7688" max="7936" width="9.09765625" style="4"/>
    <col min="7937" max="7937" width="12.59765625" style="4" customWidth="1"/>
    <col min="7938" max="7938" width="17.3984375" style="4" customWidth="1"/>
    <col min="7939" max="7939" width="10.59765625" style="4" customWidth="1"/>
    <col min="7940" max="7941" width="17.3984375" style="4" customWidth="1"/>
    <col min="7942" max="7943" width="15.09765625" style="4" customWidth="1"/>
    <col min="7944" max="8192" width="9.09765625" style="4"/>
    <col min="8193" max="8193" width="12.59765625" style="4" customWidth="1"/>
    <col min="8194" max="8194" width="17.3984375" style="4" customWidth="1"/>
    <col min="8195" max="8195" width="10.59765625" style="4" customWidth="1"/>
    <col min="8196" max="8197" width="17.3984375" style="4" customWidth="1"/>
    <col min="8198" max="8199" width="15.09765625" style="4" customWidth="1"/>
    <col min="8200" max="8448" width="9.09765625" style="4"/>
    <col min="8449" max="8449" width="12.59765625" style="4" customWidth="1"/>
    <col min="8450" max="8450" width="17.3984375" style="4" customWidth="1"/>
    <col min="8451" max="8451" width="10.59765625" style="4" customWidth="1"/>
    <col min="8452" max="8453" width="17.3984375" style="4" customWidth="1"/>
    <col min="8454" max="8455" width="15.09765625" style="4" customWidth="1"/>
    <col min="8456" max="8704" width="9.09765625" style="4"/>
    <col min="8705" max="8705" width="12.59765625" style="4" customWidth="1"/>
    <col min="8706" max="8706" width="17.3984375" style="4" customWidth="1"/>
    <col min="8707" max="8707" width="10.59765625" style="4" customWidth="1"/>
    <col min="8708" max="8709" width="17.3984375" style="4" customWidth="1"/>
    <col min="8710" max="8711" width="15.09765625" style="4" customWidth="1"/>
    <col min="8712" max="8960" width="9.09765625" style="4"/>
    <col min="8961" max="8961" width="12.59765625" style="4" customWidth="1"/>
    <col min="8962" max="8962" width="17.3984375" style="4" customWidth="1"/>
    <col min="8963" max="8963" width="10.59765625" style="4" customWidth="1"/>
    <col min="8964" max="8965" width="17.3984375" style="4" customWidth="1"/>
    <col min="8966" max="8967" width="15.09765625" style="4" customWidth="1"/>
    <col min="8968" max="9216" width="9.09765625" style="4"/>
    <col min="9217" max="9217" width="12.59765625" style="4" customWidth="1"/>
    <col min="9218" max="9218" width="17.3984375" style="4" customWidth="1"/>
    <col min="9219" max="9219" width="10.59765625" style="4" customWidth="1"/>
    <col min="9220" max="9221" width="17.3984375" style="4" customWidth="1"/>
    <col min="9222" max="9223" width="15.09765625" style="4" customWidth="1"/>
    <col min="9224" max="9472" width="9.09765625" style="4"/>
    <col min="9473" max="9473" width="12.59765625" style="4" customWidth="1"/>
    <col min="9474" max="9474" width="17.3984375" style="4" customWidth="1"/>
    <col min="9475" max="9475" width="10.59765625" style="4" customWidth="1"/>
    <col min="9476" max="9477" width="17.3984375" style="4" customWidth="1"/>
    <col min="9478" max="9479" width="15.09765625" style="4" customWidth="1"/>
    <col min="9480" max="9728" width="9.09765625" style="4"/>
    <col min="9729" max="9729" width="12.59765625" style="4" customWidth="1"/>
    <col min="9730" max="9730" width="17.3984375" style="4" customWidth="1"/>
    <col min="9731" max="9731" width="10.59765625" style="4" customWidth="1"/>
    <col min="9732" max="9733" width="17.3984375" style="4" customWidth="1"/>
    <col min="9734" max="9735" width="15.09765625" style="4" customWidth="1"/>
    <col min="9736" max="9984" width="9.09765625" style="4"/>
    <col min="9985" max="9985" width="12.59765625" style="4" customWidth="1"/>
    <col min="9986" max="9986" width="17.3984375" style="4" customWidth="1"/>
    <col min="9987" max="9987" width="10.59765625" style="4" customWidth="1"/>
    <col min="9988" max="9989" width="17.3984375" style="4" customWidth="1"/>
    <col min="9990" max="9991" width="15.09765625" style="4" customWidth="1"/>
    <col min="9992" max="10240" width="9.09765625" style="4"/>
    <col min="10241" max="10241" width="12.59765625" style="4" customWidth="1"/>
    <col min="10242" max="10242" width="17.3984375" style="4" customWidth="1"/>
    <col min="10243" max="10243" width="10.59765625" style="4" customWidth="1"/>
    <col min="10244" max="10245" width="17.3984375" style="4" customWidth="1"/>
    <col min="10246" max="10247" width="15.09765625" style="4" customWidth="1"/>
    <col min="10248" max="10496" width="9.09765625" style="4"/>
    <col min="10497" max="10497" width="12.59765625" style="4" customWidth="1"/>
    <col min="10498" max="10498" width="17.3984375" style="4" customWidth="1"/>
    <col min="10499" max="10499" width="10.59765625" style="4" customWidth="1"/>
    <col min="10500" max="10501" width="17.3984375" style="4" customWidth="1"/>
    <col min="10502" max="10503" width="15.09765625" style="4" customWidth="1"/>
    <col min="10504" max="10752" width="9.09765625" style="4"/>
    <col min="10753" max="10753" width="12.59765625" style="4" customWidth="1"/>
    <col min="10754" max="10754" width="17.3984375" style="4" customWidth="1"/>
    <col min="10755" max="10755" width="10.59765625" style="4" customWidth="1"/>
    <col min="10756" max="10757" width="17.3984375" style="4" customWidth="1"/>
    <col min="10758" max="10759" width="15.09765625" style="4" customWidth="1"/>
    <col min="10760" max="11008" width="9.09765625" style="4"/>
    <col min="11009" max="11009" width="12.59765625" style="4" customWidth="1"/>
    <col min="11010" max="11010" width="17.3984375" style="4" customWidth="1"/>
    <col min="11011" max="11011" width="10.59765625" style="4" customWidth="1"/>
    <col min="11012" max="11013" width="17.3984375" style="4" customWidth="1"/>
    <col min="11014" max="11015" width="15.09765625" style="4" customWidth="1"/>
    <col min="11016" max="11264" width="9.09765625" style="4"/>
    <col min="11265" max="11265" width="12.59765625" style="4" customWidth="1"/>
    <col min="11266" max="11266" width="17.3984375" style="4" customWidth="1"/>
    <col min="11267" max="11267" width="10.59765625" style="4" customWidth="1"/>
    <col min="11268" max="11269" width="17.3984375" style="4" customWidth="1"/>
    <col min="11270" max="11271" width="15.09765625" style="4" customWidth="1"/>
    <col min="11272" max="11520" width="9.09765625" style="4"/>
    <col min="11521" max="11521" width="12.59765625" style="4" customWidth="1"/>
    <col min="11522" max="11522" width="17.3984375" style="4" customWidth="1"/>
    <col min="11523" max="11523" width="10.59765625" style="4" customWidth="1"/>
    <col min="11524" max="11525" width="17.3984375" style="4" customWidth="1"/>
    <col min="11526" max="11527" width="15.09765625" style="4" customWidth="1"/>
    <col min="11528" max="11776" width="9.09765625" style="4"/>
    <col min="11777" max="11777" width="12.59765625" style="4" customWidth="1"/>
    <col min="11778" max="11778" width="17.3984375" style="4" customWidth="1"/>
    <col min="11779" max="11779" width="10.59765625" style="4" customWidth="1"/>
    <col min="11780" max="11781" width="17.3984375" style="4" customWidth="1"/>
    <col min="11782" max="11783" width="15.09765625" style="4" customWidth="1"/>
    <col min="11784" max="12032" width="9.09765625" style="4"/>
    <col min="12033" max="12033" width="12.59765625" style="4" customWidth="1"/>
    <col min="12034" max="12034" width="17.3984375" style="4" customWidth="1"/>
    <col min="12035" max="12035" width="10.59765625" style="4" customWidth="1"/>
    <col min="12036" max="12037" width="17.3984375" style="4" customWidth="1"/>
    <col min="12038" max="12039" width="15.09765625" style="4" customWidth="1"/>
    <col min="12040" max="12288" width="9.09765625" style="4"/>
    <col min="12289" max="12289" width="12.59765625" style="4" customWidth="1"/>
    <col min="12290" max="12290" width="17.3984375" style="4" customWidth="1"/>
    <col min="12291" max="12291" width="10.59765625" style="4" customWidth="1"/>
    <col min="12292" max="12293" width="17.3984375" style="4" customWidth="1"/>
    <col min="12294" max="12295" width="15.09765625" style="4" customWidth="1"/>
    <col min="12296" max="12544" width="9.09765625" style="4"/>
    <col min="12545" max="12545" width="12.59765625" style="4" customWidth="1"/>
    <col min="12546" max="12546" width="17.3984375" style="4" customWidth="1"/>
    <col min="12547" max="12547" width="10.59765625" style="4" customWidth="1"/>
    <col min="12548" max="12549" width="17.3984375" style="4" customWidth="1"/>
    <col min="12550" max="12551" width="15.09765625" style="4" customWidth="1"/>
    <col min="12552" max="12800" width="9.09765625" style="4"/>
    <col min="12801" max="12801" width="12.59765625" style="4" customWidth="1"/>
    <col min="12802" max="12802" width="17.3984375" style="4" customWidth="1"/>
    <col min="12803" max="12803" width="10.59765625" style="4" customWidth="1"/>
    <col min="12804" max="12805" width="17.3984375" style="4" customWidth="1"/>
    <col min="12806" max="12807" width="15.09765625" style="4" customWidth="1"/>
    <col min="12808" max="13056" width="9.09765625" style="4"/>
    <col min="13057" max="13057" width="12.59765625" style="4" customWidth="1"/>
    <col min="13058" max="13058" width="17.3984375" style="4" customWidth="1"/>
    <col min="13059" max="13059" width="10.59765625" style="4" customWidth="1"/>
    <col min="13060" max="13061" width="17.3984375" style="4" customWidth="1"/>
    <col min="13062" max="13063" width="15.09765625" style="4" customWidth="1"/>
    <col min="13064" max="13312" width="9.09765625" style="4"/>
    <col min="13313" max="13313" width="12.59765625" style="4" customWidth="1"/>
    <col min="13314" max="13314" width="17.3984375" style="4" customWidth="1"/>
    <col min="13315" max="13315" width="10.59765625" style="4" customWidth="1"/>
    <col min="13316" max="13317" width="17.3984375" style="4" customWidth="1"/>
    <col min="13318" max="13319" width="15.09765625" style="4" customWidth="1"/>
    <col min="13320" max="13568" width="9.09765625" style="4"/>
    <col min="13569" max="13569" width="12.59765625" style="4" customWidth="1"/>
    <col min="13570" max="13570" width="17.3984375" style="4" customWidth="1"/>
    <col min="13571" max="13571" width="10.59765625" style="4" customWidth="1"/>
    <col min="13572" max="13573" width="17.3984375" style="4" customWidth="1"/>
    <col min="13574" max="13575" width="15.09765625" style="4" customWidth="1"/>
    <col min="13576" max="13824" width="9.09765625" style="4"/>
    <col min="13825" max="13825" width="12.59765625" style="4" customWidth="1"/>
    <col min="13826" max="13826" width="17.3984375" style="4" customWidth="1"/>
    <col min="13827" max="13827" width="10.59765625" style="4" customWidth="1"/>
    <col min="13828" max="13829" width="17.3984375" style="4" customWidth="1"/>
    <col min="13830" max="13831" width="15.09765625" style="4" customWidth="1"/>
    <col min="13832" max="14080" width="9.09765625" style="4"/>
    <col min="14081" max="14081" width="12.59765625" style="4" customWidth="1"/>
    <col min="14082" max="14082" width="17.3984375" style="4" customWidth="1"/>
    <col min="14083" max="14083" width="10.59765625" style="4" customWidth="1"/>
    <col min="14084" max="14085" width="17.3984375" style="4" customWidth="1"/>
    <col min="14086" max="14087" width="15.09765625" style="4" customWidth="1"/>
    <col min="14088" max="14336" width="9.09765625" style="4"/>
    <col min="14337" max="14337" width="12.59765625" style="4" customWidth="1"/>
    <col min="14338" max="14338" width="17.3984375" style="4" customWidth="1"/>
    <col min="14339" max="14339" width="10.59765625" style="4" customWidth="1"/>
    <col min="14340" max="14341" width="17.3984375" style="4" customWidth="1"/>
    <col min="14342" max="14343" width="15.09765625" style="4" customWidth="1"/>
    <col min="14344" max="14592" width="9.09765625" style="4"/>
    <col min="14593" max="14593" width="12.59765625" style="4" customWidth="1"/>
    <col min="14594" max="14594" width="17.3984375" style="4" customWidth="1"/>
    <col min="14595" max="14595" width="10.59765625" style="4" customWidth="1"/>
    <col min="14596" max="14597" width="17.3984375" style="4" customWidth="1"/>
    <col min="14598" max="14599" width="15.09765625" style="4" customWidth="1"/>
    <col min="14600" max="14848" width="9.09765625" style="4"/>
    <col min="14849" max="14849" width="12.59765625" style="4" customWidth="1"/>
    <col min="14850" max="14850" width="17.3984375" style="4" customWidth="1"/>
    <col min="14851" max="14851" width="10.59765625" style="4" customWidth="1"/>
    <col min="14852" max="14853" width="17.3984375" style="4" customWidth="1"/>
    <col min="14854" max="14855" width="15.09765625" style="4" customWidth="1"/>
    <col min="14856" max="15104" width="9.09765625" style="4"/>
    <col min="15105" max="15105" width="12.59765625" style="4" customWidth="1"/>
    <col min="15106" max="15106" width="17.3984375" style="4" customWidth="1"/>
    <col min="15107" max="15107" width="10.59765625" style="4" customWidth="1"/>
    <col min="15108" max="15109" width="17.3984375" style="4" customWidth="1"/>
    <col min="15110" max="15111" width="15.09765625" style="4" customWidth="1"/>
    <col min="15112" max="15360" width="9.09765625" style="4"/>
    <col min="15361" max="15361" width="12.59765625" style="4" customWidth="1"/>
    <col min="15362" max="15362" width="17.3984375" style="4" customWidth="1"/>
    <col min="15363" max="15363" width="10.59765625" style="4" customWidth="1"/>
    <col min="15364" max="15365" width="17.3984375" style="4" customWidth="1"/>
    <col min="15366" max="15367" width="15.09765625" style="4" customWidth="1"/>
    <col min="15368" max="15616" width="9.09765625" style="4"/>
    <col min="15617" max="15617" width="12.59765625" style="4" customWidth="1"/>
    <col min="15618" max="15618" width="17.3984375" style="4" customWidth="1"/>
    <col min="15619" max="15619" width="10.59765625" style="4" customWidth="1"/>
    <col min="15620" max="15621" width="17.3984375" style="4" customWidth="1"/>
    <col min="15622" max="15623" width="15.09765625" style="4" customWidth="1"/>
    <col min="15624" max="15872" width="9.09765625" style="4"/>
    <col min="15873" max="15873" width="12.59765625" style="4" customWidth="1"/>
    <col min="15874" max="15874" width="17.3984375" style="4" customWidth="1"/>
    <col min="15875" max="15875" width="10.59765625" style="4" customWidth="1"/>
    <col min="15876" max="15877" width="17.3984375" style="4" customWidth="1"/>
    <col min="15878" max="15879" width="15.09765625" style="4" customWidth="1"/>
    <col min="15880" max="16128" width="9.09765625" style="4"/>
    <col min="16129" max="16129" width="12.59765625" style="4" customWidth="1"/>
    <col min="16130" max="16130" width="17.3984375" style="4" customWidth="1"/>
    <col min="16131" max="16131" width="10.59765625" style="4" customWidth="1"/>
    <col min="16132" max="16133" width="17.3984375" style="4" customWidth="1"/>
    <col min="16134" max="16135" width="15.09765625" style="4" customWidth="1"/>
    <col min="16136" max="16384" width="9.09765625" style="4"/>
  </cols>
  <sheetData>
    <row r="1" spans="1:15" x14ac:dyDescent="0.25">
      <c r="A1" s="6"/>
      <c r="B1" s="6"/>
      <c r="C1" s="6"/>
      <c r="D1" s="6"/>
      <c r="E1" s="6"/>
      <c r="F1" s="6"/>
      <c r="G1" s="7"/>
    </row>
    <row r="2" spans="1:15" ht="13" x14ac:dyDescent="0.3">
      <c r="A2" s="8" t="s">
        <v>262</v>
      </c>
      <c r="B2" s="6"/>
      <c r="C2" s="6"/>
      <c r="D2" s="6"/>
      <c r="E2" s="6"/>
      <c r="F2" s="6"/>
      <c r="G2" s="7"/>
    </row>
    <row r="3" spans="1:15" x14ac:dyDescent="0.25">
      <c r="A3" s="9"/>
      <c r="B3" s="9"/>
      <c r="C3" s="9"/>
      <c r="D3" s="9"/>
      <c r="E3" s="9"/>
      <c r="F3" s="9"/>
      <c r="G3" s="10"/>
    </row>
    <row r="4" spans="1:15" x14ac:dyDescent="0.25">
      <c r="A4" s="11" t="s">
        <v>42</v>
      </c>
      <c r="B4" s="12" t="s">
        <v>43</v>
      </c>
      <c r="C4" s="12" t="s">
        <v>44</v>
      </c>
      <c r="D4" s="12" t="s">
        <v>44</v>
      </c>
      <c r="E4" s="12" t="s">
        <v>45</v>
      </c>
      <c r="F4" s="12" t="s">
        <v>46</v>
      </c>
      <c r="G4" s="13" t="s">
        <v>47</v>
      </c>
    </row>
    <row r="5" spans="1:15" x14ac:dyDescent="0.25">
      <c r="A5" s="14" t="s">
        <v>48</v>
      </c>
      <c r="B5" s="15" t="s">
        <v>49</v>
      </c>
      <c r="C5" s="15" t="s">
        <v>50</v>
      </c>
      <c r="D5" s="15" t="s">
        <v>51</v>
      </c>
      <c r="E5" s="15" t="s">
        <v>52</v>
      </c>
      <c r="F5" s="15" t="s">
        <v>53</v>
      </c>
      <c r="G5" s="16" t="s">
        <v>54</v>
      </c>
    </row>
    <row r="6" spans="1:15" x14ac:dyDescent="0.25">
      <c r="A6" s="17"/>
      <c r="B6" s="15" t="s">
        <v>55</v>
      </c>
      <c r="C6" s="15" t="s">
        <v>56</v>
      </c>
      <c r="D6" s="15" t="s">
        <v>55</v>
      </c>
      <c r="E6" s="15" t="s">
        <v>55</v>
      </c>
      <c r="F6" s="15" t="s">
        <v>57</v>
      </c>
      <c r="G6" s="16" t="s">
        <v>56</v>
      </c>
    </row>
    <row r="7" spans="1:15" x14ac:dyDescent="0.25">
      <c r="A7" s="18"/>
      <c r="B7" s="6"/>
      <c r="C7" s="15"/>
      <c r="D7" s="6"/>
      <c r="E7" s="6"/>
      <c r="F7" s="15"/>
      <c r="G7" s="16"/>
    </row>
    <row r="8" spans="1:15" ht="13.5" x14ac:dyDescent="0.35">
      <c r="A8" s="19"/>
      <c r="B8" s="20" t="s">
        <v>58</v>
      </c>
      <c r="C8" s="12" t="s">
        <v>59</v>
      </c>
      <c r="D8" s="12" t="s">
        <v>60</v>
      </c>
      <c r="E8" s="12" t="s">
        <v>61</v>
      </c>
      <c r="F8" s="20" t="s">
        <v>62</v>
      </c>
      <c r="G8" s="21" t="s">
        <v>63</v>
      </c>
    </row>
    <row r="9" spans="1:15" x14ac:dyDescent="0.25">
      <c r="A9" s="18"/>
      <c r="B9" s="22"/>
      <c r="C9" s="22"/>
      <c r="D9" s="22"/>
      <c r="E9" s="22"/>
      <c r="F9" s="22"/>
      <c r="G9" s="23"/>
    </row>
    <row r="10" spans="1:15" x14ac:dyDescent="0.25">
      <c r="A10" s="14" t="s">
        <v>64</v>
      </c>
      <c r="B10" s="24">
        <v>1.92E-3</v>
      </c>
      <c r="C10" s="15">
        <v>100000</v>
      </c>
      <c r="D10" s="15">
        <v>192</v>
      </c>
      <c r="E10" s="15">
        <v>99839</v>
      </c>
      <c r="F10" s="15">
        <v>8299242</v>
      </c>
      <c r="G10" s="25">
        <v>83</v>
      </c>
      <c r="H10" s="40"/>
      <c r="I10" s="44"/>
      <c r="J10" s="44"/>
      <c r="K10" s="39"/>
      <c r="L10" s="39"/>
      <c r="M10" s="44"/>
      <c r="N10" s="43"/>
      <c r="O10" s="43"/>
    </row>
    <row r="11" spans="1:15" x14ac:dyDescent="0.25">
      <c r="A11" s="14" t="s">
        <v>65</v>
      </c>
      <c r="B11" s="24">
        <v>1.1E-4</v>
      </c>
      <c r="C11" s="15">
        <v>99808</v>
      </c>
      <c r="D11" s="15">
        <v>11</v>
      </c>
      <c r="E11" s="15">
        <v>99803</v>
      </c>
      <c r="F11" s="15">
        <v>8199403</v>
      </c>
      <c r="G11" s="25">
        <v>82.2</v>
      </c>
      <c r="H11" s="40"/>
      <c r="I11" s="44"/>
      <c r="J11" s="44"/>
      <c r="K11" s="39"/>
      <c r="L11" s="39"/>
      <c r="M11" s="44"/>
      <c r="N11" s="43"/>
      <c r="O11" s="43"/>
    </row>
    <row r="12" spans="1:15" x14ac:dyDescent="0.25">
      <c r="A12" s="14" t="s">
        <v>66</v>
      </c>
      <c r="B12" s="24">
        <v>1.1E-4</v>
      </c>
      <c r="C12" s="15">
        <v>99797</v>
      </c>
      <c r="D12" s="15">
        <v>11</v>
      </c>
      <c r="E12" s="15">
        <v>99792</v>
      </c>
      <c r="F12" s="15">
        <v>8099601</v>
      </c>
      <c r="G12" s="25">
        <v>81.2</v>
      </c>
      <c r="H12" s="40"/>
      <c r="I12" s="44"/>
      <c r="J12" s="44"/>
      <c r="K12" s="39"/>
      <c r="L12" s="39"/>
      <c r="M12" s="44"/>
      <c r="N12" s="43"/>
      <c r="O12" s="43"/>
    </row>
    <row r="13" spans="1:15" x14ac:dyDescent="0.25">
      <c r="A13" s="14" t="s">
        <v>67</v>
      </c>
      <c r="B13" s="24">
        <v>1E-4</v>
      </c>
      <c r="C13" s="15">
        <v>99786</v>
      </c>
      <c r="D13" s="15">
        <v>10</v>
      </c>
      <c r="E13" s="15">
        <v>99781</v>
      </c>
      <c r="F13" s="15">
        <v>7999809</v>
      </c>
      <c r="G13" s="25">
        <v>80.2</v>
      </c>
      <c r="H13" s="40"/>
      <c r="I13" s="44"/>
      <c r="J13" s="44"/>
      <c r="K13" s="39"/>
      <c r="L13" s="39"/>
      <c r="M13" s="44"/>
      <c r="N13" s="43"/>
      <c r="O13" s="43"/>
    </row>
    <row r="14" spans="1:15" x14ac:dyDescent="0.25">
      <c r="A14" s="14" t="s">
        <v>68</v>
      </c>
      <c r="B14" s="24">
        <v>9.0000000000000006E-5</v>
      </c>
      <c r="C14" s="15">
        <v>99776</v>
      </c>
      <c r="D14" s="15">
        <v>9</v>
      </c>
      <c r="E14" s="15">
        <v>99772</v>
      </c>
      <c r="F14" s="15">
        <v>7900028</v>
      </c>
      <c r="G14" s="25">
        <v>79.2</v>
      </c>
      <c r="H14" s="40"/>
      <c r="I14" s="44"/>
      <c r="J14" s="44"/>
      <c r="K14" s="39"/>
      <c r="L14" s="39"/>
      <c r="M14" s="44"/>
      <c r="N14" s="43"/>
      <c r="O14" s="43"/>
    </row>
    <row r="15" spans="1:15" x14ac:dyDescent="0.25">
      <c r="A15" s="14" t="s">
        <v>69</v>
      </c>
      <c r="B15" s="24">
        <v>8.0000000000000007E-5</v>
      </c>
      <c r="C15" s="15">
        <v>99767</v>
      </c>
      <c r="D15" s="15">
        <v>8</v>
      </c>
      <c r="E15" s="15">
        <v>99763</v>
      </c>
      <c r="F15" s="15">
        <v>7800257</v>
      </c>
      <c r="G15" s="25">
        <v>78.2</v>
      </c>
      <c r="H15" s="40"/>
      <c r="I15" s="44"/>
      <c r="J15" s="44"/>
      <c r="K15" s="39"/>
      <c r="L15" s="39"/>
      <c r="M15" s="44"/>
      <c r="N15" s="43"/>
      <c r="O15" s="43"/>
    </row>
    <row r="16" spans="1:15" x14ac:dyDescent="0.25">
      <c r="A16" s="14" t="s">
        <v>70</v>
      </c>
      <c r="B16" s="24">
        <v>6.9999999999999994E-5</v>
      </c>
      <c r="C16" s="15">
        <v>99759</v>
      </c>
      <c r="D16" s="15">
        <v>7</v>
      </c>
      <c r="E16" s="15">
        <v>99756</v>
      </c>
      <c r="F16" s="15">
        <v>7700494</v>
      </c>
      <c r="G16" s="25">
        <v>77.2</v>
      </c>
      <c r="H16" s="40"/>
      <c r="I16" s="44"/>
      <c r="J16" s="44"/>
      <c r="K16" s="39"/>
      <c r="L16" s="39"/>
      <c r="M16" s="44"/>
      <c r="N16" s="43"/>
      <c r="O16" s="43"/>
    </row>
    <row r="17" spans="1:15" x14ac:dyDescent="0.25">
      <c r="A17" s="14" t="s">
        <v>71</v>
      </c>
      <c r="B17" s="24">
        <v>6.0000000000000002E-5</v>
      </c>
      <c r="C17" s="15">
        <v>99752</v>
      </c>
      <c r="D17" s="15">
        <v>6</v>
      </c>
      <c r="E17" s="15">
        <v>99749</v>
      </c>
      <c r="F17" s="15">
        <v>7600738</v>
      </c>
      <c r="G17" s="25">
        <v>76.2</v>
      </c>
      <c r="H17" s="40"/>
      <c r="I17" s="44"/>
      <c r="J17" s="44"/>
      <c r="K17" s="39"/>
      <c r="L17" s="39"/>
      <c r="M17" s="44"/>
      <c r="N17" s="43"/>
      <c r="O17" s="43"/>
    </row>
    <row r="18" spans="1:15" x14ac:dyDescent="0.25">
      <c r="A18" s="14" t="s">
        <v>72</v>
      </c>
      <c r="B18" s="24">
        <v>6.9999999999999994E-5</v>
      </c>
      <c r="C18" s="15">
        <v>99746</v>
      </c>
      <c r="D18" s="15">
        <v>7</v>
      </c>
      <c r="E18" s="15">
        <v>99743</v>
      </c>
      <c r="F18" s="15">
        <v>7500989</v>
      </c>
      <c r="G18" s="25">
        <v>75.2</v>
      </c>
      <c r="H18" s="40"/>
      <c r="I18" s="44"/>
      <c r="J18" s="44"/>
      <c r="K18" s="39"/>
      <c r="L18" s="39"/>
      <c r="M18" s="44"/>
      <c r="N18" s="43"/>
      <c r="O18" s="43"/>
    </row>
    <row r="19" spans="1:15" x14ac:dyDescent="0.25">
      <c r="A19" s="14" t="s">
        <v>73</v>
      </c>
      <c r="B19" s="24">
        <v>8.0000000000000007E-5</v>
      </c>
      <c r="C19" s="15">
        <v>99739</v>
      </c>
      <c r="D19" s="15">
        <v>8</v>
      </c>
      <c r="E19" s="15">
        <v>99735</v>
      </c>
      <c r="F19" s="15">
        <v>7401247</v>
      </c>
      <c r="G19" s="25">
        <v>74.2</v>
      </c>
      <c r="H19" s="40"/>
      <c r="I19" s="44"/>
      <c r="J19" s="44"/>
      <c r="K19" s="39"/>
      <c r="L19" s="39"/>
      <c r="M19" s="44"/>
      <c r="N19" s="43"/>
      <c r="O19" s="43"/>
    </row>
    <row r="20" spans="1:15" x14ac:dyDescent="0.25">
      <c r="A20" s="14" t="s">
        <v>74</v>
      </c>
      <c r="B20" s="24">
        <v>1E-4</v>
      </c>
      <c r="C20" s="15">
        <v>99731</v>
      </c>
      <c r="D20" s="15">
        <v>10</v>
      </c>
      <c r="E20" s="15">
        <v>99726</v>
      </c>
      <c r="F20" s="15">
        <v>7301512</v>
      </c>
      <c r="G20" s="25">
        <v>73.2</v>
      </c>
      <c r="H20" s="40"/>
      <c r="I20" s="44"/>
      <c r="J20" s="44"/>
      <c r="K20" s="39"/>
      <c r="L20" s="39"/>
      <c r="M20" s="44"/>
      <c r="N20" s="43"/>
      <c r="O20" s="43"/>
    </row>
    <row r="21" spans="1:15" x14ac:dyDescent="0.25">
      <c r="A21" s="14" t="s">
        <v>75</v>
      </c>
      <c r="B21" s="24">
        <v>1.1E-4</v>
      </c>
      <c r="C21" s="15">
        <v>99721</v>
      </c>
      <c r="D21" s="15">
        <v>11</v>
      </c>
      <c r="E21" s="15">
        <v>99716</v>
      </c>
      <c r="F21" s="15">
        <v>7201786</v>
      </c>
      <c r="G21" s="25">
        <v>72.2</v>
      </c>
      <c r="H21" s="40"/>
      <c r="I21" s="44"/>
      <c r="J21" s="44"/>
      <c r="K21" s="39"/>
      <c r="L21" s="39"/>
      <c r="M21" s="44"/>
      <c r="N21" s="43"/>
      <c r="O21" s="43"/>
    </row>
    <row r="22" spans="1:15" x14ac:dyDescent="0.25">
      <c r="A22" s="14" t="s">
        <v>76</v>
      </c>
      <c r="B22" s="24">
        <v>1.2E-4</v>
      </c>
      <c r="C22" s="15">
        <v>99710</v>
      </c>
      <c r="D22" s="15">
        <v>12</v>
      </c>
      <c r="E22" s="15">
        <v>99704</v>
      </c>
      <c r="F22" s="15">
        <v>7102070</v>
      </c>
      <c r="G22" s="25">
        <v>71.2</v>
      </c>
      <c r="H22" s="40"/>
      <c r="I22" s="44"/>
      <c r="J22" s="44"/>
      <c r="K22" s="39"/>
      <c r="L22" s="39"/>
      <c r="M22" s="44"/>
      <c r="N22" s="43"/>
      <c r="O22" s="43"/>
    </row>
    <row r="23" spans="1:15" x14ac:dyDescent="0.25">
      <c r="A23" s="14" t="s">
        <v>77</v>
      </c>
      <c r="B23" s="24">
        <v>1.3999999999999999E-4</v>
      </c>
      <c r="C23" s="15">
        <v>99698</v>
      </c>
      <c r="D23" s="15">
        <v>14</v>
      </c>
      <c r="E23" s="15">
        <v>99691</v>
      </c>
      <c r="F23" s="15">
        <v>7002366</v>
      </c>
      <c r="G23" s="25">
        <v>70.2</v>
      </c>
      <c r="H23" s="40"/>
      <c r="I23" s="44"/>
      <c r="J23" s="44"/>
      <c r="K23" s="39"/>
      <c r="L23" s="39"/>
      <c r="M23" s="44"/>
      <c r="N23" s="43"/>
      <c r="O23" s="43"/>
    </row>
    <row r="24" spans="1:15" x14ac:dyDescent="0.25">
      <c r="A24" s="14" t="s">
        <v>78</v>
      </c>
      <c r="B24" s="24">
        <v>1.6000000000000001E-4</v>
      </c>
      <c r="C24" s="15">
        <v>99684</v>
      </c>
      <c r="D24" s="15">
        <v>16</v>
      </c>
      <c r="E24" s="15">
        <v>99676</v>
      </c>
      <c r="F24" s="15">
        <v>6902675</v>
      </c>
      <c r="G24" s="25">
        <v>69.2</v>
      </c>
      <c r="H24" s="40"/>
      <c r="I24" s="44"/>
      <c r="J24" s="44"/>
      <c r="K24" s="39"/>
      <c r="L24" s="39"/>
      <c r="M24" s="44"/>
      <c r="N24" s="43"/>
      <c r="O24" s="43"/>
    </row>
    <row r="25" spans="1:15" x14ac:dyDescent="0.25">
      <c r="A25" s="14" t="s">
        <v>79</v>
      </c>
      <c r="B25" s="24">
        <v>1.8000000000000001E-4</v>
      </c>
      <c r="C25" s="15">
        <v>99668</v>
      </c>
      <c r="D25" s="15">
        <v>18</v>
      </c>
      <c r="E25" s="15">
        <v>99659</v>
      </c>
      <c r="F25" s="15">
        <v>6802999</v>
      </c>
      <c r="G25" s="25">
        <v>68.3</v>
      </c>
      <c r="H25" s="40"/>
      <c r="I25" s="44"/>
      <c r="J25" s="44"/>
      <c r="K25" s="39"/>
      <c r="L25" s="39"/>
      <c r="M25" s="44"/>
      <c r="N25" s="43"/>
      <c r="O25" s="43"/>
    </row>
    <row r="26" spans="1:15" x14ac:dyDescent="0.25">
      <c r="A26" s="26" t="s">
        <v>80</v>
      </c>
      <c r="B26" s="24">
        <v>2.1000000000000001E-4</v>
      </c>
      <c r="C26" s="15">
        <v>99650</v>
      </c>
      <c r="D26" s="15">
        <v>20</v>
      </c>
      <c r="E26" s="15">
        <v>99640</v>
      </c>
      <c r="F26" s="15">
        <v>6703340</v>
      </c>
      <c r="G26" s="25">
        <v>67.3</v>
      </c>
      <c r="H26" s="40"/>
      <c r="I26" s="44"/>
      <c r="J26" s="44"/>
      <c r="K26" s="39"/>
      <c r="L26" s="39"/>
      <c r="M26" s="44"/>
      <c r="N26" s="43"/>
      <c r="O26" s="43"/>
    </row>
    <row r="27" spans="1:15" x14ac:dyDescent="0.25">
      <c r="A27" s="26" t="s">
        <v>81</v>
      </c>
      <c r="B27" s="24">
        <v>2.2000000000000001E-4</v>
      </c>
      <c r="C27" s="15">
        <v>99630</v>
      </c>
      <c r="D27" s="15">
        <v>22</v>
      </c>
      <c r="E27" s="15">
        <v>99619</v>
      </c>
      <c r="F27" s="15">
        <v>6603700</v>
      </c>
      <c r="G27" s="25">
        <v>66.3</v>
      </c>
      <c r="H27" s="40"/>
      <c r="I27" s="44"/>
      <c r="J27" s="44"/>
      <c r="K27" s="39"/>
      <c r="L27" s="39"/>
      <c r="M27" s="44"/>
      <c r="N27" s="43"/>
      <c r="O27" s="43"/>
    </row>
    <row r="28" spans="1:15" x14ac:dyDescent="0.25">
      <c r="A28" s="26" t="s">
        <v>82</v>
      </c>
      <c r="B28" s="24">
        <v>2.3000000000000001E-4</v>
      </c>
      <c r="C28" s="15">
        <v>99608</v>
      </c>
      <c r="D28" s="15">
        <v>23</v>
      </c>
      <c r="E28" s="15">
        <v>99597</v>
      </c>
      <c r="F28" s="15">
        <v>6504081</v>
      </c>
      <c r="G28" s="25">
        <v>65.3</v>
      </c>
      <c r="H28" s="40"/>
      <c r="I28" s="44"/>
      <c r="J28" s="44"/>
      <c r="K28" s="39"/>
      <c r="L28" s="39"/>
      <c r="M28" s="44"/>
      <c r="N28" s="43"/>
      <c r="O28" s="43"/>
    </row>
    <row r="29" spans="1:15" x14ac:dyDescent="0.25">
      <c r="A29" s="26" t="s">
        <v>83</v>
      </c>
      <c r="B29" s="24">
        <v>2.4000000000000001E-4</v>
      </c>
      <c r="C29" s="15">
        <v>99585</v>
      </c>
      <c r="D29" s="15">
        <v>24</v>
      </c>
      <c r="E29" s="15">
        <v>99573</v>
      </c>
      <c r="F29" s="15">
        <v>6404485</v>
      </c>
      <c r="G29" s="25">
        <v>64.3</v>
      </c>
      <c r="H29" s="40"/>
      <c r="I29" s="44"/>
      <c r="J29" s="44"/>
      <c r="K29" s="39"/>
      <c r="L29" s="39"/>
      <c r="M29" s="44"/>
      <c r="N29" s="43"/>
      <c r="O29" s="43"/>
    </row>
    <row r="30" spans="1:15" x14ac:dyDescent="0.25">
      <c r="A30" s="26" t="s">
        <v>84</v>
      </c>
      <c r="B30" s="24">
        <v>2.5000000000000001E-4</v>
      </c>
      <c r="C30" s="15">
        <v>99561</v>
      </c>
      <c r="D30" s="15">
        <v>25</v>
      </c>
      <c r="E30" s="15">
        <v>99549</v>
      </c>
      <c r="F30" s="15">
        <v>6304912</v>
      </c>
      <c r="G30" s="25">
        <v>63.3</v>
      </c>
      <c r="H30" s="40"/>
      <c r="I30" s="44"/>
      <c r="J30" s="44"/>
      <c r="K30" s="39"/>
      <c r="L30" s="39"/>
      <c r="M30" s="44"/>
      <c r="N30" s="43"/>
      <c r="O30" s="43"/>
    </row>
    <row r="31" spans="1:15" x14ac:dyDescent="0.25">
      <c r="A31" s="26" t="s">
        <v>85</v>
      </c>
      <c r="B31" s="24">
        <v>2.5999999999999998E-4</v>
      </c>
      <c r="C31" s="15">
        <v>99536</v>
      </c>
      <c r="D31" s="15">
        <v>26</v>
      </c>
      <c r="E31" s="15">
        <v>99523</v>
      </c>
      <c r="F31" s="15">
        <v>6205363</v>
      </c>
      <c r="G31" s="25">
        <v>62.3</v>
      </c>
      <c r="H31" s="40"/>
      <c r="I31" s="44"/>
      <c r="J31" s="44"/>
      <c r="K31" s="39"/>
      <c r="L31" s="39"/>
      <c r="M31" s="44"/>
      <c r="N31" s="43"/>
      <c r="O31" s="43"/>
    </row>
    <row r="32" spans="1:15" x14ac:dyDescent="0.25">
      <c r="A32" s="26" t="s">
        <v>86</v>
      </c>
      <c r="B32" s="24">
        <v>2.5999999999999998E-4</v>
      </c>
      <c r="C32" s="15">
        <v>99510</v>
      </c>
      <c r="D32" s="15">
        <v>26</v>
      </c>
      <c r="E32" s="15">
        <v>99497</v>
      </c>
      <c r="F32" s="15">
        <v>6105840</v>
      </c>
      <c r="G32" s="25">
        <v>61.4</v>
      </c>
      <c r="H32" s="40"/>
      <c r="I32" s="44"/>
      <c r="J32" s="44"/>
      <c r="K32" s="39"/>
      <c r="L32" s="39"/>
      <c r="M32" s="44"/>
      <c r="N32" s="43"/>
      <c r="O32" s="43"/>
    </row>
    <row r="33" spans="1:15" x14ac:dyDescent="0.25">
      <c r="A33" s="26" t="s">
        <v>87</v>
      </c>
      <c r="B33" s="24">
        <v>2.7E-4</v>
      </c>
      <c r="C33" s="15">
        <v>99484</v>
      </c>
      <c r="D33" s="15">
        <v>27</v>
      </c>
      <c r="E33" s="15">
        <v>99471</v>
      </c>
      <c r="F33" s="15">
        <v>6006343</v>
      </c>
      <c r="G33" s="25">
        <v>60.4</v>
      </c>
      <c r="H33" s="40"/>
      <c r="I33" s="44"/>
      <c r="J33" s="44"/>
      <c r="K33" s="39"/>
      <c r="L33" s="39"/>
      <c r="M33" s="44"/>
      <c r="N33" s="43"/>
      <c r="O33" s="43"/>
    </row>
    <row r="34" spans="1:15" x14ac:dyDescent="0.25">
      <c r="A34" s="26" t="s">
        <v>88</v>
      </c>
      <c r="B34" s="24">
        <v>2.7E-4</v>
      </c>
      <c r="C34" s="15">
        <v>99457</v>
      </c>
      <c r="D34" s="15">
        <v>27</v>
      </c>
      <c r="E34" s="15">
        <v>99444</v>
      </c>
      <c r="F34" s="15">
        <v>5906873</v>
      </c>
      <c r="G34" s="25">
        <v>59.4</v>
      </c>
      <c r="H34" s="40"/>
      <c r="I34" s="44"/>
      <c r="J34" s="44"/>
      <c r="K34" s="39"/>
      <c r="L34" s="39"/>
      <c r="M34" s="44"/>
      <c r="N34" s="43"/>
      <c r="O34" s="43"/>
    </row>
    <row r="35" spans="1:15" x14ac:dyDescent="0.25">
      <c r="A35" s="26" t="s">
        <v>89</v>
      </c>
      <c r="B35" s="24">
        <v>2.7999999999999998E-4</v>
      </c>
      <c r="C35" s="15">
        <v>99430</v>
      </c>
      <c r="D35" s="15">
        <v>28</v>
      </c>
      <c r="E35" s="15">
        <v>99416</v>
      </c>
      <c r="F35" s="15">
        <v>5807429</v>
      </c>
      <c r="G35" s="25">
        <v>58.4</v>
      </c>
      <c r="H35" s="40"/>
      <c r="I35" s="44"/>
      <c r="J35" s="44"/>
      <c r="K35" s="39"/>
      <c r="L35" s="39"/>
      <c r="M35" s="44"/>
      <c r="N35" s="43"/>
      <c r="O35" s="43"/>
    </row>
    <row r="36" spans="1:15" x14ac:dyDescent="0.25">
      <c r="A36" s="26" t="s">
        <v>90</v>
      </c>
      <c r="B36" s="24">
        <v>2.7999999999999998E-4</v>
      </c>
      <c r="C36" s="15">
        <v>99402</v>
      </c>
      <c r="D36" s="15">
        <v>28</v>
      </c>
      <c r="E36" s="15">
        <v>99388</v>
      </c>
      <c r="F36" s="15">
        <v>5708013</v>
      </c>
      <c r="G36" s="25">
        <v>57.4</v>
      </c>
      <c r="H36" s="40"/>
      <c r="I36" s="44"/>
      <c r="J36" s="44"/>
      <c r="K36" s="39"/>
      <c r="L36" s="39"/>
      <c r="M36" s="44"/>
      <c r="N36" s="43"/>
      <c r="O36" s="43"/>
    </row>
    <row r="37" spans="1:15" x14ac:dyDescent="0.25">
      <c r="A37" s="26" t="s">
        <v>91</v>
      </c>
      <c r="B37" s="24">
        <v>2.9E-4</v>
      </c>
      <c r="C37" s="15">
        <v>99374</v>
      </c>
      <c r="D37" s="15">
        <v>29</v>
      </c>
      <c r="E37" s="15">
        <v>99360</v>
      </c>
      <c r="F37" s="15">
        <v>5608625</v>
      </c>
      <c r="G37" s="25">
        <v>56.4</v>
      </c>
      <c r="H37" s="40"/>
      <c r="I37" s="44"/>
      <c r="J37" s="44"/>
      <c r="K37" s="39"/>
      <c r="L37" s="39"/>
      <c r="M37" s="44"/>
      <c r="N37" s="43"/>
      <c r="O37" s="43"/>
    </row>
    <row r="38" spans="1:15" x14ac:dyDescent="0.25">
      <c r="A38" s="26" t="s">
        <v>92</v>
      </c>
      <c r="B38" s="24">
        <v>2.9999999999999997E-4</v>
      </c>
      <c r="C38" s="15">
        <v>99345</v>
      </c>
      <c r="D38" s="15">
        <v>29</v>
      </c>
      <c r="E38" s="15">
        <v>99331</v>
      </c>
      <c r="F38" s="15">
        <v>5509266</v>
      </c>
      <c r="G38" s="25">
        <v>55.5</v>
      </c>
      <c r="H38" s="40"/>
      <c r="I38" s="44"/>
      <c r="J38" s="44"/>
      <c r="K38" s="39"/>
      <c r="L38" s="39"/>
      <c r="M38" s="44"/>
      <c r="N38" s="43"/>
      <c r="O38" s="43"/>
    </row>
    <row r="39" spans="1:15" x14ac:dyDescent="0.25">
      <c r="A39" s="26" t="s">
        <v>93</v>
      </c>
      <c r="B39" s="24">
        <v>2.9999999999999997E-4</v>
      </c>
      <c r="C39" s="15">
        <v>99316</v>
      </c>
      <c r="D39" s="15">
        <v>30</v>
      </c>
      <c r="E39" s="15">
        <v>99301</v>
      </c>
      <c r="F39" s="15">
        <v>5409935</v>
      </c>
      <c r="G39" s="25">
        <v>54.5</v>
      </c>
      <c r="H39" s="40"/>
      <c r="I39" s="44"/>
      <c r="J39" s="44"/>
      <c r="K39" s="39"/>
      <c r="L39" s="39"/>
      <c r="M39" s="44"/>
      <c r="N39" s="43"/>
      <c r="O39" s="43"/>
    </row>
    <row r="40" spans="1:15" x14ac:dyDescent="0.25">
      <c r="A40" s="26" t="s">
        <v>94</v>
      </c>
      <c r="B40" s="24">
        <v>3.1E-4</v>
      </c>
      <c r="C40" s="15">
        <v>99286</v>
      </c>
      <c r="D40" s="15">
        <v>30</v>
      </c>
      <c r="E40" s="15">
        <v>99271</v>
      </c>
      <c r="F40" s="15">
        <v>5310634</v>
      </c>
      <c r="G40" s="25">
        <v>53.5</v>
      </c>
      <c r="H40" s="40"/>
      <c r="I40" s="44"/>
      <c r="J40" s="44"/>
      <c r="K40" s="39"/>
      <c r="L40" s="39"/>
      <c r="M40" s="44"/>
      <c r="N40" s="43"/>
      <c r="O40" s="43"/>
    </row>
    <row r="41" spans="1:15" x14ac:dyDescent="0.25">
      <c r="A41" s="26" t="s">
        <v>95</v>
      </c>
      <c r="B41" s="24">
        <v>3.1E-4</v>
      </c>
      <c r="C41" s="15">
        <v>99256</v>
      </c>
      <c r="D41" s="15">
        <v>31</v>
      </c>
      <c r="E41" s="15">
        <v>99241</v>
      </c>
      <c r="F41" s="15">
        <v>5211363</v>
      </c>
      <c r="G41" s="25">
        <v>52.5</v>
      </c>
      <c r="H41" s="40"/>
      <c r="I41" s="44"/>
      <c r="J41" s="44"/>
      <c r="K41" s="39"/>
      <c r="L41" s="39"/>
      <c r="M41" s="44"/>
      <c r="N41" s="43"/>
      <c r="O41" s="43"/>
    </row>
    <row r="42" spans="1:15" x14ac:dyDescent="0.25">
      <c r="A42" s="26" t="s">
        <v>96</v>
      </c>
      <c r="B42" s="24">
        <v>3.3E-4</v>
      </c>
      <c r="C42" s="15">
        <v>99225</v>
      </c>
      <c r="D42" s="15">
        <v>33</v>
      </c>
      <c r="E42" s="15">
        <v>99209</v>
      </c>
      <c r="F42" s="15">
        <v>5112123</v>
      </c>
      <c r="G42" s="25">
        <v>51.5</v>
      </c>
      <c r="H42" s="40"/>
      <c r="I42" s="44"/>
      <c r="J42" s="44"/>
      <c r="K42" s="39"/>
      <c r="L42" s="39"/>
      <c r="M42" s="44"/>
      <c r="N42" s="43"/>
      <c r="O42" s="43"/>
    </row>
    <row r="43" spans="1:15" x14ac:dyDescent="0.25">
      <c r="A43" s="26" t="s">
        <v>97</v>
      </c>
      <c r="B43" s="24">
        <v>3.6000000000000002E-4</v>
      </c>
      <c r="C43" s="15">
        <v>99192</v>
      </c>
      <c r="D43" s="15">
        <v>36</v>
      </c>
      <c r="E43" s="15">
        <v>99174</v>
      </c>
      <c r="F43" s="15">
        <v>5012914</v>
      </c>
      <c r="G43" s="25">
        <v>50.5</v>
      </c>
      <c r="H43" s="40"/>
      <c r="I43" s="44"/>
      <c r="J43" s="44"/>
      <c r="K43" s="39"/>
      <c r="L43" s="39"/>
      <c r="M43" s="44"/>
      <c r="N43" s="43"/>
      <c r="O43" s="43"/>
    </row>
    <row r="44" spans="1:15" x14ac:dyDescent="0.25">
      <c r="A44" s="26" t="s">
        <v>98</v>
      </c>
      <c r="B44" s="24">
        <v>4.0000000000000002E-4</v>
      </c>
      <c r="C44" s="15">
        <v>99156</v>
      </c>
      <c r="D44" s="15">
        <v>40</v>
      </c>
      <c r="E44" s="15">
        <v>99136</v>
      </c>
      <c r="F44" s="15">
        <v>4913740</v>
      </c>
      <c r="G44" s="25">
        <v>49.6</v>
      </c>
      <c r="H44" s="40"/>
      <c r="I44" s="44"/>
      <c r="J44" s="44"/>
      <c r="K44" s="39"/>
      <c r="L44" s="39"/>
      <c r="M44" s="44"/>
      <c r="N44" s="43"/>
      <c r="O44" s="43"/>
    </row>
    <row r="45" spans="1:15" x14ac:dyDescent="0.25">
      <c r="A45" s="26" t="s">
        <v>99</v>
      </c>
      <c r="B45" s="24">
        <v>4.4999999999999999E-4</v>
      </c>
      <c r="C45" s="15">
        <v>99116</v>
      </c>
      <c r="D45" s="15">
        <v>44</v>
      </c>
      <c r="E45" s="15">
        <v>99094</v>
      </c>
      <c r="F45" s="15">
        <v>4814604</v>
      </c>
      <c r="G45" s="25">
        <v>48.6</v>
      </c>
      <c r="H45" s="40"/>
      <c r="I45" s="44"/>
      <c r="J45" s="44"/>
      <c r="K45" s="39"/>
      <c r="L45" s="39"/>
      <c r="M45" s="44"/>
      <c r="N45" s="43"/>
      <c r="O45" s="43"/>
    </row>
    <row r="46" spans="1:15" x14ac:dyDescent="0.25">
      <c r="A46" s="26" t="s">
        <v>100</v>
      </c>
      <c r="B46" s="24">
        <v>4.8999999999999998E-4</v>
      </c>
      <c r="C46" s="15">
        <v>99072</v>
      </c>
      <c r="D46" s="15">
        <v>48</v>
      </c>
      <c r="E46" s="15">
        <v>99048</v>
      </c>
      <c r="F46" s="15">
        <v>4715510</v>
      </c>
      <c r="G46" s="25">
        <v>47.6</v>
      </c>
      <c r="H46" s="40"/>
      <c r="I46" s="44"/>
      <c r="J46" s="44"/>
      <c r="K46" s="39"/>
      <c r="L46" s="39"/>
      <c r="M46" s="44"/>
      <c r="N46" s="43"/>
      <c r="O46" s="43"/>
    </row>
    <row r="47" spans="1:15" x14ac:dyDescent="0.25">
      <c r="A47" s="26" t="s">
        <v>101</v>
      </c>
      <c r="B47" s="24">
        <v>5.2999999999999998E-4</v>
      </c>
      <c r="C47" s="15">
        <v>99024</v>
      </c>
      <c r="D47" s="15">
        <v>53</v>
      </c>
      <c r="E47" s="15">
        <v>98998</v>
      </c>
      <c r="F47" s="15">
        <v>4616462</v>
      </c>
      <c r="G47" s="25">
        <v>46.6</v>
      </c>
      <c r="H47" s="40"/>
      <c r="I47" s="44"/>
      <c r="J47" s="44"/>
      <c r="K47" s="39"/>
      <c r="L47" s="39"/>
      <c r="M47" s="44"/>
      <c r="N47" s="43"/>
      <c r="O47" s="43"/>
    </row>
    <row r="48" spans="1:15" x14ac:dyDescent="0.25">
      <c r="A48" s="26" t="s">
        <v>102</v>
      </c>
      <c r="B48" s="24">
        <v>5.8E-4</v>
      </c>
      <c r="C48" s="15">
        <v>98971</v>
      </c>
      <c r="D48" s="15">
        <v>57</v>
      </c>
      <c r="E48" s="15">
        <v>98943</v>
      </c>
      <c r="F48" s="15">
        <v>4517465</v>
      </c>
      <c r="G48" s="25">
        <v>45.6</v>
      </c>
      <c r="H48" s="40"/>
      <c r="I48" s="44"/>
      <c r="J48" s="44"/>
      <c r="K48" s="39"/>
      <c r="L48" s="39"/>
      <c r="M48" s="44"/>
      <c r="N48" s="43"/>
      <c r="O48" s="43"/>
    </row>
    <row r="49" spans="1:15" x14ac:dyDescent="0.25">
      <c r="A49" s="26" t="s">
        <v>103</v>
      </c>
      <c r="B49" s="24">
        <v>6.2E-4</v>
      </c>
      <c r="C49" s="15">
        <v>98914</v>
      </c>
      <c r="D49" s="15">
        <v>62</v>
      </c>
      <c r="E49" s="15">
        <v>98883</v>
      </c>
      <c r="F49" s="15">
        <v>4418522</v>
      </c>
      <c r="G49" s="25">
        <v>44.7</v>
      </c>
      <c r="H49" s="40"/>
      <c r="I49" s="44"/>
      <c r="J49" s="44"/>
      <c r="K49" s="39"/>
      <c r="L49" s="39"/>
      <c r="M49" s="44"/>
      <c r="N49" s="43"/>
      <c r="O49" s="43"/>
    </row>
    <row r="50" spans="1:15" x14ac:dyDescent="0.25">
      <c r="A50" s="26" t="s">
        <v>104</v>
      </c>
      <c r="B50" s="24">
        <v>6.7000000000000002E-4</v>
      </c>
      <c r="C50" s="15">
        <v>98852</v>
      </c>
      <c r="D50" s="15">
        <v>66</v>
      </c>
      <c r="E50" s="15">
        <v>98819</v>
      </c>
      <c r="F50" s="15">
        <v>4319639</v>
      </c>
      <c r="G50" s="25">
        <v>43.7</v>
      </c>
      <c r="H50" s="40"/>
      <c r="I50" s="44"/>
      <c r="J50" s="44"/>
      <c r="K50" s="39"/>
      <c r="L50" s="39"/>
      <c r="M50" s="44"/>
      <c r="N50" s="43"/>
      <c r="O50" s="43"/>
    </row>
    <row r="51" spans="1:15" x14ac:dyDescent="0.25">
      <c r="A51" s="26" t="s">
        <v>105</v>
      </c>
      <c r="B51" s="24">
        <v>7.2000000000000005E-4</v>
      </c>
      <c r="C51" s="15">
        <v>98786</v>
      </c>
      <c r="D51" s="15">
        <v>71</v>
      </c>
      <c r="E51" s="15">
        <v>98751</v>
      </c>
      <c r="F51" s="15">
        <v>4220820</v>
      </c>
      <c r="G51" s="25">
        <v>42.7</v>
      </c>
      <c r="H51" s="40"/>
      <c r="I51" s="44"/>
      <c r="J51" s="44"/>
      <c r="K51" s="39"/>
      <c r="L51" s="39"/>
      <c r="M51" s="44"/>
      <c r="N51" s="43"/>
      <c r="O51" s="43"/>
    </row>
    <row r="52" spans="1:15" x14ac:dyDescent="0.25">
      <c r="A52" s="26" t="s">
        <v>106</v>
      </c>
      <c r="B52" s="24">
        <v>7.9000000000000001E-4</v>
      </c>
      <c r="C52" s="15">
        <v>98715</v>
      </c>
      <c r="D52" s="15">
        <v>78</v>
      </c>
      <c r="E52" s="15">
        <v>98676</v>
      </c>
      <c r="F52" s="15">
        <v>4122070</v>
      </c>
      <c r="G52" s="25">
        <v>41.8</v>
      </c>
      <c r="H52" s="40"/>
      <c r="I52" s="44"/>
      <c r="J52" s="44"/>
      <c r="K52" s="39"/>
      <c r="L52" s="39"/>
      <c r="M52" s="44"/>
      <c r="N52" s="43"/>
      <c r="O52" s="43"/>
    </row>
    <row r="53" spans="1:15" x14ac:dyDescent="0.25">
      <c r="A53" s="26" t="s">
        <v>107</v>
      </c>
      <c r="B53" s="24">
        <v>8.8999999999999995E-4</v>
      </c>
      <c r="C53" s="15">
        <v>98637</v>
      </c>
      <c r="D53" s="15">
        <v>87</v>
      </c>
      <c r="E53" s="15">
        <v>98594</v>
      </c>
      <c r="F53" s="15">
        <v>4023394</v>
      </c>
      <c r="G53" s="25">
        <v>40.799999999999997</v>
      </c>
      <c r="H53" s="40"/>
      <c r="I53" s="44"/>
      <c r="J53" s="44"/>
      <c r="K53" s="39"/>
      <c r="L53" s="39"/>
      <c r="M53" s="44"/>
      <c r="N53" s="43"/>
      <c r="O53" s="43"/>
    </row>
    <row r="54" spans="1:15" x14ac:dyDescent="0.25">
      <c r="A54" s="26" t="s">
        <v>108</v>
      </c>
      <c r="B54" s="24">
        <v>1.01E-3</v>
      </c>
      <c r="C54" s="15">
        <v>98550</v>
      </c>
      <c r="D54" s="15">
        <v>99</v>
      </c>
      <c r="E54" s="15">
        <v>98501</v>
      </c>
      <c r="F54" s="15">
        <v>3924800</v>
      </c>
      <c r="G54" s="25">
        <v>39.799999999999997</v>
      </c>
      <c r="H54" s="40"/>
      <c r="I54" s="44"/>
      <c r="J54" s="44"/>
      <c r="K54" s="39"/>
      <c r="L54" s="39"/>
      <c r="M54" s="44"/>
      <c r="N54" s="43"/>
      <c r="O54" s="43"/>
    </row>
    <row r="55" spans="1:15" x14ac:dyDescent="0.25">
      <c r="A55" s="26" t="s">
        <v>109</v>
      </c>
      <c r="B55" s="24">
        <v>1.1299999999999999E-3</v>
      </c>
      <c r="C55" s="15">
        <v>98451</v>
      </c>
      <c r="D55" s="15">
        <v>111</v>
      </c>
      <c r="E55" s="15">
        <v>98396</v>
      </c>
      <c r="F55" s="15">
        <v>3826300</v>
      </c>
      <c r="G55" s="25">
        <v>38.9</v>
      </c>
      <c r="H55" s="40"/>
      <c r="I55" s="44"/>
      <c r="J55" s="44"/>
      <c r="K55" s="39"/>
      <c r="L55" s="39"/>
      <c r="M55" s="44"/>
      <c r="N55" s="43"/>
      <c r="O55" s="43"/>
    </row>
    <row r="56" spans="1:15" x14ac:dyDescent="0.25">
      <c r="A56" s="26" t="s">
        <v>110</v>
      </c>
      <c r="B56" s="24">
        <v>1.2600000000000001E-3</v>
      </c>
      <c r="C56" s="15">
        <v>98340</v>
      </c>
      <c r="D56" s="15">
        <v>123</v>
      </c>
      <c r="E56" s="15">
        <v>98279</v>
      </c>
      <c r="F56" s="15">
        <v>3727904</v>
      </c>
      <c r="G56" s="25">
        <v>37.9</v>
      </c>
      <c r="H56" s="40"/>
      <c r="I56" s="44"/>
      <c r="J56" s="44"/>
      <c r="K56" s="39"/>
      <c r="L56" s="39"/>
      <c r="M56" s="44"/>
      <c r="N56" s="43"/>
      <c r="O56" s="43"/>
    </row>
    <row r="57" spans="1:15" x14ac:dyDescent="0.25">
      <c r="A57" s="26" t="s">
        <v>111</v>
      </c>
      <c r="B57" s="24">
        <v>1.39E-3</v>
      </c>
      <c r="C57" s="15">
        <v>98217</v>
      </c>
      <c r="D57" s="15">
        <v>137</v>
      </c>
      <c r="E57" s="15">
        <v>98149</v>
      </c>
      <c r="F57" s="15">
        <v>3629626</v>
      </c>
      <c r="G57" s="25">
        <v>37</v>
      </c>
      <c r="H57" s="40"/>
      <c r="I57" s="44"/>
      <c r="J57" s="44"/>
      <c r="K57" s="39"/>
      <c r="L57" s="39"/>
      <c r="M57" s="44"/>
      <c r="N57" s="43"/>
      <c r="O57" s="43"/>
    </row>
    <row r="58" spans="1:15" x14ac:dyDescent="0.25">
      <c r="A58" s="26" t="s">
        <v>112</v>
      </c>
      <c r="B58" s="24">
        <v>1.5499999999999999E-3</v>
      </c>
      <c r="C58" s="15">
        <v>98080</v>
      </c>
      <c r="D58" s="15">
        <v>152</v>
      </c>
      <c r="E58" s="15">
        <v>98004</v>
      </c>
      <c r="F58" s="15">
        <v>3531477</v>
      </c>
      <c r="G58" s="25">
        <v>36</v>
      </c>
      <c r="H58" s="40"/>
      <c r="I58" s="44"/>
      <c r="J58" s="44"/>
      <c r="K58" s="39"/>
      <c r="L58" s="39"/>
      <c r="M58" s="44"/>
      <c r="N58" s="43"/>
      <c r="O58" s="43"/>
    </row>
    <row r="59" spans="1:15" x14ac:dyDescent="0.25">
      <c r="A59" s="26" t="s">
        <v>113</v>
      </c>
      <c r="B59" s="24">
        <v>1.72E-3</v>
      </c>
      <c r="C59" s="15">
        <v>97928</v>
      </c>
      <c r="D59" s="15">
        <v>169</v>
      </c>
      <c r="E59" s="15">
        <v>97844</v>
      </c>
      <c r="F59" s="15">
        <v>3433473</v>
      </c>
      <c r="G59" s="25">
        <v>35.1</v>
      </c>
      <c r="H59" s="40"/>
      <c r="I59" s="44"/>
      <c r="J59" s="44"/>
      <c r="K59" s="39"/>
      <c r="L59" s="39"/>
      <c r="M59" s="44"/>
      <c r="N59" s="43"/>
      <c r="O59" s="43"/>
    </row>
    <row r="60" spans="1:15" x14ac:dyDescent="0.25">
      <c r="A60" s="27" t="s">
        <v>114</v>
      </c>
      <c r="B60" s="24">
        <v>1.89E-3</v>
      </c>
      <c r="C60" s="15">
        <v>97759</v>
      </c>
      <c r="D60" s="15">
        <v>185</v>
      </c>
      <c r="E60" s="15">
        <v>97667</v>
      </c>
      <c r="F60" s="15">
        <v>3335630</v>
      </c>
      <c r="G60" s="25">
        <v>34.1</v>
      </c>
      <c r="H60" s="40"/>
      <c r="I60" s="44"/>
      <c r="J60" s="44"/>
      <c r="K60" s="39"/>
      <c r="L60" s="39"/>
      <c r="M60" s="44"/>
      <c r="N60" s="43"/>
      <c r="O60" s="43"/>
    </row>
    <row r="61" spans="1:15" x14ac:dyDescent="0.25">
      <c r="A61" s="27" t="s">
        <v>115</v>
      </c>
      <c r="B61" s="24">
        <v>2.0699999999999998E-3</v>
      </c>
      <c r="C61" s="15">
        <v>97574</v>
      </c>
      <c r="D61" s="15">
        <v>202</v>
      </c>
      <c r="E61" s="15">
        <v>97473</v>
      </c>
      <c r="F61" s="15">
        <v>3237963</v>
      </c>
      <c r="G61" s="25">
        <v>33.200000000000003</v>
      </c>
      <c r="H61" s="40"/>
      <c r="I61" s="44"/>
      <c r="J61" s="44"/>
      <c r="K61" s="39"/>
      <c r="L61" s="39"/>
      <c r="M61" s="44"/>
      <c r="N61" s="43"/>
      <c r="O61" s="43"/>
    </row>
    <row r="62" spans="1:15" x14ac:dyDescent="0.25">
      <c r="A62" s="27" t="s">
        <v>116</v>
      </c>
      <c r="B62" s="24">
        <v>2.2899999999999999E-3</v>
      </c>
      <c r="C62" s="15">
        <v>97372</v>
      </c>
      <c r="D62" s="15">
        <v>223</v>
      </c>
      <c r="E62" s="15">
        <v>97261</v>
      </c>
      <c r="F62" s="15">
        <v>3140490</v>
      </c>
      <c r="G62" s="25">
        <v>32.299999999999997</v>
      </c>
      <c r="H62" s="40"/>
      <c r="I62" s="44"/>
      <c r="J62" s="44"/>
      <c r="K62" s="39"/>
      <c r="L62" s="39"/>
      <c r="M62" s="44"/>
      <c r="N62" s="43"/>
      <c r="O62" s="43"/>
    </row>
    <row r="63" spans="1:15" x14ac:dyDescent="0.25">
      <c r="A63" s="26" t="s">
        <v>117</v>
      </c>
      <c r="B63" s="24">
        <v>2.5400000000000002E-3</v>
      </c>
      <c r="C63" s="15">
        <v>97149</v>
      </c>
      <c r="D63" s="15">
        <v>247</v>
      </c>
      <c r="E63" s="15">
        <v>97026</v>
      </c>
      <c r="F63" s="15">
        <v>3043230</v>
      </c>
      <c r="G63" s="25">
        <v>31.3</v>
      </c>
      <c r="H63" s="40"/>
      <c r="I63" s="44"/>
      <c r="J63" s="44"/>
      <c r="K63" s="39"/>
      <c r="L63" s="39"/>
      <c r="M63" s="44"/>
      <c r="N63" s="43"/>
      <c r="O63" s="43"/>
    </row>
    <row r="64" spans="1:15" x14ac:dyDescent="0.25">
      <c r="A64" s="26" t="s">
        <v>118</v>
      </c>
      <c r="B64" s="24">
        <v>2.8300000000000001E-3</v>
      </c>
      <c r="C64" s="15">
        <v>96902</v>
      </c>
      <c r="D64" s="15">
        <v>274</v>
      </c>
      <c r="E64" s="15">
        <v>96765</v>
      </c>
      <c r="F64" s="15">
        <v>2946204</v>
      </c>
      <c r="G64" s="25">
        <v>30.4</v>
      </c>
      <c r="H64" s="40"/>
      <c r="I64" s="44"/>
      <c r="J64" s="44"/>
      <c r="K64" s="39"/>
      <c r="L64" s="39"/>
      <c r="M64" s="44"/>
      <c r="N64" s="43"/>
      <c r="O64" s="43"/>
    </row>
    <row r="65" spans="1:15" x14ac:dyDescent="0.25">
      <c r="A65" s="26" t="s">
        <v>119</v>
      </c>
      <c r="B65" s="24">
        <v>3.1099999999999999E-3</v>
      </c>
      <c r="C65" s="15">
        <v>96628</v>
      </c>
      <c r="D65" s="15">
        <v>301</v>
      </c>
      <c r="E65" s="15">
        <v>96478</v>
      </c>
      <c r="F65" s="15">
        <v>2849439</v>
      </c>
      <c r="G65" s="25">
        <v>29.5</v>
      </c>
      <c r="H65" s="40"/>
      <c r="I65" s="44"/>
      <c r="J65" s="44"/>
      <c r="K65" s="39"/>
      <c r="L65" s="39"/>
      <c r="M65" s="44"/>
      <c r="N65" s="43"/>
      <c r="O65" s="43"/>
    </row>
    <row r="66" spans="1:15" x14ac:dyDescent="0.25">
      <c r="A66" s="26" t="s">
        <v>120</v>
      </c>
      <c r="B66" s="24">
        <v>3.4199999999999999E-3</v>
      </c>
      <c r="C66" s="15">
        <v>96327</v>
      </c>
      <c r="D66" s="15">
        <v>329</v>
      </c>
      <c r="E66" s="15">
        <v>96163</v>
      </c>
      <c r="F66" s="15">
        <v>2752962</v>
      </c>
      <c r="G66" s="25">
        <v>28.6</v>
      </c>
      <c r="H66" s="40"/>
      <c r="I66" s="44"/>
      <c r="J66" s="44"/>
      <c r="K66" s="39"/>
      <c r="L66" s="39"/>
      <c r="M66" s="44"/>
      <c r="N66" s="43"/>
      <c r="O66" s="43"/>
    </row>
    <row r="67" spans="1:15" x14ac:dyDescent="0.25">
      <c r="A67" s="26" t="s">
        <v>121</v>
      </c>
      <c r="B67" s="24">
        <v>3.7699999999999999E-3</v>
      </c>
      <c r="C67" s="15">
        <v>95998</v>
      </c>
      <c r="D67" s="15">
        <v>362</v>
      </c>
      <c r="E67" s="15">
        <v>95817</v>
      </c>
      <c r="F67" s="15">
        <v>2656799</v>
      </c>
      <c r="G67" s="25">
        <v>27.7</v>
      </c>
      <c r="H67" s="40"/>
      <c r="I67" s="44"/>
      <c r="J67" s="44"/>
      <c r="K67" s="39"/>
      <c r="L67" s="39"/>
      <c r="M67" s="44"/>
      <c r="N67" s="43"/>
      <c r="O67" s="43"/>
    </row>
    <row r="68" spans="1:15" x14ac:dyDescent="0.25">
      <c r="A68" s="26" t="s">
        <v>122</v>
      </c>
      <c r="B68" s="24">
        <v>4.2100000000000002E-3</v>
      </c>
      <c r="C68" s="15">
        <v>95636</v>
      </c>
      <c r="D68" s="15">
        <v>403</v>
      </c>
      <c r="E68" s="15">
        <v>95435</v>
      </c>
      <c r="F68" s="15">
        <v>2560982</v>
      </c>
      <c r="G68" s="25">
        <v>26.8</v>
      </c>
      <c r="H68" s="40"/>
      <c r="I68" s="44"/>
      <c r="J68" s="44"/>
      <c r="K68" s="39"/>
      <c r="L68" s="39"/>
      <c r="M68" s="44"/>
      <c r="N68" s="43"/>
      <c r="O68" s="43"/>
    </row>
    <row r="69" spans="1:15" x14ac:dyDescent="0.25">
      <c r="A69" s="26" t="s">
        <v>123</v>
      </c>
      <c r="B69" s="24">
        <v>4.7000000000000002E-3</v>
      </c>
      <c r="C69" s="15">
        <v>95233</v>
      </c>
      <c r="D69" s="15">
        <v>447</v>
      </c>
      <c r="E69" s="15">
        <v>95010</v>
      </c>
      <c r="F69" s="15">
        <v>2465548</v>
      </c>
      <c r="G69" s="25">
        <v>25.9</v>
      </c>
      <c r="H69" s="40"/>
      <c r="I69" s="44"/>
      <c r="J69" s="44"/>
      <c r="K69" s="39"/>
      <c r="L69" s="39"/>
      <c r="M69" s="44"/>
      <c r="N69" s="43"/>
      <c r="O69" s="43"/>
    </row>
    <row r="70" spans="1:15" x14ac:dyDescent="0.25">
      <c r="A70" s="26" t="s">
        <v>124</v>
      </c>
      <c r="B70" s="24">
        <v>5.1999999999999998E-3</v>
      </c>
      <c r="C70" s="15">
        <v>94786</v>
      </c>
      <c r="D70" s="15">
        <v>492</v>
      </c>
      <c r="E70" s="15">
        <v>94540</v>
      </c>
      <c r="F70" s="15">
        <v>2370538</v>
      </c>
      <c r="G70" s="25">
        <v>25</v>
      </c>
      <c r="H70" s="40"/>
      <c r="I70" s="44"/>
      <c r="J70" s="44"/>
      <c r="K70" s="39"/>
      <c r="L70" s="39"/>
      <c r="M70" s="44"/>
      <c r="N70" s="43"/>
      <c r="O70" s="43"/>
    </row>
    <row r="71" spans="1:15" x14ac:dyDescent="0.25">
      <c r="A71" s="26" t="s">
        <v>125</v>
      </c>
      <c r="B71" s="24">
        <v>5.7099999999999998E-3</v>
      </c>
      <c r="C71" s="15">
        <v>94294</v>
      </c>
      <c r="D71" s="15">
        <v>538</v>
      </c>
      <c r="E71" s="15">
        <v>94025</v>
      </c>
      <c r="F71" s="15">
        <v>2275998</v>
      </c>
      <c r="G71" s="25">
        <v>24.1</v>
      </c>
      <c r="H71" s="40"/>
      <c r="I71" s="44"/>
      <c r="J71" s="44"/>
      <c r="K71" s="39"/>
      <c r="L71" s="39"/>
      <c r="M71" s="44"/>
      <c r="N71" s="43"/>
      <c r="O71" s="43"/>
    </row>
    <row r="72" spans="1:15" x14ac:dyDescent="0.25">
      <c r="A72" s="26" t="s">
        <v>126</v>
      </c>
      <c r="B72" s="24">
        <v>6.28E-3</v>
      </c>
      <c r="C72" s="15">
        <v>93756</v>
      </c>
      <c r="D72" s="15">
        <v>588</v>
      </c>
      <c r="E72" s="15">
        <v>93462</v>
      </c>
      <c r="F72" s="15">
        <v>2181973</v>
      </c>
      <c r="G72" s="25">
        <v>23.3</v>
      </c>
      <c r="H72" s="40"/>
      <c r="I72" s="44"/>
      <c r="J72" s="44"/>
      <c r="K72" s="39"/>
      <c r="L72" s="39"/>
      <c r="M72" s="44"/>
      <c r="N72" s="43"/>
      <c r="O72" s="43"/>
    </row>
    <row r="73" spans="1:15" x14ac:dyDescent="0.25">
      <c r="A73" s="26" t="s">
        <v>127</v>
      </c>
      <c r="B73" s="24">
        <v>6.9199999999999999E-3</v>
      </c>
      <c r="C73" s="15">
        <v>93168</v>
      </c>
      <c r="D73" s="15">
        <v>645</v>
      </c>
      <c r="E73" s="15">
        <v>92846</v>
      </c>
      <c r="F73" s="15">
        <v>2088511</v>
      </c>
      <c r="G73" s="25">
        <v>22.4</v>
      </c>
      <c r="H73" s="40"/>
      <c r="I73" s="44"/>
      <c r="J73" s="44"/>
      <c r="K73" s="39"/>
      <c r="L73" s="39"/>
      <c r="M73" s="44"/>
      <c r="N73" s="43"/>
      <c r="O73" s="43"/>
    </row>
    <row r="74" spans="1:15" x14ac:dyDescent="0.25">
      <c r="A74" s="26" t="s">
        <v>128</v>
      </c>
      <c r="B74" s="24">
        <v>7.6099999999999996E-3</v>
      </c>
      <c r="C74" s="15">
        <v>92523</v>
      </c>
      <c r="D74" s="15">
        <v>704</v>
      </c>
      <c r="E74" s="15">
        <v>92171</v>
      </c>
      <c r="F74" s="15">
        <v>1995666</v>
      </c>
      <c r="G74" s="25">
        <v>21.6</v>
      </c>
      <c r="H74" s="40"/>
      <c r="I74" s="44"/>
      <c r="J74" s="44"/>
      <c r="K74" s="39"/>
      <c r="L74" s="39"/>
      <c r="M74" s="44"/>
      <c r="N74" s="43"/>
      <c r="O74" s="43"/>
    </row>
    <row r="75" spans="1:15" x14ac:dyDescent="0.25">
      <c r="A75" s="26" t="s">
        <v>129</v>
      </c>
      <c r="B75" s="24">
        <v>8.3099999999999997E-3</v>
      </c>
      <c r="C75" s="15">
        <v>91819</v>
      </c>
      <c r="D75" s="15">
        <v>763</v>
      </c>
      <c r="E75" s="15">
        <v>91438</v>
      </c>
      <c r="F75" s="15">
        <v>1903495</v>
      </c>
      <c r="G75" s="25">
        <v>20.7</v>
      </c>
      <c r="H75" s="40"/>
      <c r="I75" s="44"/>
      <c r="J75" s="44"/>
      <c r="K75" s="39"/>
      <c r="L75" s="39"/>
      <c r="M75" s="44"/>
      <c r="N75" s="43"/>
      <c r="O75" s="43"/>
    </row>
    <row r="76" spans="1:15" x14ac:dyDescent="0.25">
      <c r="A76" s="26" t="s">
        <v>130</v>
      </c>
      <c r="B76" s="24">
        <v>9.0500000000000008E-3</v>
      </c>
      <c r="C76" s="15">
        <v>91056</v>
      </c>
      <c r="D76" s="15">
        <v>824</v>
      </c>
      <c r="E76" s="15">
        <v>90644</v>
      </c>
      <c r="F76" s="15">
        <v>1812057</v>
      </c>
      <c r="G76" s="25">
        <v>19.899999999999999</v>
      </c>
      <c r="H76" s="40"/>
      <c r="I76" s="44"/>
      <c r="J76" s="44"/>
      <c r="K76" s="39"/>
      <c r="L76" s="39"/>
      <c r="M76" s="44"/>
      <c r="N76" s="43"/>
      <c r="O76" s="43"/>
    </row>
    <row r="77" spans="1:15" x14ac:dyDescent="0.25">
      <c r="A77" s="26" t="s">
        <v>131</v>
      </c>
      <c r="B77" s="24">
        <v>9.9100000000000004E-3</v>
      </c>
      <c r="C77" s="15">
        <v>90232</v>
      </c>
      <c r="D77" s="15">
        <v>894</v>
      </c>
      <c r="E77" s="15">
        <v>89785</v>
      </c>
      <c r="F77" s="15">
        <v>1721413</v>
      </c>
      <c r="G77" s="25">
        <v>19.100000000000001</v>
      </c>
      <c r="H77" s="40"/>
      <c r="I77" s="44"/>
      <c r="J77" s="44"/>
      <c r="K77" s="39"/>
      <c r="L77" s="39"/>
      <c r="M77" s="44"/>
      <c r="N77" s="43"/>
      <c r="O77" s="43"/>
    </row>
    <row r="78" spans="1:15" x14ac:dyDescent="0.25">
      <c r="A78" s="26" t="s">
        <v>132</v>
      </c>
      <c r="B78" s="24">
        <v>1.0959999999999999E-2</v>
      </c>
      <c r="C78" s="15">
        <v>89338</v>
      </c>
      <c r="D78" s="15">
        <v>979</v>
      </c>
      <c r="E78" s="15">
        <v>88849</v>
      </c>
      <c r="F78" s="15">
        <v>1631628</v>
      </c>
      <c r="G78" s="25">
        <v>18.3</v>
      </c>
      <c r="H78" s="40"/>
      <c r="I78" s="44"/>
      <c r="J78" s="44"/>
      <c r="K78" s="39"/>
      <c r="L78" s="39"/>
      <c r="M78" s="44"/>
      <c r="N78" s="43"/>
      <c r="O78" s="43"/>
    </row>
    <row r="79" spans="1:15" x14ac:dyDescent="0.25">
      <c r="A79" s="26" t="s">
        <v>133</v>
      </c>
      <c r="B79" s="24">
        <v>1.21E-2</v>
      </c>
      <c r="C79" s="15">
        <v>88359</v>
      </c>
      <c r="D79" s="15">
        <v>1069</v>
      </c>
      <c r="E79" s="15">
        <v>87825</v>
      </c>
      <c r="F79" s="15">
        <v>1542780</v>
      </c>
      <c r="G79" s="25">
        <v>17.5</v>
      </c>
      <c r="H79" s="40"/>
      <c r="I79" s="44"/>
      <c r="J79" s="44"/>
      <c r="K79" s="39"/>
      <c r="L79" s="39"/>
      <c r="M79" s="44"/>
      <c r="N79" s="43"/>
      <c r="O79" s="43"/>
    </row>
    <row r="80" spans="1:15" x14ac:dyDescent="0.25">
      <c r="A80" s="26" t="s">
        <v>134</v>
      </c>
      <c r="B80" s="24">
        <v>1.3259999999999999E-2</v>
      </c>
      <c r="C80" s="15">
        <v>87290</v>
      </c>
      <c r="D80" s="15">
        <v>1157</v>
      </c>
      <c r="E80" s="15">
        <v>86712</v>
      </c>
      <c r="F80" s="15">
        <v>1454955</v>
      </c>
      <c r="G80" s="25">
        <v>16.7</v>
      </c>
      <c r="H80" s="40"/>
      <c r="I80" s="44"/>
      <c r="J80" s="44"/>
      <c r="K80" s="39"/>
      <c r="L80" s="39"/>
      <c r="M80" s="44"/>
      <c r="N80" s="43"/>
      <c r="O80" s="43"/>
    </row>
    <row r="81" spans="1:15" x14ac:dyDescent="0.25">
      <c r="A81" s="26" t="s">
        <v>135</v>
      </c>
      <c r="B81" s="24">
        <v>1.452E-2</v>
      </c>
      <c r="C81" s="15">
        <v>86133</v>
      </c>
      <c r="D81" s="15">
        <v>1250</v>
      </c>
      <c r="E81" s="15">
        <v>85508</v>
      </c>
      <c r="F81" s="15">
        <v>1368244</v>
      </c>
      <c r="G81" s="25">
        <v>15.9</v>
      </c>
      <c r="H81" s="40"/>
      <c r="I81" s="44"/>
      <c r="J81" s="44"/>
      <c r="K81" s="39"/>
      <c r="L81" s="39"/>
      <c r="M81" s="44"/>
      <c r="N81" s="43"/>
      <c r="O81" s="43"/>
    </row>
    <row r="82" spans="1:15" x14ac:dyDescent="0.25">
      <c r="A82" s="26" t="s">
        <v>136</v>
      </c>
      <c r="B82" s="24">
        <v>1.6070000000000001E-2</v>
      </c>
      <c r="C82" s="15">
        <v>84883</v>
      </c>
      <c r="D82" s="15">
        <v>1364</v>
      </c>
      <c r="E82" s="15">
        <v>84201</v>
      </c>
      <c r="F82" s="15">
        <v>1282736</v>
      </c>
      <c r="G82" s="25">
        <v>15.1</v>
      </c>
      <c r="H82" s="40"/>
      <c r="I82" s="44"/>
      <c r="J82" s="44"/>
      <c r="K82" s="39"/>
      <c r="L82" s="39"/>
      <c r="M82" s="44"/>
      <c r="N82" s="43"/>
      <c r="O82" s="43"/>
    </row>
    <row r="83" spans="1:15" x14ac:dyDescent="0.25">
      <c r="A83" s="26" t="s">
        <v>137</v>
      </c>
      <c r="B83" s="24">
        <v>1.8079999999999999E-2</v>
      </c>
      <c r="C83" s="15">
        <v>83519</v>
      </c>
      <c r="D83" s="15">
        <v>1510</v>
      </c>
      <c r="E83" s="15">
        <v>82764</v>
      </c>
      <c r="F83" s="15">
        <v>1198535</v>
      </c>
      <c r="G83" s="25">
        <v>14.4</v>
      </c>
      <c r="H83" s="40"/>
      <c r="I83" s="44"/>
      <c r="J83" s="44"/>
      <c r="K83" s="39"/>
      <c r="L83" s="39"/>
      <c r="M83" s="44"/>
      <c r="N83" s="43"/>
      <c r="O83" s="43"/>
    </row>
    <row r="84" spans="1:15" x14ac:dyDescent="0.25">
      <c r="A84" s="26" t="s">
        <v>138</v>
      </c>
      <c r="B84" s="24">
        <v>2.0330000000000001E-2</v>
      </c>
      <c r="C84" s="15">
        <v>82009</v>
      </c>
      <c r="D84" s="15">
        <v>1668</v>
      </c>
      <c r="E84" s="15">
        <v>81175</v>
      </c>
      <c r="F84" s="15">
        <v>1115771</v>
      </c>
      <c r="G84" s="25">
        <v>13.6</v>
      </c>
      <c r="H84" s="40"/>
      <c r="I84" s="44"/>
      <c r="J84" s="44"/>
      <c r="K84" s="39"/>
      <c r="L84" s="39"/>
      <c r="M84" s="44"/>
      <c r="N84" s="43"/>
      <c r="O84" s="43"/>
    </row>
    <row r="85" spans="1:15" x14ac:dyDescent="0.25">
      <c r="A85" s="26" t="s">
        <v>139</v>
      </c>
      <c r="B85" s="24">
        <v>2.264E-2</v>
      </c>
      <c r="C85" s="15">
        <v>80341</v>
      </c>
      <c r="D85" s="15">
        <v>1819</v>
      </c>
      <c r="E85" s="15">
        <v>79432</v>
      </c>
      <c r="F85" s="15">
        <v>1034596</v>
      </c>
      <c r="G85" s="25">
        <v>12.9</v>
      </c>
      <c r="H85" s="40"/>
      <c r="I85" s="44"/>
      <c r="J85" s="44"/>
      <c r="K85" s="39"/>
      <c r="L85" s="39"/>
      <c r="M85" s="44"/>
      <c r="N85" s="43"/>
      <c r="O85" s="43"/>
    </row>
    <row r="86" spans="1:15" x14ac:dyDescent="0.25">
      <c r="A86" s="26" t="s">
        <v>140</v>
      </c>
      <c r="B86" s="24">
        <v>2.512E-2</v>
      </c>
      <c r="C86" s="15">
        <v>78522</v>
      </c>
      <c r="D86" s="15">
        <v>1972</v>
      </c>
      <c r="E86" s="15">
        <v>77536</v>
      </c>
      <c r="F86" s="15">
        <v>955164</v>
      </c>
      <c r="G86" s="25">
        <v>12.2</v>
      </c>
      <c r="H86" s="40"/>
      <c r="I86" s="44"/>
      <c r="J86" s="44"/>
      <c r="K86" s="39"/>
      <c r="L86" s="39"/>
      <c r="M86" s="44"/>
      <c r="N86" s="43"/>
      <c r="O86" s="43"/>
    </row>
    <row r="87" spans="1:15" x14ac:dyDescent="0.25">
      <c r="A87" s="26" t="s">
        <v>141</v>
      </c>
      <c r="B87" s="24">
        <v>2.8160000000000001E-2</v>
      </c>
      <c r="C87" s="15">
        <v>76550</v>
      </c>
      <c r="D87" s="15">
        <v>2156</v>
      </c>
      <c r="E87" s="15">
        <v>75472</v>
      </c>
      <c r="F87" s="15">
        <v>877628</v>
      </c>
      <c r="G87" s="25">
        <v>11.5</v>
      </c>
      <c r="H87" s="40"/>
      <c r="I87" s="44"/>
      <c r="J87" s="44"/>
      <c r="K87" s="39"/>
      <c r="L87" s="39"/>
      <c r="M87" s="44"/>
      <c r="N87" s="43"/>
      <c r="O87" s="43"/>
    </row>
    <row r="88" spans="1:15" x14ac:dyDescent="0.25">
      <c r="A88" s="26" t="s">
        <v>142</v>
      </c>
      <c r="B88" s="24">
        <v>3.2059999999999998E-2</v>
      </c>
      <c r="C88" s="15">
        <v>74394</v>
      </c>
      <c r="D88" s="15">
        <v>2385</v>
      </c>
      <c r="E88" s="15">
        <v>73202</v>
      </c>
      <c r="F88" s="15">
        <v>802156</v>
      </c>
      <c r="G88" s="25">
        <v>10.8</v>
      </c>
      <c r="H88" s="40"/>
      <c r="I88" s="44"/>
      <c r="J88" s="44"/>
      <c r="K88" s="39"/>
      <c r="L88" s="39"/>
      <c r="M88" s="44"/>
      <c r="N88" s="43"/>
      <c r="O88" s="43"/>
    </row>
    <row r="89" spans="1:15" x14ac:dyDescent="0.25">
      <c r="A89" s="26" t="s">
        <v>143</v>
      </c>
      <c r="B89" s="24">
        <v>3.6409999999999998E-2</v>
      </c>
      <c r="C89" s="15">
        <v>72009</v>
      </c>
      <c r="D89" s="15">
        <v>2622</v>
      </c>
      <c r="E89" s="15">
        <v>70698</v>
      </c>
      <c r="F89" s="15">
        <v>728955</v>
      </c>
      <c r="G89" s="25">
        <v>10.1</v>
      </c>
      <c r="H89" s="40"/>
      <c r="I89" s="44"/>
      <c r="J89" s="44"/>
      <c r="K89" s="39"/>
      <c r="L89" s="39"/>
      <c r="M89" s="44"/>
      <c r="N89" s="43"/>
      <c r="O89" s="43"/>
    </row>
    <row r="90" spans="1:15" x14ac:dyDescent="0.25">
      <c r="A90" s="26" t="s">
        <v>144</v>
      </c>
      <c r="B90" s="24">
        <v>4.0809999999999999E-2</v>
      </c>
      <c r="C90" s="15">
        <v>69387</v>
      </c>
      <c r="D90" s="15">
        <v>2832</v>
      </c>
      <c r="E90" s="15">
        <v>67971</v>
      </c>
      <c r="F90" s="15">
        <v>658257</v>
      </c>
      <c r="G90" s="25">
        <v>9.5</v>
      </c>
      <c r="H90" s="40"/>
      <c r="I90" s="44"/>
      <c r="J90" s="44"/>
      <c r="K90" s="39"/>
      <c r="L90" s="39"/>
      <c r="M90" s="44"/>
      <c r="N90" s="43"/>
      <c r="O90" s="43"/>
    </row>
    <row r="91" spans="1:15" x14ac:dyDescent="0.25">
      <c r="A91" s="26" t="s">
        <v>145</v>
      </c>
      <c r="B91" s="24">
        <v>4.5429999999999998E-2</v>
      </c>
      <c r="C91" s="15">
        <v>66555</v>
      </c>
      <c r="D91" s="15">
        <v>3024</v>
      </c>
      <c r="E91" s="15">
        <v>65043</v>
      </c>
      <c r="F91" s="15">
        <v>590286</v>
      </c>
      <c r="G91" s="25">
        <v>8.9</v>
      </c>
      <c r="H91" s="40"/>
      <c r="I91" s="44"/>
      <c r="J91" s="44"/>
      <c r="K91" s="39"/>
      <c r="L91" s="39"/>
      <c r="M91" s="44"/>
      <c r="N91" s="43"/>
      <c r="O91" s="43"/>
    </row>
    <row r="92" spans="1:15" x14ac:dyDescent="0.25">
      <c r="A92" s="26" t="s">
        <v>146</v>
      </c>
      <c r="B92" s="24">
        <v>5.1060000000000001E-2</v>
      </c>
      <c r="C92" s="15">
        <v>63531</v>
      </c>
      <c r="D92" s="15">
        <v>3244</v>
      </c>
      <c r="E92" s="15">
        <v>61909</v>
      </c>
      <c r="F92" s="15">
        <v>525243</v>
      </c>
      <c r="G92" s="25">
        <v>8.3000000000000007</v>
      </c>
      <c r="H92" s="40"/>
      <c r="I92" s="44"/>
      <c r="J92" s="44"/>
      <c r="K92" s="39"/>
      <c r="L92" s="39"/>
      <c r="M92" s="44"/>
      <c r="N92" s="43"/>
      <c r="O92" s="43"/>
    </row>
    <row r="93" spans="1:15" x14ac:dyDescent="0.25">
      <c r="A93" s="26" t="s">
        <v>147</v>
      </c>
      <c r="B93" s="24">
        <v>5.8549999999999998E-2</v>
      </c>
      <c r="C93" s="15">
        <v>60287</v>
      </c>
      <c r="D93" s="15">
        <v>3530</v>
      </c>
      <c r="E93" s="15">
        <v>58522</v>
      </c>
      <c r="F93" s="15">
        <v>463334</v>
      </c>
      <c r="G93" s="25">
        <v>7.7</v>
      </c>
      <c r="H93" s="40"/>
      <c r="I93" s="44"/>
      <c r="J93" s="44"/>
      <c r="K93" s="39"/>
      <c r="L93" s="39"/>
      <c r="M93" s="44"/>
      <c r="N93" s="43"/>
      <c r="O93" s="43"/>
    </row>
    <row r="94" spans="1:15" x14ac:dyDescent="0.25">
      <c r="A94" s="26" t="s">
        <v>148</v>
      </c>
      <c r="B94" s="24">
        <v>6.7849999999999994E-2</v>
      </c>
      <c r="C94" s="15">
        <v>56757</v>
      </c>
      <c r="D94" s="15">
        <v>3851</v>
      </c>
      <c r="E94" s="15">
        <v>54832</v>
      </c>
      <c r="F94" s="15">
        <v>404812</v>
      </c>
      <c r="G94" s="25">
        <v>7.1</v>
      </c>
      <c r="H94" s="40"/>
      <c r="I94" s="44"/>
      <c r="J94" s="44"/>
      <c r="K94" s="39"/>
      <c r="L94" s="39"/>
      <c r="M94" s="44"/>
      <c r="N94" s="43"/>
      <c r="O94" s="43"/>
    </row>
    <row r="95" spans="1:15" x14ac:dyDescent="0.25">
      <c r="A95" s="26" t="s">
        <v>149</v>
      </c>
      <c r="B95" s="24">
        <v>7.7499999999999999E-2</v>
      </c>
      <c r="C95" s="15">
        <v>52906</v>
      </c>
      <c r="D95" s="15">
        <v>4100</v>
      </c>
      <c r="E95" s="15">
        <v>50856</v>
      </c>
      <c r="F95" s="15">
        <v>349980</v>
      </c>
      <c r="G95" s="25">
        <v>6.6</v>
      </c>
      <c r="H95" s="40"/>
      <c r="I95" s="44"/>
      <c r="J95" s="44"/>
      <c r="K95" s="39"/>
      <c r="L95" s="39"/>
      <c r="M95" s="44"/>
      <c r="N95" s="43"/>
      <c r="O95" s="43"/>
    </row>
    <row r="96" spans="1:15" x14ac:dyDescent="0.25">
      <c r="A96" s="26" t="s">
        <v>150</v>
      </c>
      <c r="B96" s="24">
        <v>8.8179999999999994E-2</v>
      </c>
      <c r="C96" s="15">
        <v>48806</v>
      </c>
      <c r="D96" s="15">
        <v>4304</v>
      </c>
      <c r="E96" s="15">
        <v>46654</v>
      </c>
      <c r="F96" s="15">
        <v>299124</v>
      </c>
      <c r="G96" s="25">
        <v>6.1</v>
      </c>
      <c r="H96" s="40"/>
      <c r="I96" s="44"/>
      <c r="J96" s="44"/>
      <c r="K96" s="39"/>
      <c r="L96" s="39"/>
      <c r="M96" s="44"/>
      <c r="N96" s="43"/>
      <c r="O96" s="43"/>
    </row>
    <row r="97" spans="1:15" x14ac:dyDescent="0.25">
      <c r="A97" s="26" t="s">
        <v>151</v>
      </c>
      <c r="B97" s="24">
        <v>9.9930000000000005E-2</v>
      </c>
      <c r="C97" s="15">
        <v>44502</v>
      </c>
      <c r="D97" s="15">
        <v>4447</v>
      </c>
      <c r="E97" s="15">
        <v>42279</v>
      </c>
      <c r="F97" s="15">
        <v>252470</v>
      </c>
      <c r="G97" s="25">
        <v>5.7</v>
      </c>
      <c r="H97" s="40"/>
      <c r="I97" s="44"/>
      <c r="J97" s="44"/>
      <c r="K97" s="39"/>
      <c r="L97" s="39"/>
      <c r="M97" s="44"/>
      <c r="N97" s="43"/>
      <c r="O97" s="43"/>
    </row>
    <row r="98" spans="1:15" x14ac:dyDescent="0.25">
      <c r="A98" s="26" t="s">
        <v>152</v>
      </c>
      <c r="B98" s="24">
        <v>0.1128</v>
      </c>
      <c r="C98" s="15">
        <v>40055</v>
      </c>
      <c r="D98" s="15">
        <v>4518</v>
      </c>
      <c r="E98" s="15">
        <v>37796</v>
      </c>
      <c r="F98" s="15">
        <v>210192</v>
      </c>
      <c r="G98" s="25">
        <v>5.2</v>
      </c>
      <c r="H98" s="40"/>
      <c r="I98" s="44"/>
      <c r="J98" s="44"/>
      <c r="K98" s="39"/>
      <c r="L98" s="39"/>
      <c r="M98" s="44"/>
      <c r="N98" s="43"/>
      <c r="O98" s="43"/>
    </row>
    <row r="99" spans="1:15" x14ac:dyDescent="0.25">
      <c r="A99" s="26" t="s">
        <v>153</v>
      </c>
      <c r="B99" s="24">
        <v>0.12681000000000001</v>
      </c>
      <c r="C99" s="15">
        <v>35537</v>
      </c>
      <c r="D99" s="15">
        <v>4506</v>
      </c>
      <c r="E99" s="15">
        <v>33284</v>
      </c>
      <c r="F99" s="15">
        <v>172396</v>
      </c>
      <c r="G99" s="25">
        <v>4.9000000000000004</v>
      </c>
      <c r="H99" s="40"/>
      <c r="I99" s="44"/>
      <c r="J99" s="44"/>
      <c r="K99" s="39"/>
      <c r="L99" s="39"/>
      <c r="M99" s="44"/>
      <c r="N99" s="43"/>
      <c r="O99" s="43"/>
    </row>
    <row r="100" spans="1:15" x14ac:dyDescent="0.25">
      <c r="A100" s="26" t="s">
        <v>154</v>
      </c>
      <c r="B100" s="24">
        <v>0.14199000000000001</v>
      </c>
      <c r="C100" s="15">
        <v>31031</v>
      </c>
      <c r="D100" s="15">
        <v>4406</v>
      </c>
      <c r="E100" s="15">
        <v>28828</v>
      </c>
      <c r="F100" s="15">
        <v>139112</v>
      </c>
      <c r="G100" s="25">
        <v>4.5</v>
      </c>
      <c r="H100" s="40"/>
      <c r="I100" s="44"/>
      <c r="J100" s="44"/>
      <c r="K100" s="39"/>
      <c r="L100" s="39"/>
      <c r="M100" s="44"/>
      <c r="N100" s="43"/>
      <c r="O100" s="43"/>
    </row>
    <row r="101" spans="1:15" x14ac:dyDescent="0.25">
      <c r="A101" s="26" t="s">
        <v>155</v>
      </c>
      <c r="B101" s="24">
        <v>0.15833</v>
      </c>
      <c r="C101" s="15">
        <v>26625</v>
      </c>
      <c r="D101" s="15">
        <v>4216</v>
      </c>
      <c r="E101" s="15">
        <v>24517</v>
      </c>
      <c r="F101" s="15">
        <v>110284</v>
      </c>
      <c r="G101" s="25">
        <v>4.0999999999999996</v>
      </c>
      <c r="H101" s="40"/>
      <c r="I101" s="44"/>
      <c r="J101" s="44"/>
      <c r="K101" s="39"/>
      <c r="L101" s="39"/>
      <c r="M101" s="44"/>
      <c r="N101" s="43"/>
      <c r="O101" s="43"/>
    </row>
    <row r="102" spans="1:15" x14ac:dyDescent="0.25">
      <c r="A102" s="26" t="s">
        <v>156</v>
      </c>
      <c r="B102" s="24">
        <v>0.17584</v>
      </c>
      <c r="C102" s="15">
        <v>22409</v>
      </c>
      <c r="D102" s="15">
        <v>3940</v>
      </c>
      <c r="E102" s="15">
        <v>20439</v>
      </c>
      <c r="F102" s="15">
        <v>85767</v>
      </c>
      <c r="G102" s="25">
        <v>3.8</v>
      </c>
      <c r="H102" s="40"/>
      <c r="I102" s="44"/>
      <c r="J102" s="44"/>
      <c r="K102" s="39"/>
      <c r="L102" s="39"/>
      <c r="M102" s="44"/>
      <c r="N102" s="43"/>
      <c r="O102" s="43"/>
    </row>
    <row r="103" spans="1:15" x14ac:dyDescent="0.25">
      <c r="A103" s="26" t="s">
        <v>157</v>
      </c>
      <c r="B103" s="24">
        <v>0.19449</v>
      </c>
      <c r="C103" s="15">
        <v>18469</v>
      </c>
      <c r="D103" s="15">
        <v>3592</v>
      </c>
      <c r="E103" s="15">
        <v>16673</v>
      </c>
      <c r="F103" s="15">
        <v>65328</v>
      </c>
      <c r="G103" s="25">
        <v>3.5</v>
      </c>
      <c r="H103" s="40"/>
      <c r="I103" s="44"/>
      <c r="J103" s="44"/>
      <c r="K103" s="39"/>
      <c r="L103" s="39"/>
      <c r="M103" s="44"/>
      <c r="N103" s="43"/>
      <c r="O103" s="43"/>
    </row>
    <row r="104" spans="1:15" x14ac:dyDescent="0.25">
      <c r="A104" s="26" t="s">
        <v>158</v>
      </c>
      <c r="B104" s="24">
        <v>0.21423</v>
      </c>
      <c r="C104" s="15">
        <v>14877</v>
      </c>
      <c r="D104" s="15">
        <v>3187</v>
      </c>
      <c r="E104" s="15">
        <v>13284</v>
      </c>
      <c r="F104" s="15">
        <v>48655</v>
      </c>
      <c r="G104" s="25">
        <v>3.3</v>
      </c>
      <c r="H104" s="40"/>
      <c r="I104" s="44"/>
      <c r="J104" s="44"/>
      <c r="K104" s="39"/>
      <c r="L104" s="39"/>
      <c r="M104" s="44"/>
      <c r="N104" s="43"/>
      <c r="O104" s="43"/>
    </row>
    <row r="105" spans="1:15" x14ac:dyDescent="0.25">
      <c r="A105" s="26" t="s">
        <v>159</v>
      </c>
      <c r="B105" s="24">
        <v>0.23502000000000001</v>
      </c>
      <c r="C105" s="15">
        <v>11690</v>
      </c>
      <c r="D105" s="15">
        <v>2747</v>
      </c>
      <c r="E105" s="15">
        <v>10317</v>
      </c>
      <c r="F105" s="15">
        <v>35371</v>
      </c>
      <c r="G105" s="25">
        <v>3</v>
      </c>
      <c r="H105" s="40"/>
      <c r="I105" s="44"/>
      <c r="J105" s="44"/>
      <c r="K105" s="39"/>
      <c r="L105" s="39"/>
      <c r="M105" s="44"/>
      <c r="N105" s="43"/>
      <c r="O105" s="43"/>
    </row>
    <row r="106" spans="1:15" x14ac:dyDescent="0.25">
      <c r="A106" s="26" t="s">
        <v>160</v>
      </c>
      <c r="B106" s="24">
        <v>0.25678000000000001</v>
      </c>
      <c r="C106" s="15">
        <v>8943</v>
      </c>
      <c r="D106" s="15">
        <v>2296</v>
      </c>
      <c r="E106" s="15">
        <v>7795</v>
      </c>
      <c r="F106" s="15">
        <v>25055</v>
      </c>
      <c r="G106" s="25">
        <v>2.8</v>
      </c>
      <c r="H106" s="40"/>
      <c r="I106" s="44"/>
      <c r="J106" s="44"/>
      <c r="K106" s="39"/>
      <c r="L106" s="39"/>
      <c r="M106" s="44"/>
      <c r="N106" s="43"/>
      <c r="O106" s="43"/>
    </row>
    <row r="107" spans="1:15" x14ac:dyDescent="0.25">
      <c r="A107" s="26" t="s">
        <v>161</v>
      </c>
      <c r="B107" s="24">
        <v>0.27942</v>
      </c>
      <c r="C107" s="15">
        <v>6647</v>
      </c>
      <c r="D107" s="15">
        <v>1857</v>
      </c>
      <c r="E107" s="15">
        <v>5719</v>
      </c>
      <c r="F107" s="15">
        <v>17260</v>
      </c>
      <c r="G107" s="25">
        <v>2.6</v>
      </c>
      <c r="H107" s="40"/>
      <c r="I107" s="44"/>
      <c r="J107" s="44"/>
      <c r="K107" s="39"/>
      <c r="L107" s="39"/>
      <c r="M107" s="44"/>
      <c r="N107" s="43"/>
      <c r="O107" s="43"/>
    </row>
    <row r="108" spans="1:15" x14ac:dyDescent="0.25">
      <c r="A108" s="26" t="s">
        <v>162</v>
      </c>
      <c r="B108" s="24">
        <v>0.30284</v>
      </c>
      <c r="C108" s="15">
        <v>4790</v>
      </c>
      <c r="D108" s="15">
        <v>1451</v>
      </c>
      <c r="E108" s="15">
        <v>4065</v>
      </c>
      <c r="F108" s="15">
        <v>11541</v>
      </c>
      <c r="G108" s="25">
        <v>2.4</v>
      </c>
      <c r="H108" s="40"/>
      <c r="I108" s="44"/>
      <c r="J108" s="44"/>
      <c r="K108" s="39"/>
      <c r="L108" s="39"/>
      <c r="M108" s="44"/>
      <c r="N108" s="43"/>
      <c r="O108" s="43"/>
    </row>
    <row r="109" spans="1:15" x14ac:dyDescent="0.25">
      <c r="A109" s="26" t="s">
        <v>163</v>
      </c>
      <c r="B109" s="24">
        <v>0.32693</v>
      </c>
      <c r="C109" s="15">
        <v>3339</v>
      </c>
      <c r="D109" s="15">
        <v>1092</v>
      </c>
      <c r="E109" s="15">
        <v>2793</v>
      </c>
      <c r="F109" s="15">
        <v>7477</v>
      </c>
      <c r="G109" s="25">
        <v>2.2000000000000002</v>
      </c>
      <c r="H109" s="40"/>
      <c r="I109" s="44"/>
      <c r="J109" s="44"/>
      <c r="K109" s="39"/>
      <c r="L109" s="39"/>
      <c r="M109" s="44"/>
      <c r="N109" s="43"/>
      <c r="O109" s="43"/>
    </row>
    <row r="110" spans="1:15" x14ac:dyDescent="0.25">
      <c r="A110" s="28" t="s">
        <v>164</v>
      </c>
      <c r="B110" s="24">
        <v>1</v>
      </c>
      <c r="C110" s="15">
        <v>2247</v>
      </c>
      <c r="D110" s="15">
        <v>2247</v>
      </c>
      <c r="E110" s="15">
        <v>4684</v>
      </c>
      <c r="F110" s="15">
        <v>4684</v>
      </c>
      <c r="G110" s="25">
        <v>2.1</v>
      </c>
      <c r="H110" s="40"/>
      <c r="I110" s="44"/>
      <c r="J110" s="44"/>
      <c r="K110" s="39"/>
      <c r="L110" s="39"/>
      <c r="M110" s="44"/>
      <c r="N110" s="43"/>
      <c r="O110" s="43"/>
    </row>
    <row r="111" spans="1:15" ht="22.5" customHeight="1" x14ac:dyDescent="0.25">
      <c r="A111" s="101" t="s">
        <v>270</v>
      </c>
      <c r="B111" s="101"/>
      <c r="C111" s="101"/>
      <c r="D111" s="101"/>
      <c r="E111" s="101"/>
      <c r="F111" s="101"/>
      <c r="G111" s="101"/>
      <c r="H111" s="40"/>
      <c r="I111" s="44"/>
      <c r="J111" s="44"/>
      <c r="K111" s="39"/>
      <c r="L111" s="39"/>
      <c r="M111" s="44"/>
      <c r="N111" s="43"/>
      <c r="O111" s="43"/>
    </row>
    <row r="113" spans="1:1" x14ac:dyDescent="0.25">
      <c r="A113" s="32" t="s">
        <v>284</v>
      </c>
    </row>
    <row r="114" spans="1:1" x14ac:dyDescent="0.25">
      <c r="A114" s="33" t="s">
        <v>165</v>
      </c>
    </row>
  </sheetData>
  <mergeCells count="1">
    <mergeCell ref="A111:G111"/>
  </mergeCells>
  <conditionalFormatting sqref="H10:H111">
    <cfRule type="cellIs" dxfId="17" priority="2" operator="lessThan">
      <formula>0</formula>
    </cfRule>
  </conditionalFormatting>
  <conditionalFormatting sqref="J10:J111">
    <cfRule type="cellIs" dxfId="16" priority="1" operator="lessThan">
      <formula>0</formula>
    </cfRule>
  </conditionalFormatting>
  <pageMargins left="0.75" right="0.75" top="1" bottom="1" header="0.5" footer="0.5"/>
  <pageSetup paperSize="9" orientation="portrait" r:id="rId1"/>
  <headerFooter alignWithMargins="0"/>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82FE77-6A8C-44D3-8F0D-0CBEA0812698}">
  <dimension ref="A1:O114"/>
  <sheetViews>
    <sheetView zoomScaleNormal="100" workbookViewId="0"/>
  </sheetViews>
  <sheetFormatPr defaultRowHeight="12.5" x14ac:dyDescent="0.25"/>
  <cols>
    <col min="1" max="1" width="12.59765625" style="4" customWidth="1"/>
    <col min="2" max="2" width="17.3984375" style="4" customWidth="1"/>
    <col min="3" max="3" width="10.59765625" style="4" customWidth="1"/>
    <col min="4" max="5" width="17.3984375" style="4" customWidth="1"/>
    <col min="6" max="7" width="15.09765625" style="4" customWidth="1"/>
    <col min="8" max="256" width="9.09765625" style="4"/>
    <col min="257" max="257" width="12.59765625" style="4" customWidth="1"/>
    <col min="258" max="258" width="17.3984375" style="4" customWidth="1"/>
    <col min="259" max="259" width="10.59765625" style="4" customWidth="1"/>
    <col min="260" max="261" width="17.3984375" style="4" customWidth="1"/>
    <col min="262" max="263" width="15.09765625" style="4" customWidth="1"/>
    <col min="264" max="512" width="9.09765625" style="4"/>
    <col min="513" max="513" width="12.59765625" style="4" customWidth="1"/>
    <col min="514" max="514" width="17.3984375" style="4" customWidth="1"/>
    <col min="515" max="515" width="10.59765625" style="4" customWidth="1"/>
    <col min="516" max="517" width="17.3984375" style="4" customWidth="1"/>
    <col min="518" max="519" width="15.09765625" style="4" customWidth="1"/>
    <col min="520" max="768" width="9.09765625" style="4"/>
    <col min="769" max="769" width="12.59765625" style="4" customWidth="1"/>
    <col min="770" max="770" width="17.3984375" style="4" customWidth="1"/>
    <col min="771" max="771" width="10.59765625" style="4" customWidth="1"/>
    <col min="772" max="773" width="17.3984375" style="4" customWidth="1"/>
    <col min="774" max="775" width="15.09765625" style="4" customWidth="1"/>
    <col min="776" max="1024" width="9.09765625" style="4"/>
    <col min="1025" max="1025" width="12.59765625" style="4" customWidth="1"/>
    <col min="1026" max="1026" width="17.3984375" style="4" customWidth="1"/>
    <col min="1027" max="1027" width="10.59765625" style="4" customWidth="1"/>
    <col min="1028" max="1029" width="17.3984375" style="4" customWidth="1"/>
    <col min="1030" max="1031" width="15.09765625" style="4" customWidth="1"/>
    <col min="1032" max="1280" width="9.09765625" style="4"/>
    <col min="1281" max="1281" width="12.59765625" style="4" customWidth="1"/>
    <col min="1282" max="1282" width="17.3984375" style="4" customWidth="1"/>
    <col min="1283" max="1283" width="10.59765625" style="4" customWidth="1"/>
    <col min="1284" max="1285" width="17.3984375" style="4" customWidth="1"/>
    <col min="1286" max="1287" width="15.09765625" style="4" customWidth="1"/>
    <col min="1288" max="1536" width="9.09765625" style="4"/>
    <col min="1537" max="1537" width="12.59765625" style="4" customWidth="1"/>
    <col min="1538" max="1538" width="17.3984375" style="4" customWidth="1"/>
    <col min="1539" max="1539" width="10.59765625" style="4" customWidth="1"/>
    <col min="1540" max="1541" width="17.3984375" style="4" customWidth="1"/>
    <col min="1542" max="1543" width="15.09765625" style="4" customWidth="1"/>
    <col min="1544" max="1792" width="9.09765625" style="4"/>
    <col min="1793" max="1793" width="12.59765625" style="4" customWidth="1"/>
    <col min="1794" max="1794" width="17.3984375" style="4" customWidth="1"/>
    <col min="1795" max="1795" width="10.59765625" style="4" customWidth="1"/>
    <col min="1796" max="1797" width="17.3984375" style="4" customWidth="1"/>
    <col min="1798" max="1799" width="15.09765625" style="4" customWidth="1"/>
    <col min="1800" max="2048" width="9.09765625" style="4"/>
    <col min="2049" max="2049" width="12.59765625" style="4" customWidth="1"/>
    <col min="2050" max="2050" width="17.3984375" style="4" customWidth="1"/>
    <col min="2051" max="2051" width="10.59765625" style="4" customWidth="1"/>
    <col min="2052" max="2053" width="17.3984375" style="4" customWidth="1"/>
    <col min="2054" max="2055" width="15.09765625" style="4" customWidth="1"/>
    <col min="2056" max="2304" width="9.09765625" style="4"/>
    <col min="2305" max="2305" width="12.59765625" style="4" customWidth="1"/>
    <col min="2306" max="2306" width="17.3984375" style="4" customWidth="1"/>
    <col min="2307" max="2307" width="10.59765625" style="4" customWidth="1"/>
    <col min="2308" max="2309" width="17.3984375" style="4" customWidth="1"/>
    <col min="2310" max="2311" width="15.09765625" style="4" customWidth="1"/>
    <col min="2312" max="2560" width="9.09765625" style="4"/>
    <col min="2561" max="2561" width="12.59765625" style="4" customWidth="1"/>
    <col min="2562" max="2562" width="17.3984375" style="4" customWidth="1"/>
    <col min="2563" max="2563" width="10.59765625" style="4" customWidth="1"/>
    <col min="2564" max="2565" width="17.3984375" style="4" customWidth="1"/>
    <col min="2566" max="2567" width="15.09765625" style="4" customWidth="1"/>
    <col min="2568" max="2816" width="9.09765625" style="4"/>
    <col min="2817" max="2817" width="12.59765625" style="4" customWidth="1"/>
    <col min="2818" max="2818" width="17.3984375" style="4" customWidth="1"/>
    <col min="2819" max="2819" width="10.59765625" style="4" customWidth="1"/>
    <col min="2820" max="2821" width="17.3984375" style="4" customWidth="1"/>
    <col min="2822" max="2823" width="15.09765625" style="4" customWidth="1"/>
    <col min="2824" max="3072" width="9.09765625" style="4"/>
    <col min="3073" max="3073" width="12.59765625" style="4" customWidth="1"/>
    <col min="3074" max="3074" width="17.3984375" style="4" customWidth="1"/>
    <col min="3075" max="3075" width="10.59765625" style="4" customWidth="1"/>
    <col min="3076" max="3077" width="17.3984375" style="4" customWidth="1"/>
    <col min="3078" max="3079" width="15.09765625" style="4" customWidth="1"/>
    <col min="3080" max="3328" width="9.09765625" style="4"/>
    <col min="3329" max="3329" width="12.59765625" style="4" customWidth="1"/>
    <col min="3330" max="3330" width="17.3984375" style="4" customWidth="1"/>
    <col min="3331" max="3331" width="10.59765625" style="4" customWidth="1"/>
    <col min="3332" max="3333" width="17.3984375" style="4" customWidth="1"/>
    <col min="3334" max="3335" width="15.09765625" style="4" customWidth="1"/>
    <col min="3336" max="3584" width="9.09765625" style="4"/>
    <col min="3585" max="3585" width="12.59765625" style="4" customWidth="1"/>
    <col min="3586" max="3586" width="17.3984375" style="4" customWidth="1"/>
    <col min="3587" max="3587" width="10.59765625" style="4" customWidth="1"/>
    <col min="3588" max="3589" width="17.3984375" style="4" customWidth="1"/>
    <col min="3590" max="3591" width="15.09765625" style="4" customWidth="1"/>
    <col min="3592" max="3840" width="9.09765625" style="4"/>
    <col min="3841" max="3841" width="12.59765625" style="4" customWidth="1"/>
    <col min="3842" max="3842" width="17.3984375" style="4" customWidth="1"/>
    <col min="3843" max="3843" width="10.59765625" style="4" customWidth="1"/>
    <col min="3844" max="3845" width="17.3984375" style="4" customWidth="1"/>
    <col min="3846" max="3847" width="15.09765625" style="4" customWidth="1"/>
    <col min="3848" max="4096" width="9.09765625" style="4"/>
    <col min="4097" max="4097" width="12.59765625" style="4" customWidth="1"/>
    <col min="4098" max="4098" width="17.3984375" style="4" customWidth="1"/>
    <col min="4099" max="4099" width="10.59765625" style="4" customWidth="1"/>
    <col min="4100" max="4101" width="17.3984375" style="4" customWidth="1"/>
    <col min="4102" max="4103" width="15.09765625" style="4" customWidth="1"/>
    <col min="4104" max="4352" width="9.09765625" style="4"/>
    <col min="4353" max="4353" width="12.59765625" style="4" customWidth="1"/>
    <col min="4354" max="4354" width="17.3984375" style="4" customWidth="1"/>
    <col min="4355" max="4355" width="10.59765625" style="4" customWidth="1"/>
    <col min="4356" max="4357" width="17.3984375" style="4" customWidth="1"/>
    <col min="4358" max="4359" width="15.09765625" style="4" customWidth="1"/>
    <col min="4360" max="4608" width="9.09765625" style="4"/>
    <col min="4609" max="4609" width="12.59765625" style="4" customWidth="1"/>
    <col min="4610" max="4610" width="17.3984375" style="4" customWidth="1"/>
    <col min="4611" max="4611" width="10.59765625" style="4" customWidth="1"/>
    <col min="4612" max="4613" width="17.3984375" style="4" customWidth="1"/>
    <col min="4614" max="4615" width="15.09765625" style="4" customWidth="1"/>
    <col min="4616" max="4864" width="9.09765625" style="4"/>
    <col min="4865" max="4865" width="12.59765625" style="4" customWidth="1"/>
    <col min="4866" max="4866" width="17.3984375" style="4" customWidth="1"/>
    <col min="4867" max="4867" width="10.59765625" style="4" customWidth="1"/>
    <col min="4868" max="4869" width="17.3984375" style="4" customWidth="1"/>
    <col min="4870" max="4871" width="15.09765625" style="4" customWidth="1"/>
    <col min="4872" max="5120" width="9.09765625" style="4"/>
    <col min="5121" max="5121" width="12.59765625" style="4" customWidth="1"/>
    <col min="5122" max="5122" width="17.3984375" style="4" customWidth="1"/>
    <col min="5123" max="5123" width="10.59765625" style="4" customWidth="1"/>
    <col min="5124" max="5125" width="17.3984375" style="4" customWidth="1"/>
    <col min="5126" max="5127" width="15.09765625" style="4" customWidth="1"/>
    <col min="5128" max="5376" width="9.09765625" style="4"/>
    <col min="5377" max="5377" width="12.59765625" style="4" customWidth="1"/>
    <col min="5378" max="5378" width="17.3984375" style="4" customWidth="1"/>
    <col min="5379" max="5379" width="10.59765625" style="4" customWidth="1"/>
    <col min="5380" max="5381" width="17.3984375" style="4" customWidth="1"/>
    <col min="5382" max="5383" width="15.09765625" style="4" customWidth="1"/>
    <col min="5384" max="5632" width="9.09765625" style="4"/>
    <col min="5633" max="5633" width="12.59765625" style="4" customWidth="1"/>
    <col min="5634" max="5634" width="17.3984375" style="4" customWidth="1"/>
    <col min="5635" max="5635" width="10.59765625" style="4" customWidth="1"/>
    <col min="5636" max="5637" width="17.3984375" style="4" customWidth="1"/>
    <col min="5638" max="5639" width="15.09765625" style="4" customWidth="1"/>
    <col min="5640" max="5888" width="9.09765625" style="4"/>
    <col min="5889" max="5889" width="12.59765625" style="4" customWidth="1"/>
    <col min="5890" max="5890" width="17.3984375" style="4" customWidth="1"/>
    <col min="5891" max="5891" width="10.59765625" style="4" customWidth="1"/>
    <col min="5892" max="5893" width="17.3984375" style="4" customWidth="1"/>
    <col min="5894" max="5895" width="15.09765625" style="4" customWidth="1"/>
    <col min="5896" max="6144" width="9.09765625" style="4"/>
    <col min="6145" max="6145" width="12.59765625" style="4" customWidth="1"/>
    <col min="6146" max="6146" width="17.3984375" style="4" customWidth="1"/>
    <col min="6147" max="6147" width="10.59765625" style="4" customWidth="1"/>
    <col min="6148" max="6149" width="17.3984375" style="4" customWidth="1"/>
    <col min="6150" max="6151" width="15.09765625" style="4" customWidth="1"/>
    <col min="6152" max="6400" width="9.09765625" style="4"/>
    <col min="6401" max="6401" width="12.59765625" style="4" customWidth="1"/>
    <col min="6402" max="6402" width="17.3984375" style="4" customWidth="1"/>
    <col min="6403" max="6403" width="10.59765625" style="4" customWidth="1"/>
    <col min="6404" max="6405" width="17.3984375" style="4" customWidth="1"/>
    <col min="6406" max="6407" width="15.09765625" style="4" customWidth="1"/>
    <col min="6408" max="6656" width="9.09765625" style="4"/>
    <col min="6657" max="6657" width="12.59765625" style="4" customWidth="1"/>
    <col min="6658" max="6658" width="17.3984375" style="4" customWidth="1"/>
    <col min="6659" max="6659" width="10.59765625" style="4" customWidth="1"/>
    <col min="6660" max="6661" width="17.3984375" style="4" customWidth="1"/>
    <col min="6662" max="6663" width="15.09765625" style="4" customWidth="1"/>
    <col min="6664" max="6912" width="9.09765625" style="4"/>
    <col min="6913" max="6913" width="12.59765625" style="4" customWidth="1"/>
    <col min="6914" max="6914" width="17.3984375" style="4" customWidth="1"/>
    <col min="6915" max="6915" width="10.59765625" style="4" customWidth="1"/>
    <col min="6916" max="6917" width="17.3984375" style="4" customWidth="1"/>
    <col min="6918" max="6919" width="15.09765625" style="4" customWidth="1"/>
    <col min="6920" max="7168" width="9.09765625" style="4"/>
    <col min="7169" max="7169" width="12.59765625" style="4" customWidth="1"/>
    <col min="7170" max="7170" width="17.3984375" style="4" customWidth="1"/>
    <col min="7171" max="7171" width="10.59765625" style="4" customWidth="1"/>
    <col min="7172" max="7173" width="17.3984375" style="4" customWidth="1"/>
    <col min="7174" max="7175" width="15.09765625" style="4" customWidth="1"/>
    <col min="7176" max="7424" width="9.09765625" style="4"/>
    <col min="7425" max="7425" width="12.59765625" style="4" customWidth="1"/>
    <col min="7426" max="7426" width="17.3984375" style="4" customWidth="1"/>
    <col min="7427" max="7427" width="10.59765625" style="4" customWidth="1"/>
    <col min="7428" max="7429" width="17.3984375" style="4" customWidth="1"/>
    <col min="7430" max="7431" width="15.09765625" style="4" customWidth="1"/>
    <col min="7432" max="7680" width="9.09765625" style="4"/>
    <col min="7681" max="7681" width="12.59765625" style="4" customWidth="1"/>
    <col min="7682" max="7682" width="17.3984375" style="4" customWidth="1"/>
    <col min="7683" max="7683" width="10.59765625" style="4" customWidth="1"/>
    <col min="7684" max="7685" width="17.3984375" style="4" customWidth="1"/>
    <col min="7686" max="7687" width="15.09765625" style="4" customWidth="1"/>
    <col min="7688" max="7936" width="9.09765625" style="4"/>
    <col min="7937" max="7937" width="12.59765625" style="4" customWidth="1"/>
    <col min="7938" max="7938" width="17.3984375" style="4" customWidth="1"/>
    <col min="7939" max="7939" width="10.59765625" style="4" customWidth="1"/>
    <col min="7940" max="7941" width="17.3984375" style="4" customWidth="1"/>
    <col min="7942" max="7943" width="15.09765625" style="4" customWidth="1"/>
    <col min="7944" max="8192" width="9.09765625" style="4"/>
    <col min="8193" max="8193" width="12.59765625" style="4" customWidth="1"/>
    <col min="8194" max="8194" width="17.3984375" style="4" customWidth="1"/>
    <col min="8195" max="8195" width="10.59765625" style="4" customWidth="1"/>
    <col min="8196" max="8197" width="17.3984375" style="4" customWidth="1"/>
    <col min="8198" max="8199" width="15.09765625" style="4" customWidth="1"/>
    <col min="8200" max="8448" width="9.09765625" style="4"/>
    <col min="8449" max="8449" width="12.59765625" style="4" customWidth="1"/>
    <col min="8450" max="8450" width="17.3984375" style="4" customWidth="1"/>
    <col min="8451" max="8451" width="10.59765625" style="4" customWidth="1"/>
    <col min="8452" max="8453" width="17.3984375" style="4" customWidth="1"/>
    <col min="8454" max="8455" width="15.09765625" style="4" customWidth="1"/>
    <col min="8456" max="8704" width="9.09765625" style="4"/>
    <col min="8705" max="8705" width="12.59765625" style="4" customWidth="1"/>
    <col min="8706" max="8706" width="17.3984375" style="4" customWidth="1"/>
    <col min="8707" max="8707" width="10.59765625" style="4" customWidth="1"/>
    <col min="8708" max="8709" width="17.3984375" style="4" customWidth="1"/>
    <col min="8710" max="8711" width="15.09765625" style="4" customWidth="1"/>
    <col min="8712" max="8960" width="9.09765625" style="4"/>
    <col min="8961" max="8961" width="12.59765625" style="4" customWidth="1"/>
    <col min="8962" max="8962" width="17.3984375" style="4" customWidth="1"/>
    <col min="8963" max="8963" width="10.59765625" style="4" customWidth="1"/>
    <col min="8964" max="8965" width="17.3984375" style="4" customWidth="1"/>
    <col min="8966" max="8967" width="15.09765625" style="4" customWidth="1"/>
    <col min="8968" max="9216" width="9.09765625" style="4"/>
    <col min="9217" max="9217" width="12.59765625" style="4" customWidth="1"/>
    <col min="9218" max="9218" width="17.3984375" style="4" customWidth="1"/>
    <col min="9219" max="9219" width="10.59765625" style="4" customWidth="1"/>
    <col min="9220" max="9221" width="17.3984375" style="4" customWidth="1"/>
    <col min="9222" max="9223" width="15.09765625" style="4" customWidth="1"/>
    <col min="9224" max="9472" width="9.09765625" style="4"/>
    <col min="9473" max="9473" width="12.59765625" style="4" customWidth="1"/>
    <col min="9474" max="9474" width="17.3984375" style="4" customWidth="1"/>
    <col min="9475" max="9475" width="10.59765625" style="4" customWidth="1"/>
    <col min="9476" max="9477" width="17.3984375" style="4" customWidth="1"/>
    <col min="9478" max="9479" width="15.09765625" style="4" customWidth="1"/>
    <col min="9480" max="9728" width="9.09765625" style="4"/>
    <col min="9729" max="9729" width="12.59765625" style="4" customWidth="1"/>
    <col min="9730" max="9730" width="17.3984375" style="4" customWidth="1"/>
    <col min="9731" max="9731" width="10.59765625" style="4" customWidth="1"/>
    <col min="9732" max="9733" width="17.3984375" style="4" customWidth="1"/>
    <col min="9734" max="9735" width="15.09765625" style="4" customWidth="1"/>
    <col min="9736" max="9984" width="9.09765625" style="4"/>
    <col min="9985" max="9985" width="12.59765625" style="4" customWidth="1"/>
    <col min="9986" max="9986" width="17.3984375" style="4" customWidth="1"/>
    <col min="9987" max="9987" width="10.59765625" style="4" customWidth="1"/>
    <col min="9988" max="9989" width="17.3984375" style="4" customWidth="1"/>
    <col min="9990" max="9991" width="15.09765625" style="4" customWidth="1"/>
    <col min="9992" max="10240" width="9.09765625" style="4"/>
    <col min="10241" max="10241" width="12.59765625" style="4" customWidth="1"/>
    <col min="10242" max="10242" width="17.3984375" style="4" customWidth="1"/>
    <col min="10243" max="10243" width="10.59765625" style="4" customWidth="1"/>
    <col min="10244" max="10245" width="17.3984375" style="4" customWidth="1"/>
    <col min="10246" max="10247" width="15.09765625" style="4" customWidth="1"/>
    <col min="10248" max="10496" width="9.09765625" style="4"/>
    <col min="10497" max="10497" width="12.59765625" style="4" customWidth="1"/>
    <col min="10498" max="10498" width="17.3984375" style="4" customWidth="1"/>
    <col min="10499" max="10499" width="10.59765625" style="4" customWidth="1"/>
    <col min="10500" max="10501" width="17.3984375" style="4" customWidth="1"/>
    <col min="10502" max="10503" width="15.09765625" style="4" customWidth="1"/>
    <col min="10504" max="10752" width="9.09765625" style="4"/>
    <col min="10753" max="10753" width="12.59765625" style="4" customWidth="1"/>
    <col min="10754" max="10754" width="17.3984375" style="4" customWidth="1"/>
    <col min="10755" max="10755" width="10.59765625" style="4" customWidth="1"/>
    <col min="10756" max="10757" width="17.3984375" style="4" customWidth="1"/>
    <col min="10758" max="10759" width="15.09765625" style="4" customWidth="1"/>
    <col min="10760" max="11008" width="9.09765625" style="4"/>
    <col min="11009" max="11009" width="12.59765625" style="4" customWidth="1"/>
    <col min="11010" max="11010" width="17.3984375" style="4" customWidth="1"/>
    <col min="11011" max="11011" width="10.59765625" style="4" customWidth="1"/>
    <col min="11012" max="11013" width="17.3984375" style="4" customWidth="1"/>
    <col min="11014" max="11015" width="15.09765625" style="4" customWidth="1"/>
    <col min="11016" max="11264" width="9.09765625" style="4"/>
    <col min="11265" max="11265" width="12.59765625" style="4" customWidth="1"/>
    <col min="11266" max="11266" width="17.3984375" style="4" customWidth="1"/>
    <col min="11267" max="11267" width="10.59765625" style="4" customWidth="1"/>
    <col min="11268" max="11269" width="17.3984375" style="4" customWidth="1"/>
    <col min="11270" max="11271" width="15.09765625" style="4" customWidth="1"/>
    <col min="11272" max="11520" width="9.09765625" style="4"/>
    <col min="11521" max="11521" width="12.59765625" style="4" customWidth="1"/>
    <col min="11522" max="11522" width="17.3984375" style="4" customWidth="1"/>
    <col min="11523" max="11523" width="10.59765625" style="4" customWidth="1"/>
    <col min="11524" max="11525" width="17.3984375" style="4" customWidth="1"/>
    <col min="11526" max="11527" width="15.09765625" style="4" customWidth="1"/>
    <col min="11528" max="11776" width="9.09765625" style="4"/>
    <col min="11777" max="11777" width="12.59765625" style="4" customWidth="1"/>
    <col min="11778" max="11778" width="17.3984375" style="4" customWidth="1"/>
    <col min="11779" max="11779" width="10.59765625" style="4" customWidth="1"/>
    <col min="11780" max="11781" width="17.3984375" style="4" customWidth="1"/>
    <col min="11782" max="11783" width="15.09765625" style="4" customWidth="1"/>
    <col min="11784" max="12032" width="9.09765625" style="4"/>
    <col min="12033" max="12033" width="12.59765625" style="4" customWidth="1"/>
    <col min="12034" max="12034" width="17.3984375" style="4" customWidth="1"/>
    <col min="12035" max="12035" width="10.59765625" style="4" customWidth="1"/>
    <col min="12036" max="12037" width="17.3984375" style="4" customWidth="1"/>
    <col min="12038" max="12039" width="15.09765625" style="4" customWidth="1"/>
    <col min="12040" max="12288" width="9.09765625" style="4"/>
    <col min="12289" max="12289" width="12.59765625" style="4" customWidth="1"/>
    <col min="12290" max="12290" width="17.3984375" style="4" customWidth="1"/>
    <col min="12291" max="12291" width="10.59765625" style="4" customWidth="1"/>
    <col min="12292" max="12293" width="17.3984375" style="4" customWidth="1"/>
    <col min="12294" max="12295" width="15.09765625" style="4" customWidth="1"/>
    <col min="12296" max="12544" width="9.09765625" style="4"/>
    <col min="12545" max="12545" width="12.59765625" style="4" customWidth="1"/>
    <col min="12546" max="12546" width="17.3984375" style="4" customWidth="1"/>
    <col min="12547" max="12547" width="10.59765625" style="4" customWidth="1"/>
    <col min="12548" max="12549" width="17.3984375" style="4" customWidth="1"/>
    <col min="12550" max="12551" width="15.09765625" style="4" customWidth="1"/>
    <col min="12552" max="12800" width="9.09765625" style="4"/>
    <col min="12801" max="12801" width="12.59765625" style="4" customWidth="1"/>
    <col min="12802" max="12802" width="17.3984375" style="4" customWidth="1"/>
    <col min="12803" max="12803" width="10.59765625" style="4" customWidth="1"/>
    <col min="12804" max="12805" width="17.3984375" style="4" customWidth="1"/>
    <col min="12806" max="12807" width="15.09765625" style="4" customWidth="1"/>
    <col min="12808" max="13056" width="9.09765625" style="4"/>
    <col min="13057" max="13057" width="12.59765625" style="4" customWidth="1"/>
    <col min="13058" max="13058" width="17.3984375" style="4" customWidth="1"/>
    <col min="13059" max="13059" width="10.59765625" style="4" customWidth="1"/>
    <col min="13060" max="13061" width="17.3984375" style="4" customWidth="1"/>
    <col min="13062" max="13063" width="15.09765625" style="4" customWidth="1"/>
    <col min="13064" max="13312" width="9.09765625" style="4"/>
    <col min="13313" max="13313" width="12.59765625" style="4" customWidth="1"/>
    <col min="13314" max="13314" width="17.3984375" style="4" customWidth="1"/>
    <col min="13315" max="13315" width="10.59765625" style="4" customWidth="1"/>
    <col min="13316" max="13317" width="17.3984375" style="4" customWidth="1"/>
    <col min="13318" max="13319" width="15.09765625" style="4" customWidth="1"/>
    <col min="13320" max="13568" width="9.09765625" style="4"/>
    <col min="13569" max="13569" width="12.59765625" style="4" customWidth="1"/>
    <col min="13570" max="13570" width="17.3984375" style="4" customWidth="1"/>
    <col min="13571" max="13571" width="10.59765625" style="4" customWidth="1"/>
    <col min="13572" max="13573" width="17.3984375" style="4" customWidth="1"/>
    <col min="13574" max="13575" width="15.09765625" style="4" customWidth="1"/>
    <col min="13576" max="13824" width="9.09765625" style="4"/>
    <col min="13825" max="13825" width="12.59765625" style="4" customWidth="1"/>
    <col min="13826" max="13826" width="17.3984375" style="4" customWidth="1"/>
    <col min="13827" max="13827" width="10.59765625" style="4" customWidth="1"/>
    <col min="13828" max="13829" width="17.3984375" style="4" customWidth="1"/>
    <col min="13830" max="13831" width="15.09765625" style="4" customWidth="1"/>
    <col min="13832" max="14080" width="9.09765625" style="4"/>
    <col min="14081" max="14081" width="12.59765625" style="4" customWidth="1"/>
    <col min="14082" max="14082" width="17.3984375" style="4" customWidth="1"/>
    <col min="14083" max="14083" width="10.59765625" style="4" customWidth="1"/>
    <col min="14084" max="14085" width="17.3984375" style="4" customWidth="1"/>
    <col min="14086" max="14087" width="15.09765625" style="4" customWidth="1"/>
    <col min="14088" max="14336" width="9.09765625" style="4"/>
    <col min="14337" max="14337" width="12.59765625" style="4" customWidth="1"/>
    <col min="14338" max="14338" width="17.3984375" style="4" customWidth="1"/>
    <col min="14339" max="14339" width="10.59765625" style="4" customWidth="1"/>
    <col min="14340" max="14341" width="17.3984375" style="4" customWidth="1"/>
    <col min="14342" max="14343" width="15.09765625" style="4" customWidth="1"/>
    <col min="14344" max="14592" width="9.09765625" style="4"/>
    <col min="14593" max="14593" width="12.59765625" style="4" customWidth="1"/>
    <col min="14594" max="14594" width="17.3984375" style="4" customWidth="1"/>
    <col min="14595" max="14595" width="10.59765625" style="4" customWidth="1"/>
    <col min="14596" max="14597" width="17.3984375" style="4" customWidth="1"/>
    <col min="14598" max="14599" width="15.09765625" style="4" customWidth="1"/>
    <col min="14600" max="14848" width="9.09765625" style="4"/>
    <col min="14849" max="14849" width="12.59765625" style="4" customWidth="1"/>
    <col min="14850" max="14850" width="17.3984375" style="4" customWidth="1"/>
    <col min="14851" max="14851" width="10.59765625" style="4" customWidth="1"/>
    <col min="14852" max="14853" width="17.3984375" style="4" customWidth="1"/>
    <col min="14854" max="14855" width="15.09765625" style="4" customWidth="1"/>
    <col min="14856" max="15104" width="9.09765625" style="4"/>
    <col min="15105" max="15105" width="12.59765625" style="4" customWidth="1"/>
    <col min="15106" max="15106" width="17.3984375" style="4" customWidth="1"/>
    <col min="15107" max="15107" width="10.59765625" style="4" customWidth="1"/>
    <col min="15108" max="15109" width="17.3984375" style="4" customWidth="1"/>
    <col min="15110" max="15111" width="15.09765625" style="4" customWidth="1"/>
    <col min="15112" max="15360" width="9.09765625" style="4"/>
    <col min="15361" max="15361" width="12.59765625" style="4" customWidth="1"/>
    <col min="15362" max="15362" width="17.3984375" style="4" customWidth="1"/>
    <col min="15363" max="15363" width="10.59765625" style="4" customWidth="1"/>
    <col min="15364" max="15365" width="17.3984375" style="4" customWidth="1"/>
    <col min="15366" max="15367" width="15.09765625" style="4" customWidth="1"/>
    <col min="15368" max="15616" width="9.09765625" style="4"/>
    <col min="15617" max="15617" width="12.59765625" style="4" customWidth="1"/>
    <col min="15618" max="15618" width="17.3984375" style="4" customWidth="1"/>
    <col min="15619" max="15619" width="10.59765625" style="4" customWidth="1"/>
    <col min="15620" max="15621" width="17.3984375" style="4" customWidth="1"/>
    <col min="15622" max="15623" width="15.09765625" style="4" customWidth="1"/>
    <col min="15624" max="15872" width="9.09765625" style="4"/>
    <col min="15873" max="15873" width="12.59765625" style="4" customWidth="1"/>
    <col min="15874" max="15874" width="17.3984375" style="4" customWidth="1"/>
    <col min="15875" max="15875" width="10.59765625" style="4" customWidth="1"/>
    <col min="15876" max="15877" width="17.3984375" style="4" customWidth="1"/>
    <col min="15878" max="15879" width="15.09765625" style="4" customWidth="1"/>
    <col min="15880" max="16128" width="9.09765625" style="4"/>
    <col min="16129" max="16129" width="12.59765625" style="4" customWidth="1"/>
    <col min="16130" max="16130" width="17.3984375" style="4" customWidth="1"/>
    <col min="16131" max="16131" width="10.59765625" style="4" customWidth="1"/>
    <col min="16132" max="16133" width="17.3984375" style="4" customWidth="1"/>
    <col min="16134" max="16135" width="15.09765625" style="4" customWidth="1"/>
    <col min="16136" max="16384" width="9.09765625" style="4"/>
  </cols>
  <sheetData>
    <row r="1" spans="1:15" x14ac:dyDescent="0.25">
      <c r="A1" s="6"/>
      <c r="B1" s="6"/>
      <c r="C1" s="6"/>
      <c r="D1" s="6"/>
      <c r="E1" s="6"/>
      <c r="F1" s="6"/>
      <c r="G1" s="7"/>
    </row>
    <row r="2" spans="1:15" ht="13" x14ac:dyDescent="0.3">
      <c r="A2" s="8" t="s">
        <v>263</v>
      </c>
      <c r="B2" s="6"/>
      <c r="C2" s="6"/>
      <c r="D2" s="6"/>
      <c r="E2" s="6"/>
      <c r="F2" s="6"/>
      <c r="G2" s="7"/>
    </row>
    <row r="3" spans="1:15" x14ac:dyDescent="0.25">
      <c r="A3" s="9"/>
      <c r="B3" s="9"/>
      <c r="C3" s="9"/>
      <c r="D3" s="9"/>
      <c r="E3" s="9"/>
      <c r="F3" s="9"/>
      <c r="G3" s="10"/>
    </row>
    <row r="4" spans="1:15" x14ac:dyDescent="0.25">
      <c r="A4" s="11" t="s">
        <v>42</v>
      </c>
      <c r="B4" s="12" t="s">
        <v>43</v>
      </c>
      <c r="C4" s="12" t="s">
        <v>44</v>
      </c>
      <c r="D4" s="12" t="s">
        <v>44</v>
      </c>
      <c r="E4" s="12" t="s">
        <v>45</v>
      </c>
      <c r="F4" s="12" t="s">
        <v>46</v>
      </c>
      <c r="G4" s="13" t="s">
        <v>47</v>
      </c>
    </row>
    <row r="5" spans="1:15" x14ac:dyDescent="0.25">
      <c r="A5" s="14" t="s">
        <v>48</v>
      </c>
      <c r="B5" s="15" t="s">
        <v>49</v>
      </c>
      <c r="C5" s="15" t="s">
        <v>50</v>
      </c>
      <c r="D5" s="15" t="s">
        <v>51</v>
      </c>
      <c r="E5" s="15" t="s">
        <v>52</v>
      </c>
      <c r="F5" s="15" t="s">
        <v>53</v>
      </c>
      <c r="G5" s="16" t="s">
        <v>54</v>
      </c>
    </row>
    <row r="6" spans="1:15" x14ac:dyDescent="0.25">
      <c r="A6" s="17"/>
      <c r="B6" s="15" t="s">
        <v>55</v>
      </c>
      <c r="C6" s="15" t="s">
        <v>56</v>
      </c>
      <c r="D6" s="15" t="s">
        <v>55</v>
      </c>
      <c r="E6" s="15" t="s">
        <v>55</v>
      </c>
      <c r="F6" s="15" t="s">
        <v>57</v>
      </c>
      <c r="G6" s="16" t="s">
        <v>56</v>
      </c>
    </row>
    <row r="7" spans="1:15" x14ac:dyDescent="0.25">
      <c r="A7" s="18"/>
      <c r="B7" s="6"/>
      <c r="C7" s="15"/>
      <c r="D7" s="6"/>
      <c r="E7" s="6"/>
      <c r="F7" s="15"/>
      <c r="G7" s="16"/>
    </row>
    <row r="8" spans="1:15" ht="13.5" x14ac:dyDescent="0.35">
      <c r="A8" s="19"/>
      <c r="B8" s="20" t="s">
        <v>58</v>
      </c>
      <c r="C8" s="12" t="s">
        <v>59</v>
      </c>
      <c r="D8" s="12" t="s">
        <v>60</v>
      </c>
      <c r="E8" s="12" t="s">
        <v>61</v>
      </c>
      <c r="F8" s="20" t="s">
        <v>62</v>
      </c>
      <c r="G8" s="21" t="s">
        <v>63</v>
      </c>
    </row>
    <row r="9" spans="1:15" x14ac:dyDescent="0.25">
      <c r="A9" s="18"/>
      <c r="B9" s="22"/>
      <c r="C9" s="22"/>
      <c r="D9" s="22"/>
      <c r="E9" s="22"/>
      <c r="F9" s="22"/>
      <c r="G9" s="23"/>
    </row>
    <row r="10" spans="1:15" x14ac:dyDescent="0.25">
      <c r="A10" s="14" t="s">
        <v>64</v>
      </c>
      <c r="B10" s="24">
        <v>1.82E-3</v>
      </c>
      <c r="C10" s="15">
        <v>100000</v>
      </c>
      <c r="D10" s="15">
        <v>182</v>
      </c>
      <c r="E10" s="15">
        <v>99847</v>
      </c>
      <c r="F10" s="15">
        <v>8070969</v>
      </c>
      <c r="G10" s="25">
        <v>80.7</v>
      </c>
      <c r="H10" s="40"/>
      <c r="I10" s="44"/>
      <c r="J10" s="44"/>
      <c r="K10" s="39"/>
      <c r="L10" s="39"/>
      <c r="M10" s="44"/>
      <c r="N10" s="43"/>
      <c r="O10" s="43"/>
    </row>
    <row r="11" spans="1:15" x14ac:dyDescent="0.25">
      <c r="A11" s="14" t="s">
        <v>65</v>
      </c>
      <c r="B11" s="24">
        <v>1.2999999999999999E-4</v>
      </c>
      <c r="C11" s="15">
        <v>99818</v>
      </c>
      <c r="D11" s="15">
        <v>13</v>
      </c>
      <c r="E11" s="15">
        <v>99812</v>
      </c>
      <c r="F11" s="15">
        <v>7971122</v>
      </c>
      <c r="G11" s="25">
        <v>79.900000000000006</v>
      </c>
      <c r="H11" s="40"/>
      <c r="I11" s="44"/>
      <c r="J11" s="44"/>
      <c r="K11" s="39"/>
      <c r="L11" s="39"/>
      <c r="M11" s="44"/>
      <c r="N11" s="43"/>
      <c r="O11" s="43"/>
    </row>
    <row r="12" spans="1:15" x14ac:dyDescent="0.25">
      <c r="A12" s="14" t="s">
        <v>66</v>
      </c>
      <c r="B12" s="24">
        <v>1.2E-4</v>
      </c>
      <c r="C12" s="15">
        <v>99805</v>
      </c>
      <c r="D12" s="15">
        <v>12</v>
      </c>
      <c r="E12" s="15">
        <v>99799</v>
      </c>
      <c r="F12" s="15">
        <v>7871310</v>
      </c>
      <c r="G12" s="25">
        <v>78.900000000000006</v>
      </c>
      <c r="H12" s="40"/>
      <c r="I12" s="44"/>
      <c r="J12" s="44"/>
      <c r="K12" s="39"/>
      <c r="L12" s="39"/>
      <c r="M12" s="44"/>
      <c r="N12" s="43"/>
      <c r="O12" s="43"/>
    </row>
    <row r="13" spans="1:15" x14ac:dyDescent="0.25">
      <c r="A13" s="14" t="s">
        <v>67</v>
      </c>
      <c r="B13" s="24">
        <v>1.1E-4</v>
      </c>
      <c r="C13" s="15">
        <v>99793</v>
      </c>
      <c r="D13" s="15">
        <v>11</v>
      </c>
      <c r="E13" s="15">
        <v>99788</v>
      </c>
      <c r="F13" s="15">
        <v>7771511</v>
      </c>
      <c r="G13" s="25">
        <v>77.900000000000006</v>
      </c>
      <c r="H13" s="40"/>
      <c r="I13" s="44"/>
      <c r="J13" s="44"/>
      <c r="K13" s="39"/>
      <c r="L13" s="39"/>
      <c r="M13" s="44"/>
      <c r="N13" s="43"/>
      <c r="O13" s="43"/>
    </row>
    <row r="14" spans="1:15" x14ac:dyDescent="0.25">
      <c r="A14" s="14" t="s">
        <v>68</v>
      </c>
      <c r="B14" s="24">
        <v>1E-4</v>
      </c>
      <c r="C14" s="15">
        <v>99782</v>
      </c>
      <c r="D14" s="15">
        <v>10</v>
      </c>
      <c r="E14" s="15">
        <v>99777</v>
      </c>
      <c r="F14" s="15">
        <v>7671724</v>
      </c>
      <c r="G14" s="25">
        <v>76.900000000000006</v>
      </c>
      <c r="H14" s="40"/>
      <c r="I14" s="44"/>
      <c r="J14" s="44"/>
      <c r="K14" s="39"/>
      <c r="L14" s="39"/>
      <c r="M14" s="44"/>
      <c r="N14" s="43"/>
      <c r="O14" s="43"/>
    </row>
    <row r="15" spans="1:15" x14ac:dyDescent="0.25">
      <c r="A15" s="14" t="s">
        <v>69</v>
      </c>
      <c r="B15" s="24">
        <v>8.0000000000000007E-5</v>
      </c>
      <c r="C15" s="15">
        <v>99772</v>
      </c>
      <c r="D15" s="15">
        <v>8</v>
      </c>
      <c r="E15" s="15">
        <v>99768</v>
      </c>
      <c r="F15" s="15">
        <v>7571947</v>
      </c>
      <c r="G15" s="25">
        <v>75.900000000000006</v>
      </c>
      <c r="H15" s="40"/>
      <c r="I15" s="44"/>
      <c r="J15" s="44"/>
      <c r="K15" s="39"/>
      <c r="L15" s="39"/>
      <c r="M15" s="44"/>
      <c r="N15" s="43"/>
      <c r="O15" s="43"/>
    </row>
    <row r="16" spans="1:15" x14ac:dyDescent="0.25">
      <c r="A16" s="14" t="s">
        <v>70</v>
      </c>
      <c r="B16" s="24">
        <v>6.9999999999999994E-5</v>
      </c>
      <c r="C16" s="15">
        <v>99764</v>
      </c>
      <c r="D16" s="15">
        <v>7</v>
      </c>
      <c r="E16" s="15">
        <v>99761</v>
      </c>
      <c r="F16" s="15">
        <v>7472179</v>
      </c>
      <c r="G16" s="25">
        <v>74.900000000000006</v>
      </c>
      <c r="H16" s="40"/>
      <c r="I16" s="44"/>
      <c r="J16" s="44"/>
      <c r="K16" s="39"/>
      <c r="L16" s="39"/>
      <c r="M16" s="44"/>
      <c r="N16" s="43"/>
      <c r="O16" s="43"/>
    </row>
    <row r="17" spans="1:15" x14ac:dyDescent="0.25">
      <c r="A17" s="14" t="s">
        <v>71</v>
      </c>
      <c r="B17" s="24">
        <v>6.0000000000000002E-5</v>
      </c>
      <c r="C17" s="15">
        <v>99757</v>
      </c>
      <c r="D17" s="15">
        <v>6</v>
      </c>
      <c r="E17" s="15">
        <v>99754</v>
      </c>
      <c r="F17" s="15">
        <v>7372418</v>
      </c>
      <c r="G17" s="25">
        <v>73.900000000000006</v>
      </c>
      <c r="H17" s="40"/>
      <c r="I17" s="44"/>
      <c r="J17" s="44"/>
      <c r="K17" s="39"/>
      <c r="L17" s="39"/>
      <c r="M17" s="44"/>
      <c r="N17" s="43"/>
      <c r="O17" s="43"/>
    </row>
    <row r="18" spans="1:15" x14ac:dyDescent="0.25">
      <c r="A18" s="14" t="s">
        <v>72</v>
      </c>
      <c r="B18" s="24">
        <v>6.9999999999999994E-5</v>
      </c>
      <c r="C18" s="15">
        <v>99751</v>
      </c>
      <c r="D18" s="15">
        <v>7</v>
      </c>
      <c r="E18" s="15">
        <v>99748</v>
      </c>
      <c r="F18" s="15">
        <v>7272664</v>
      </c>
      <c r="G18" s="25">
        <v>72.900000000000006</v>
      </c>
      <c r="H18" s="40"/>
      <c r="I18" s="44"/>
      <c r="J18" s="44"/>
      <c r="K18" s="39"/>
      <c r="L18" s="39"/>
      <c r="M18" s="44"/>
      <c r="N18" s="43"/>
      <c r="O18" s="43"/>
    </row>
    <row r="19" spans="1:15" x14ac:dyDescent="0.25">
      <c r="A19" s="14" t="s">
        <v>73</v>
      </c>
      <c r="B19" s="24">
        <v>9.0000000000000006E-5</v>
      </c>
      <c r="C19" s="15">
        <v>99744</v>
      </c>
      <c r="D19" s="15">
        <v>9</v>
      </c>
      <c r="E19" s="15">
        <v>99740</v>
      </c>
      <c r="F19" s="15">
        <v>7172917</v>
      </c>
      <c r="G19" s="25">
        <v>71.900000000000006</v>
      </c>
      <c r="H19" s="40"/>
      <c r="I19" s="44"/>
      <c r="J19" s="44"/>
      <c r="K19" s="39"/>
      <c r="L19" s="39"/>
      <c r="M19" s="44"/>
      <c r="N19" s="43"/>
      <c r="O19" s="43"/>
    </row>
    <row r="20" spans="1:15" x14ac:dyDescent="0.25">
      <c r="A20" s="14" t="s">
        <v>74</v>
      </c>
      <c r="B20" s="24">
        <v>1.1E-4</v>
      </c>
      <c r="C20" s="15">
        <v>99735</v>
      </c>
      <c r="D20" s="15">
        <v>11</v>
      </c>
      <c r="E20" s="15">
        <v>99730</v>
      </c>
      <c r="F20" s="15">
        <v>7073177</v>
      </c>
      <c r="G20" s="25">
        <v>70.900000000000006</v>
      </c>
      <c r="H20" s="40"/>
      <c r="I20" s="44"/>
      <c r="J20" s="44"/>
      <c r="K20" s="39"/>
      <c r="L20" s="39"/>
      <c r="M20" s="44"/>
      <c r="N20" s="43"/>
      <c r="O20" s="43"/>
    </row>
    <row r="21" spans="1:15" x14ac:dyDescent="0.25">
      <c r="A21" s="14" t="s">
        <v>75</v>
      </c>
      <c r="B21" s="24">
        <v>1.2E-4</v>
      </c>
      <c r="C21" s="15">
        <v>99724</v>
      </c>
      <c r="D21" s="15">
        <v>12</v>
      </c>
      <c r="E21" s="15">
        <v>99718</v>
      </c>
      <c r="F21" s="15">
        <v>6973448</v>
      </c>
      <c r="G21" s="25">
        <v>69.900000000000006</v>
      </c>
      <c r="H21" s="40"/>
      <c r="I21" s="44"/>
      <c r="J21" s="44"/>
      <c r="K21" s="39"/>
      <c r="L21" s="39"/>
      <c r="M21" s="44"/>
      <c r="N21" s="43"/>
      <c r="O21" s="43"/>
    </row>
    <row r="22" spans="1:15" x14ac:dyDescent="0.25">
      <c r="A22" s="14" t="s">
        <v>76</v>
      </c>
      <c r="B22" s="24">
        <v>1.3999999999999999E-4</v>
      </c>
      <c r="C22" s="15">
        <v>99712</v>
      </c>
      <c r="D22" s="15">
        <v>14</v>
      </c>
      <c r="E22" s="15">
        <v>99705</v>
      </c>
      <c r="F22" s="15">
        <v>6873730</v>
      </c>
      <c r="G22" s="25">
        <v>68.900000000000006</v>
      </c>
      <c r="H22" s="40"/>
      <c r="I22" s="44"/>
      <c r="J22" s="44"/>
      <c r="K22" s="39"/>
      <c r="L22" s="39"/>
      <c r="M22" s="44"/>
      <c r="N22" s="43"/>
      <c r="O22" s="43"/>
    </row>
    <row r="23" spans="1:15" x14ac:dyDescent="0.25">
      <c r="A23" s="14" t="s">
        <v>77</v>
      </c>
      <c r="B23" s="24">
        <v>1.6000000000000001E-4</v>
      </c>
      <c r="C23" s="15">
        <v>99698</v>
      </c>
      <c r="D23" s="15">
        <v>16</v>
      </c>
      <c r="E23" s="15">
        <v>99690</v>
      </c>
      <c r="F23" s="15">
        <v>6774025</v>
      </c>
      <c r="G23" s="25">
        <v>67.900000000000006</v>
      </c>
      <c r="H23" s="40"/>
      <c r="I23" s="44"/>
      <c r="J23" s="44"/>
      <c r="K23" s="39"/>
      <c r="L23" s="39"/>
      <c r="M23" s="44"/>
      <c r="N23" s="43"/>
      <c r="O23" s="43"/>
    </row>
    <row r="24" spans="1:15" x14ac:dyDescent="0.25">
      <c r="A24" s="14" t="s">
        <v>78</v>
      </c>
      <c r="B24" s="24">
        <v>1.8000000000000001E-4</v>
      </c>
      <c r="C24" s="15">
        <v>99682</v>
      </c>
      <c r="D24" s="15">
        <v>18</v>
      </c>
      <c r="E24" s="15">
        <v>99673</v>
      </c>
      <c r="F24" s="15">
        <v>6674335</v>
      </c>
      <c r="G24" s="25">
        <v>67</v>
      </c>
      <c r="H24" s="40"/>
      <c r="I24" s="44"/>
      <c r="J24" s="44"/>
      <c r="K24" s="39"/>
      <c r="L24" s="39"/>
      <c r="M24" s="44"/>
      <c r="N24" s="43"/>
      <c r="O24" s="43"/>
    </row>
    <row r="25" spans="1:15" x14ac:dyDescent="0.25">
      <c r="A25" s="14" t="s">
        <v>79</v>
      </c>
      <c r="B25" s="24">
        <v>2.1000000000000001E-4</v>
      </c>
      <c r="C25" s="15">
        <v>99664</v>
      </c>
      <c r="D25" s="15">
        <v>21</v>
      </c>
      <c r="E25" s="15">
        <v>99654</v>
      </c>
      <c r="F25" s="15">
        <v>6574662</v>
      </c>
      <c r="G25" s="25">
        <v>66</v>
      </c>
      <c r="H25" s="40"/>
      <c r="I25" s="44"/>
      <c r="J25" s="44"/>
      <c r="K25" s="39"/>
      <c r="L25" s="39"/>
      <c r="M25" s="44"/>
      <c r="N25" s="43"/>
      <c r="O25" s="43"/>
    </row>
    <row r="26" spans="1:15" x14ac:dyDescent="0.25">
      <c r="A26" s="26" t="s">
        <v>80</v>
      </c>
      <c r="B26" s="24">
        <v>2.3000000000000001E-4</v>
      </c>
      <c r="C26" s="15">
        <v>99643</v>
      </c>
      <c r="D26" s="15">
        <v>23</v>
      </c>
      <c r="E26" s="15">
        <v>99632</v>
      </c>
      <c r="F26" s="15">
        <v>6475008</v>
      </c>
      <c r="G26" s="25">
        <v>65</v>
      </c>
      <c r="H26" s="40"/>
      <c r="I26" s="44"/>
      <c r="J26" s="44"/>
      <c r="K26" s="39"/>
      <c r="L26" s="39"/>
      <c r="M26" s="44"/>
      <c r="N26" s="43"/>
      <c r="O26" s="43"/>
    </row>
    <row r="27" spans="1:15" x14ac:dyDescent="0.25">
      <c r="A27" s="26" t="s">
        <v>81</v>
      </c>
      <c r="B27" s="24">
        <v>2.5000000000000001E-4</v>
      </c>
      <c r="C27" s="15">
        <v>99620</v>
      </c>
      <c r="D27" s="15">
        <v>25</v>
      </c>
      <c r="E27" s="15">
        <v>99608</v>
      </c>
      <c r="F27" s="15">
        <v>6375377</v>
      </c>
      <c r="G27" s="25">
        <v>64</v>
      </c>
      <c r="H27" s="40"/>
      <c r="I27" s="44"/>
      <c r="J27" s="44"/>
      <c r="K27" s="39"/>
      <c r="L27" s="39"/>
      <c r="M27" s="44"/>
      <c r="N27" s="43"/>
      <c r="O27" s="43"/>
    </row>
    <row r="28" spans="1:15" x14ac:dyDescent="0.25">
      <c r="A28" s="26" t="s">
        <v>82</v>
      </c>
      <c r="B28" s="24">
        <v>2.7E-4</v>
      </c>
      <c r="C28" s="15">
        <v>99595</v>
      </c>
      <c r="D28" s="15">
        <v>27</v>
      </c>
      <c r="E28" s="15">
        <v>99582</v>
      </c>
      <c r="F28" s="15">
        <v>6275769</v>
      </c>
      <c r="G28" s="25">
        <v>63</v>
      </c>
      <c r="H28" s="40"/>
      <c r="I28" s="44"/>
      <c r="J28" s="44"/>
      <c r="K28" s="39"/>
      <c r="L28" s="39"/>
      <c r="M28" s="44"/>
      <c r="N28" s="43"/>
      <c r="O28" s="43"/>
    </row>
    <row r="29" spans="1:15" x14ac:dyDescent="0.25">
      <c r="A29" s="26" t="s">
        <v>83</v>
      </c>
      <c r="B29" s="24">
        <v>2.9999999999999997E-4</v>
      </c>
      <c r="C29" s="15">
        <v>99568</v>
      </c>
      <c r="D29" s="15">
        <v>30</v>
      </c>
      <c r="E29" s="15">
        <v>99553</v>
      </c>
      <c r="F29" s="15">
        <v>6176188</v>
      </c>
      <c r="G29" s="25">
        <v>62</v>
      </c>
      <c r="H29" s="40"/>
      <c r="I29" s="44"/>
      <c r="J29" s="44"/>
      <c r="K29" s="39"/>
      <c r="L29" s="39"/>
      <c r="M29" s="44"/>
      <c r="N29" s="43"/>
      <c r="O29" s="43"/>
    </row>
    <row r="30" spans="1:15" x14ac:dyDescent="0.25">
      <c r="A30" s="26" t="s">
        <v>84</v>
      </c>
      <c r="B30" s="24">
        <v>3.2000000000000003E-4</v>
      </c>
      <c r="C30" s="15">
        <v>99538</v>
      </c>
      <c r="D30" s="15">
        <v>32</v>
      </c>
      <c r="E30" s="15">
        <v>99522</v>
      </c>
      <c r="F30" s="15">
        <v>6076635</v>
      </c>
      <c r="G30" s="25">
        <v>61</v>
      </c>
      <c r="H30" s="40"/>
      <c r="I30" s="44"/>
      <c r="J30" s="44"/>
      <c r="K30" s="39"/>
      <c r="L30" s="39"/>
      <c r="M30" s="44"/>
      <c r="N30" s="43"/>
      <c r="O30" s="43"/>
    </row>
    <row r="31" spans="1:15" x14ac:dyDescent="0.25">
      <c r="A31" s="26" t="s">
        <v>85</v>
      </c>
      <c r="B31" s="24">
        <v>3.5E-4</v>
      </c>
      <c r="C31" s="15">
        <v>99506</v>
      </c>
      <c r="D31" s="15">
        <v>35</v>
      </c>
      <c r="E31" s="15">
        <v>99489</v>
      </c>
      <c r="F31" s="15">
        <v>5977113</v>
      </c>
      <c r="G31" s="25">
        <v>60.1</v>
      </c>
      <c r="H31" s="40"/>
      <c r="I31" s="44"/>
      <c r="J31" s="44"/>
      <c r="K31" s="39"/>
      <c r="L31" s="39"/>
      <c r="M31" s="44"/>
      <c r="N31" s="43"/>
      <c r="O31" s="43"/>
    </row>
    <row r="32" spans="1:15" x14ac:dyDescent="0.25">
      <c r="A32" s="26" t="s">
        <v>86</v>
      </c>
      <c r="B32" s="24">
        <v>3.6999999999999999E-4</v>
      </c>
      <c r="C32" s="15">
        <v>99471</v>
      </c>
      <c r="D32" s="15">
        <v>37</v>
      </c>
      <c r="E32" s="15">
        <v>99453</v>
      </c>
      <c r="F32" s="15">
        <v>5877624</v>
      </c>
      <c r="G32" s="25">
        <v>59.1</v>
      </c>
      <c r="H32" s="40"/>
      <c r="I32" s="44"/>
      <c r="J32" s="44"/>
      <c r="K32" s="39"/>
      <c r="L32" s="39"/>
      <c r="M32" s="44"/>
      <c r="N32" s="43"/>
      <c r="O32" s="43"/>
    </row>
    <row r="33" spans="1:15" x14ac:dyDescent="0.25">
      <c r="A33" s="26" t="s">
        <v>87</v>
      </c>
      <c r="B33" s="24">
        <v>3.8000000000000002E-4</v>
      </c>
      <c r="C33" s="15">
        <v>99434</v>
      </c>
      <c r="D33" s="15">
        <v>38</v>
      </c>
      <c r="E33" s="15">
        <v>99415</v>
      </c>
      <c r="F33" s="15">
        <v>5778172</v>
      </c>
      <c r="G33" s="25">
        <v>58.1</v>
      </c>
      <c r="H33" s="40"/>
      <c r="I33" s="44"/>
      <c r="J33" s="44"/>
      <c r="K33" s="39"/>
      <c r="L33" s="39"/>
      <c r="M33" s="44"/>
      <c r="N33" s="43"/>
      <c r="O33" s="43"/>
    </row>
    <row r="34" spans="1:15" x14ac:dyDescent="0.25">
      <c r="A34" s="26" t="s">
        <v>88</v>
      </c>
      <c r="B34" s="24">
        <v>3.8999999999999999E-4</v>
      </c>
      <c r="C34" s="15">
        <v>99396</v>
      </c>
      <c r="D34" s="15">
        <v>39</v>
      </c>
      <c r="E34" s="15">
        <v>99377</v>
      </c>
      <c r="F34" s="15">
        <v>5678757</v>
      </c>
      <c r="G34" s="25">
        <v>57.1</v>
      </c>
      <c r="H34" s="40"/>
      <c r="I34" s="44"/>
      <c r="J34" s="44"/>
      <c r="K34" s="39"/>
      <c r="L34" s="39"/>
      <c r="M34" s="44"/>
      <c r="N34" s="43"/>
      <c r="O34" s="43"/>
    </row>
    <row r="35" spans="1:15" x14ac:dyDescent="0.25">
      <c r="A35" s="26" t="s">
        <v>89</v>
      </c>
      <c r="B35" s="24">
        <v>4.0000000000000002E-4</v>
      </c>
      <c r="C35" s="15">
        <v>99357</v>
      </c>
      <c r="D35" s="15">
        <v>40</v>
      </c>
      <c r="E35" s="15">
        <v>99337</v>
      </c>
      <c r="F35" s="15">
        <v>5579380</v>
      </c>
      <c r="G35" s="25">
        <v>56.2</v>
      </c>
      <c r="H35" s="40"/>
      <c r="I35" s="44"/>
      <c r="J35" s="44"/>
      <c r="K35" s="39"/>
      <c r="L35" s="39"/>
      <c r="M35" s="44"/>
      <c r="N35" s="43"/>
      <c r="O35" s="43"/>
    </row>
    <row r="36" spans="1:15" x14ac:dyDescent="0.25">
      <c r="A36" s="26" t="s">
        <v>90</v>
      </c>
      <c r="B36" s="24">
        <v>4.0999999999999999E-4</v>
      </c>
      <c r="C36" s="15">
        <v>99317</v>
      </c>
      <c r="D36" s="15">
        <v>41</v>
      </c>
      <c r="E36" s="15">
        <v>99297</v>
      </c>
      <c r="F36" s="15">
        <v>5480043</v>
      </c>
      <c r="G36" s="25">
        <v>55.2</v>
      </c>
      <c r="H36" s="40"/>
      <c r="I36" s="44"/>
      <c r="J36" s="44"/>
      <c r="K36" s="39"/>
      <c r="L36" s="39"/>
      <c r="M36" s="44"/>
      <c r="N36" s="43"/>
      <c r="O36" s="43"/>
    </row>
    <row r="37" spans="1:15" x14ac:dyDescent="0.25">
      <c r="A37" s="26" t="s">
        <v>91</v>
      </c>
      <c r="B37" s="24">
        <v>4.2000000000000002E-4</v>
      </c>
      <c r="C37" s="15">
        <v>99276</v>
      </c>
      <c r="D37" s="15">
        <v>41</v>
      </c>
      <c r="E37" s="15">
        <v>99256</v>
      </c>
      <c r="F37" s="15">
        <v>5380747</v>
      </c>
      <c r="G37" s="25">
        <v>54.2</v>
      </c>
      <c r="H37" s="40"/>
      <c r="I37" s="44"/>
      <c r="J37" s="44"/>
      <c r="K37" s="39"/>
      <c r="L37" s="39"/>
      <c r="M37" s="44"/>
      <c r="N37" s="43"/>
      <c r="O37" s="43"/>
    </row>
    <row r="38" spans="1:15" x14ac:dyDescent="0.25">
      <c r="A38" s="26" t="s">
        <v>92</v>
      </c>
      <c r="B38" s="24">
        <v>4.2000000000000002E-4</v>
      </c>
      <c r="C38" s="15">
        <v>99235</v>
      </c>
      <c r="D38" s="15">
        <v>42</v>
      </c>
      <c r="E38" s="15">
        <v>99214</v>
      </c>
      <c r="F38" s="15">
        <v>5281491</v>
      </c>
      <c r="G38" s="25">
        <v>53.2</v>
      </c>
      <c r="H38" s="40"/>
      <c r="I38" s="44"/>
      <c r="J38" s="44"/>
      <c r="K38" s="39"/>
      <c r="L38" s="39"/>
      <c r="M38" s="44"/>
      <c r="N38" s="43"/>
      <c r="O38" s="43"/>
    </row>
    <row r="39" spans="1:15" x14ac:dyDescent="0.25">
      <c r="A39" s="26" t="s">
        <v>93</v>
      </c>
      <c r="B39" s="24">
        <v>4.2000000000000002E-4</v>
      </c>
      <c r="C39" s="15">
        <v>99193</v>
      </c>
      <c r="D39" s="15">
        <v>42</v>
      </c>
      <c r="E39" s="15">
        <v>99172</v>
      </c>
      <c r="F39" s="15">
        <v>5182277</v>
      </c>
      <c r="G39" s="25">
        <v>52.2</v>
      </c>
      <c r="H39" s="40"/>
      <c r="I39" s="44"/>
      <c r="J39" s="44"/>
      <c r="K39" s="39"/>
      <c r="L39" s="39"/>
      <c r="M39" s="44"/>
      <c r="N39" s="43"/>
      <c r="O39" s="43"/>
    </row>
    <row r="40" spans="1:15" x14ac:dyDescent="0.25">
      <c r="A40" s="26" t="s">
        <v>94</v>
      </c>
      <c r="B40" s="24">
        <v>4.2000000000000002E-4</v>
      </c>
      <c r="C40" s="15">
        <v>99151</v>
      </c>
      <c r="D40" s="15">
        <v>42</v>
      </c>
      <c r="E40" s="15">
        <v>99130</v>
      </c>
      <c r="F40" s="15">
        <v>5083105</v>
      </c>
      <c r="G40" s="25">
        <v>51.3</v>
      </c>
      <c r="H40" s="40"/>
      <c r="I40" s="44"/>
      <c r="J40" s="44"/>
      <c r="K40" s="39"/>
      <c r="L40" s="39"/>
      <c r="M40" s="44"/>
      <c r="N40" s="43"/>
      <c r="O40" s="43"/>
    </row>
    <row r="41" spans="1:15" x14ac:dyDescent="0.25">
      <c r="A41" s="26" t="s">
        <v>95</v>
      </c>
      <c r="B41" s="24">
        <v>4.2000000000000002E-4</v>
      </c>
      <c r="C41" s="15">
        <v>99109</v>
      </c>
      <c r="D41" s="15">
        <v>42</v>
      </c>
      <c r="E41" s="15">
        <v>99088</v>
      </c>
      <c r="F41" s="15">
        <v>4983975</v>
      </c>
      <c r="G41" s="25">
        <v>50.3</v>
      </c>
      <c r="H41" s="40"/>
      <c r="I41" s="44"/>
      <c r="J41" s="44"/>
      <c r="K41" s="39"/>
      <c r="L41" s="39"/>
      <c r="M41" s="44"/>
      <c r="N41" s="43"/>
      <c r="O41" s="43"/>
    </row>
    <row r="42" spans="1:15" x14ac:dyDescent="0.25">
      <c r="A42" s="26" t="s">
        <v>96</v>
      </c>
      <c r="B42" s="24">
        <v>4.4000000000000002E-4</v>
      </c>
      <c r="C42" s="15">
        <v>99067</v>
      </c>
      <c r="D42" s="15">
        <v>44</v>
      </c>
      <c r="E42" s="15">
        <v>99045</v>
      </c>
      <c r="F42" s="15">
        <v>4884887</v>
      </c>
      <c r="G42" s="25">
        <v>49.3</v>
      </c>
      <c r="H42" s="40"/>
      <c r="I42" s="44"/>
      <c r="J42" s="44"/>
      <c r="K42" s="39"/>
      <c r="L42" s="39"/>
      <c r="M42" s="44"/>
      <c r="N42" s="43"/>
      <c r="O42" s="43"/>
    </row>
    <row r="43" spans="1:15" x14ac:dyDescent="0.25">
      <c r="A43" s="26" t="s">
        <v>97</v>
      </c>
      <c r="B43" s="24">
        <v>4.6999999999999999E-4</v>
      </c>
      <c r="C43" s="15">
        <v>99023</v>
      </c>
      <c r="D43" s="15">
        <v>47</v>
      </c>
      <c r="E43" s="15">
        <v>99000</v>
      </c>
      <c r="F43" s="15">
        <v>4785842</v>
      </c>
      <c r="G43" s="25">
        <v>48.3</v>
      </c>
      <c r="H43" s="40"/>
      <c r="I43" s="44"/>
      <c r="J43" s="44"/>
      <c r="K43" s="39"/>
      <c r="L43" s="39"/>
      <c r="M43" s="44"/>
      <c r="N43" s="43"/>
      <c r="O43" s="43"/>
    </row>
    <row r="44" spans="1:15" x14ac:dyDescent="0.25">
      <c r="A44" s="26" t="s">
        <v>98</v>
      </c>
      <c r="B44" s="24">
        <v>5.1999999999999995E-4</v>
      </c>
      <c r="C44" s="15">
        <v>98976</v>
      </c>
      <c r="D44" s="15">
        <v>52</v>
      </c>
      <c r="E44" s="15">
        <v>98950</v>
      </c>
      <c r="F44" s="15">
        <v>4686843</v>
      </c>
      <c r="G44" s="25">
        <v>47.4</v>
      </c>
      <c r="H44" s="40"/>
      <c r="I44" s="44"/>
      <c r="J44" s="44"/>
      <c r="K44" s="39"/>
      <c r="L44" s="39"/>
      <c r="M44" s="44"/>
      <c r="N44" s="43"/>
      <c r="O44" s="43"/>
    </row>
    <row r="45" spans="1:15" x14ac:dyDescent="0.25">
      <c r="A45" s="26" t="s">
        <v>99</v>
      </c>
      <c r="B45" s="24">
        <v>5.6999999999999998E-4</v>
      </c>
      <c r="C45" s="15">
        <v>98924</v>
      </c>
      <c r="D45" s="15">
        <v>57</v>
      </c>
      <c r="E45" s="15">
        <v>98896</v>
      </c>
      <c r="F45" s="15">
        <v>4587893</v>
      </c>
      <c r="G45" s="25">
        <v>46.4</v>
      </c>
      <c r="H45" s="40"/>
      <c r="I45" s="44"/>
      <c r="J45" s="44"/>
      <c r="K45" s="39"/>
      <c r="L45" s="39"/>
      <c r="M45" s="44"/>
      <c r="N45" s="43"/>
      <c r="O45" s="43"/>
    </row>
    <row r="46" spans="1:15" x14ac:dyDescent="0.25">
      <c r="A46" s="26" t="s">
        <v>100</v>
      </c>
      <c r="B46" s="24">
        <v>6.2E-4</v>
      </c>
      <c r="C46" s="15">
        <v>98867</v>
      </c>
      <c r="D46" s="15">
        <v>62</v>
      </c>
      <c r="E46" s="15">
        <v>98836</v>
      </c>
      <c r="F46" s="15">
        <v>4488997</v>
      </c>
      <c r="G46" s="25">
        <v>45.4</v>
      </c>
      <c r="H46" s="40"/>
      <c r="I46" s="44"/>
      <c r="J46" s="44"/>
      <c r="K46" s="39"/>
      <c r="L46" s="39"/>
      <c r="M46" s="44"/>
      <c r="N46" s="43"/>
      <c r="O46" s="43"/>
    </row>
    <row r="47" spans="1:15" x14ac:dyDescent="0.25">
      <c r="A47" s="26" t="s">
        <v>101</v>
      </c>
      <c r="B47" s="24">
        <v>6.8000000000000005E-4</v>
      </c>
      <c r="C47" s="15">
        <v>98805</v>
      </c>
      <c r="D47" s="15">
        <v>67</v>
      </c>
      <c r="E47" s="15">
        <v>98772</v>
      </c>
      <c r="F47" s="15">
        <v>4390161</v>
      </c>
      <c r="G47" s="25">
        <v>44.4</v>
      </c>
      <c r="H47" s="40"/>
      <c r="I47" s="44"/>
      <c r="J47" s="44"/>
      <c r="K47" s="39"/>
      <c r="L47" s="39"/>
      <c r="M47" s="44"/>
      <c r="N47" s="43"/>
      <c r="O47" s="43"/>
    </row>
    <row r="48" spans="1:15" x14ac:dyDescent="0.25">
      <c r="A48" s="26" t="s">
        <v>102</v>
      </c>
      <c r="B48" s="24">
        <v>7.3999999999999999E-4</v>
      </c>
      <c r="C48" s="15">
        <v>98738</v>
      </c>
      <c r="D48" s="15">
        <v>73</v>
      </c>
      <c r="E48" s="15">
        <v>98702</v>
      </c>
      <c r="F48" s="15">
        <v>4291390</v>
      </c>
      <c r="G48" s="25">
        <v>43.5</v>
      </c>
      <c r="H48" s="40"/>
      <c r="I48" s="44"/>
      <c r="J48" s="44"/>
      <c r="K48" s="39"/>
      <c r="L48" s="39"/>
      <c r="M48" s="44"/>
      <c r="N48" s="43"/>
      <c r="O48" s="43"/>
    </row>
    <row r="49" spans="1:15" x14ac:dyDescent="0.25">
      <c r="A49" s="26" t="s">
        <v>103</v>
      </c>
      <c r="B49" s="24">
        <v>8.0999999999999996E-4</v>
      </c>
      <c r="C49" s="15">
        <v>98665</v>
      </c>
      <c r="D49" s="15">
        <v>79</v>
      </c>
      <c r="E49" s="15">
        <v>98626</v>
      </c>
      <c r="F49" s="15">
        <v>4192688</v>
      </c>
      <c r="G49" s="25">
        <v>42.5</v>
      </c>
      <c r="H49" s="40"/>
      <c r="I49" s="44"/>
      <c r="J49" s="44"/>
      <c r="K49" s="39"/>
      <c r="L49" s="39"/>
      <c r="M49" s="44"/>
      <c r="N49" s="43"/>
      <c r="O49" s="43"/>
    </row>
    <row r="50" spans="1:15" x14ac:dyDescent="0.25">
      <c r="A50" s="26" t="s">
        <v>104</v>
      </c>
      <c r="B50" s="24">
        <v>8.7000000000000001E-4</v>
      </c>
      <c r="C50" s="15">
        <v>98586</v>
      </c>
      <c r="D50" s="15">
        <v>86</v>
      </c>
      <c r="E50" s="15">
        <v>98543</v>
      </c>
      <c r="F50" s="15">
        <v>4094063</v>
      </c>
      <c r="G50" s="25">
        <v>41.5</v>
      </c>
      <c r="H50" s="40"/>
      <c r="I50" s="44"/>
      <c r="J50" s="44"/>
      <c r="K50" s="39"/>
      <c r="L50" s="39"/>
      <c r="M50" s="44"/>
      <c r="N50" s="43"/>
      <c r="O50" s="43"/>
    </row>
    <row r="51" spans="1:15" x14ac:dyDescent="0.25">
      <c r="A51" s="26" t="s">
        <v>105</v>
      </c>
      <c r="B51" s="24">
        <v>9.3999999999999997E-4</v>
      </c>
      <c r="C51" s="15">
        <v>98500</v>
      </c>
      <c r="D51" s="15">
        <v>93</v>
      </c>
      <c r="E51" s="15">
        <v>98454</v>
      </c>
      <c r="F51" s="15">
        <v>3995520</v>
      </c>
      <c r="G51" s="25">
        <v>40.6</v>
      </c>
      <c r="H51" s="40"/>
      <c r="I51" s="44"/>
      <c r="J51" s="44"/>
      <c r="K51" s="39"/>
      <c r="L51" s="39"/>
      <c r="M51" s="44"/>
      <c r="N51" s="43"/>
      <c r="O51" s="43"/>
    </row>
    <row r="52" spans="1:15" x14ac:dyDescent="0.25">
      <c r="A52" s="26" t="s">
        <v>106</v>
      </c>
      <c r="B52" s="24">
        <v>1.0300000000000001E-3</v>
      </c>
      <c r="C52" s="15">
        <v>98407</v>
      </c>
      <c r="D52" s="15">
        <v>102</v>
      </c>
      <c r="E52" s="15">
        <v>98356</v>
      </c>
      <c r="F52" s="15">
        <v>3897066</v>
      </c>
      <c r="G52" s="25">
        <v>39.6</v>
      </c>
      <c r="H52" s="40"/>
      <c r="I52" s="44"/>
      <c r="J52" s="44"/>
      <c r="K52" s="39"/>
      <c r="L52" s="39"/>
      <c r="M52" s="44"/>
      <c r="N52" s="43"/>
      <c r="O52" s="43"/>
    </row>
    <row r="53" spans="1:15" x14ac:dyDescent="0.25">
      <c r="A53" s="26" t="s">
        <v>107</v>
      </c>
      <c r="B53" s="24">
        <v>1.16E-3</v>
      </c>
      <c r="C53" s="15">
        <v>98305</v>
      </c>
      <c r="D53" s="15">
        <v>114</v>
      </c>
      <c r="E53" s="15">
        <v>98248</v>
      </c>
      <c r="F53" s="15">
        <v>3798710</v>
      </c>
      <c r="G53" s="25">
        <v>38.6</v>
      </c>
      <c r="H53" s="40"/>
      <c r="I53" s="44"/>
      <c r="J53" s="44"/>
      <c r="K53" s="39"/>
      <c r="L53" s="39"/>
      <c r="M53" s="44"/>
      <c r="N53" s="43"/>
      <c r="O53" s="43"/>
    </row>
    <row r="54" spans="1:15" x14ac:dyDescent="0.25">
      <c r="A54" s="26" t="s">
        <v>108</v>
      </c>
      <c r="B54" s="24">
        <v>1.31E-3</v>
      </c>
      <c r="C54" s="15">
        <v>98191</v>
      </c>
      <c r="D54" s="15">
        <v>129</v>
      </c>
      <c r="E54" s="15">
        <v>98127</v>
      </c>
      <c r="F54" s="15">
        <v>3700462</v>
      </c>
      <c r="G54" s="25">
        <v>37.700000000000003</v>
      </c>
      <c r="H54" s="40"/>
      <c r="I54" s="44"/>
      <c r="J54" s="44"/>
      <c r="K54" s="39"/>
      <c r="L54" s="39"/>
      <c r="M54" s="44"/>
      <c r="N54" s="43"/>
      <c r="O54" s="43"/>
    </row>
    <row r="55" spans="1:15" x14ac:dyDescent="0.25">
      <c r="A55" s="26" t="s">
        <v>109</v>
      </c>
      <c r="B55" s="24">
        <v>1.4599999999999999E-3</v>
      </c>
      <c r="C55" s="15">
        <v>98062</v>
      </c>
      <c r="D55" s="15">
        <v>143</v>
      </c>
      <c r="E55" s="15">
        <v>97991</v>
      </c>
      <c r="F55" s="15">
        <v>3602336</v>
      </c>
      <c r="G55" s="25">
        <v>36.700000000000003</v>
      </c>
      <c r="H55" s="40"/>
      <c r="I55" s="44"/>
      <c r="J55" s="44"/>
      <c r="K55" s="39"/>
      <c r="L55" s="39"/>
      <c r="M55" s="44"/>
      <c r="N55" s="43"/>
      <c r="O55" s="43"/>
    </row>
    <row r="56" spans="1:15" x14ac:dyDescent="0.25">
      <c r="A56" s="26" t="s">
        <v>110</v>
      </c>
      <c r="B56" s="24">
        <v>1.6199999999999999E-3</v>
      </c>
      <c r="C56" s="15">
        <v>97919</v>
      </c>
      <c r="D56" s="15">
        <v>159</v>
      </c>
      <c r="E56" s="15">
        <v>97840</v>
      </c>
      <c r="F56" s="15">
        <v>3504345</v>
      </c>
      <c r="G56" s="25">
        <v>35.799999999999997</v>
      </c>
      <c r="H56" s="40"/>
      <c r="I56" s="44"/>
      <c r="J56" s="44"/>
      <c r="K56" s="39"/>
      <c r="L56" s="39"/>
      <c r="M56" s="44"/>
      <c r="N56" s="43"/>
      <c r="O56" s="43"/>
    </row>
    <row r="57" spans="1:15" x14ac:dyDescent="0.25">
      <c r="A57" s="26" t="s">
        <v>111</v>
      </c>
      <c r="B57" s="24">
        <v>1.8E-3</v>
      </c>
      <c r="C57" s="15">
        <v>97760</v>
      </c>
      <c r="D57" s="15">
        <v>176</v>
      </c>
      <c r="E57" s="15">
        <v>97672</v>
      </c>
      <c r="F57" s="15">
        <v>3406506</v>
      </c>
      <c r="G57" s="25">
        <v>34.799999999999997</v>
      </c>
      <c r="H57" s="40"/>
      <c r="I57" s="44"/>
      <c r="J57" s="44"/>
      <c r="K57" s="39"/>
      <c r="L57" s="39"/>
      <c r="M57" s="44"/>
      <c r="N57" s="43"/>
      <c r="O57" s="43"/>
    </row>
    <row r="58" spans="1:15" x14ac:dyDescent="0.25">
      <c r="A58" s="26" t="s">
        <v>112</v>
      </c>
      <c r="B58" s="24">
        <v>2E-3</v>
      </c>
      <c r="C58" s="15">
        <v>97584</v>
      </c>
      <c r="D58" s="15">
        <v>195</v>
      </c>
      <c r="E58" s="15">
        <v>97487</v>
      </c>
      <c r="F58" s="15">
        <v>3308834</v>
      </c>
      <c r="G58" s="25">
        <v>33.9</v>
      </c>
      <c r="H58" s="40"/>
      <c r="I58" s="44"/>
      <c r="J58" s="44"/>
      <c r="K58" s="39"/>
      <c r="L58" s="39"/>
      <c r="M58" s="44"/>
      <c r="N58" s="43"/>
      <c r="O58" s="43"/>
    </row>
    <row r="59" spans="1:15" x14ac:dyDescent="0.25">
      <c r="A59" s="26" t="s">
        <v>113</v>
      </c>
      <c r="B59" s="24">
        <v>2.2200000000000002E-3</v>
      </c>
      <c r="C59" s="15">
        <v>97389</v>
      </c>
      <c r="D59" s="15">
        <v>216</v>
      </c>
      <c r="E59" s="15">
        <v>97281</v>
      </c>
      <c r="F59" s="15">
        <v>3211347</v>
      </c>
      <c r="G59" s="25">
        <v>33</v>
      </c>
      <c r="H59" s="40"/>
      <c r="I59" s="44"/>
      <c r="J59" s="44"/>
      <c r="K59" s="39"/>
      <c r="L59" s="39"/>
      <c r="M59" s="44"/>
      <c r="N59" s="43"/>
      <c r="O59" s="43"/>
    </row>
    <row r="60" spans="1:15" x14ac:dyDescent="0.25">
      <c r="A60" s="27" t="s">
        <v>114</v>
      </c>
      <c r="B60" s="24">
        <v>2.4399999999999999E-3</v>
      </c>
      <c r="C60" s="15">
        <v>97173</v>
      </c>
      <c r="D60" s="15">
        <v>237</v>
      </c>
      <c r="E60" s="15">
        <v>97055</v>
      </c>
      <c r="F60" s="15">
        <v>3114066</v>
      </c>
      <c r="G60" s="25">
        <v>32</v>
      </c>
      <c r="H60" s="40"/>
      <c r="I60" s="44"/>
      <c r="J60" s="44"/>
      <c r="K60" s="39"/>
      <c r="L60" s="39"/>
      <c r="M60" s="44"/>
      <c r="N60" s="43"/>
      <c r="O60" s="43"/>
    </row>
    <row r="61" spans="1:15" x14ac:dyDescent="0.25">
      <c r="A61" s="27" t="s">
        <v>115</v>
      </c>
      <c r="B61" s="24">
        <v>2.6800000000000001E-3</v>
      </c>
      <c r="C61" s="15">
        <v>96936</v>
      </c>
      <c r="D61" s="15">
        <v>260</v>
      </c>
      <c r="E61" s="15">
        <v>96806</v>
      </c>
      <c r="F61" s="15">
        <v>3017012</v>
      </c>
      <c r="G61" s="25">
        <v>31.1</v>
      </c>
      <c r="H61" s="40"/>
      <c r="I61" s="44"/>
      <c r="J61" s="44"/>
      <c r="K61" s="39"/>
      <c r="L61" s="39"/>
      <c r="M61" s="44"/>
      <c r="N61" s="43"/>
      <c r="O61" s="43"/>
    </row>
    <row r="62" spans="1:15" x14ac:dyDescent="0.25">
      <c r="A62" s="27" t="s">
        <v>116</v>
      </c>
      <c r="B62" s="24">
        <v>2.96E-3</v>
      </c>
      <c r="C62" s="15">
        <v>96676</v>
      </c>
      <c r="D62" s="15">
        <v>286</v>
      </c>
      <c r="E62" s="15">
        <v>96533</v>
      </c>
      <c r="F62" s="15">
        <v>2920206</v>
      </c>
      <c r="G62" s="25">
        <v>30.2</v>
      </c>
      <c r="H62" s="40"/>
      <c r="I62" s="44"/>
      <c r="J62" s="44"/>
      <c r="K62" s="39"/>
      <c r="L62" s="39"/>
      <c r="M62" s="44"/>
      <c r="N62" s="43"/>
      <c r="O62" s="43"/>
    </row>
    <row r="63" spans="1:15" x14ac:dyDescent="0.25">
      <c r="A63" s="26" t="s">
        <v>117</v>
      </c>
      <c r="B63" s="24">
        <v>3.29E-3</v>
      </c>
      <c r="C63" s="15">
        <v>96390</v>
      </c>
      <c r="D63" s="15">
        <v>317</v>
      </c>
      <c r="E63" s="15">
        <v>96232</v>
      </c>
      <c r="F63" s="15">
        <v>2823673</v>
      </c>
      <c r="G63" s="25">
        <v>29.3</v>
      </c>
      <c r="H63" s="40"/>
      <c r="I63" s="44"/>
      <c r="J63" s="44"/>
      <c r="K63" s="39"/>
      <c r="L63" s="39"/>
      <c r="M63" s="44"/>
      <c r="N63" s="43"/>
      <c r="O63" s="43"/>
    </row>
    <row r="64" spans="1:15" x14ac:dyDescent="0.25">
      <c r="A64" s="26" t="s">
        <v>118</v>
      </c>
      <c r="B64" s="24">
        <v>3.6600000000000001E-3</v>
      </c>
      <c r="C64" s="15">
        <v>96073</v>
      </c>
      <c r="D64" s="15">
        <v>352</v>
      </c>
      <c r="E64" s="15">
        <v>95897</v>
      </c>
      <c r="F64" s="15">
        <v>2727441</v>
      </c>
      <c r="G64" s="25">
        <v>28.4</v>
      </c>
      <c r="H64" s="40"/>
      <c r="I64" s="44"/>
      <c r="J64" s="44"/>
      <c r="K64" s="39"/>
      <c r="L64" s="39"/>
      <c r="M64" s="44"/>
      <c r="N64" s="43"/>
      <c r="O64" s="43"/>
    </row>
    <row r="65" spans="1:15" x14ac:dyDescent="0.25">
      <c r="A65" s="26" t="s">
        <v>119</v>
      </c>
      <c r="B65" s="24">
        <v>4.0400000000000002E-3</v>
      </c>
      <c r="C65" s="15">
        <v>95721</v>
      </c>
      <c r="D65" s="15">
        <v>387</v>
      </c>
      <c r="E65" s="15">
        <v>95528</v>
      </c>
      <c r="F65" s="15">
        <v>2631544</v>
      </c>
      <c r="G65" s="25">
        <v>27.5</v>
      </c>
      <c r="H65" s="40"/>
      <c r="I65" s="44"/>
      <c r="J65" s="44"/>
      <c r="K65" s="39"/>
      <c r="L65" s="39"/>
      <c r="M65" s="44"/>
      <c r="N65" s="43"/>
      <c r="O65" s="43"/>
    </row>
    <row r="66" spans="1:15" x14ac:dyDescent="0.25">
      <c r="A66" s="26" t="s">
        <v>120</v>
      </c>
      <c r="B66" s="24">
        <v>4.4400000000000004E-3</v>
      </c>
      <c r="C66" s="15">
        <v>95334</v>
      </c>
      <c r="D66" s="15">
        <v>423</v>
      </c>
      <c r="E66" s="15">
        <v>95123</v>
      </c>
      <c r="F66" s="15">
        <v>2536017</v>
      </c>
      <c r="G66" s="25">
        <v>26.6</v>
      </c>
      <c r="H66" s="40"/>
      <c r="I66" s="44"/>
      <c r="J66" s="44"/>
      <c r="K66" s="39"/>
      <c r="L66" s="39"/>
      <c r="M66" s="44"/>
      <c r="N66" s="43"/>
      <c r="O66" s="43"/>
    </row>
    <row r="67" spans="1:15" x14ac:dyDescent="0.25">
      <c r="A67" s="26" t="s">
        <v>121</v>
      </c>
      <c r="B67" s="24">
        <v>4.9199999999999999E-3</v>
      </c>
      <c r="C67" s="15">
        <v>94911</v>
      </c>
      <c r="D67" s="15">
        <v>467</v>
      </c>
      <c r="E67" s="15">
        <v>94678</v>
      </c>
      <c r="F67" s="15">
        <v>2440894</v>
      </c>
      <c r="G67" s="25">
        <v>25.7</v>
      </c>
      <c r="H67" s="40"/>
      <c r="I67" s="44"/>
      <c r="J67" s="44"/>
      <c r="K67" s="39"/>
      <c r="L67" s="39"/>
      <c r="M67" s="44"/>
      <c r="N67" s="43"/>
      <c r="O67" s="43"/>
    </row>
    <row r="68" spans="1:15" x14ac:dyDescent="0.25">
      <c r="A68" s="26" t="s">
        <v>122</v>
      </c>
      <c r="B68" s="24">
        <v>5.5100000000000001E-3</v>
      </c>
      <c r="C68" s="15">
        <v>94444</v>
      </c>
      <c r="D68" s="15">
        <v>520</v>
      </c>
      <c r="E68" s="15">
        <v>94184</v>
      </c>
      <c r="F68" s="15">
        <v>2346217</v>
      </c>
      <c r="G68" s="25">
        <v>24.8</v>
      </c>
      <c r="H68" s="40"/>
      <c r="I68" s="44"/>
      <c r="J68" s="44"/>
      <c r="K68" s="39"/>
      <c r="L68" s="39"/>
      <c r="M68" s="44"/>
      <c r="N68" s="43"/>
      <c r="O68" s="43"/>
    </row>
    <row r="69" spans="1:15" x14ac:dyDescent="0.25">
      <c r="A69" s="26" t="s">
        <v>123</v>
      </c>
      <c r="B69" s="24">
        <v>6.1700000000000001E-3</v>
      </c>
      <c r="C69" s="15">
        <v>93924</v>
      </c>
      <c r="D69" s="15">
        <v>579</v>
      </c>
      <c r="E69" s="15">
        <v>93635</v>
      </c>
      <c r="F69" s="15">
        <v>2252033</v>
      </c>
      <c r="G69" s="25">
        <v>24</v>
      </c>
      <c r="H69" s="40"/>
      <c r="I69" s="44"/>
      <c r="J69" s="44"/>
      <c r="K69" s="39"/>
      <c r="L69" s="39"/>
      <c r="M69" s="44"/>
      <c r="N69" s="43"/>
      <c r="O69" s="43"/>
    </row>
    <row r="70" spans="1:15" x14ac:dyDescent="0.25">
      <c r="A70" s="26" t="s">
        <v>124</v>
      </c>
      <c r="B70" s="24">
        <v>6.8500000000000002E-3</v>
      </c>
      <c r="C70" s="15">
        <v>93345</v>
      </c>
      <c r="D70" s="15">
        <v>640</v>
      </c>
      <c r="E70" s="15">
        <v>93025</v>
      </c>
      <c r="F70" s="15">
        <v>2158398</v>
      </c>
      <c r="G70" s="25">
        <v>23.1</v>
      </c>
      <c r="H70" s="40"/>
      <c r="I70" s="44"/>
      <c r="J70" s="44"/>
      <c r="K70" s="39"/>
      <c r="L70" s="39"/>
      <c r="M70" s="44"/>
      <c r="N70" s="43"/>
      <c r="O70" s="43"/>
    </row>
    <row r="71" spans="1:15" x14ac:dyDescent="0.25">
      <c r="A71" s="26" t="s">
        <v>125</v>
      </c>
      <c r="B71" s="24">
        <v>7.5500000000000003E-3</v>
      </c>
      <c r="C71" s="15">
        <v>92705</v>
      </c>
      <c r="D71" s="15">
        <v>700</v>
      </c>
      <c r="E71" s="15">
        <v>92355</v>
      </c>
      <c r="F71" s="15">
        <v>2065373</v>
      </c>
      <c r="G71" s="25">
        <v>22.3</v>
      </c>
      <c r="H71" s="40"/>
      <c r="I71" s="44"/>
      <c r="J71" s="44"/>
      <c r="K71" s="39"/>
      <c r="L71" s="39"/>
      <c r="M71" s="44"/>
      <c r="N71" s="43"/>
      <c r="O71" s="43"/>
    </row>
    <row r="72" spans="1:15" x14ac:dyDescent="0.25">
      <c r="A72" s="26" t="s">
        <v>126</v>
      </c>
      <c r="B72" s="24">
        <v>8.3199999999999993E-3</v>
      </c>
      <c r="C72" s="15">
        <v>92005</v>
      </c>
      <c r="D72" s="15">
        <v>765</v>
      </c>
      <c r="E72" s="15">
        <v>91623</v>
      </c>
      <c r="F72" s="15">
        <v>1973018</v>
      </c>
      <c r="G72" s="25">
        <v>21.4</v>
      </c>
      <c r="H72" s="40"/>
      <c r="I72" s="44"/>
      <c r="J72" s="44"/>
      <c r="K72" s="39"/>
      <c r="L72" s="39"/>
      <c r="M72" s="44"/>
      <c r="N72" s="43"/>
      <c r="O72" s="43"/>
    </row>
    <row r="73" spans="1:15" x14ac:dyDescent="0.25">
      <c r="A73" s="26" t="s">
        <v>127</v>
      </c>
      <c r="B73" s="24">
        <v>9.1800000000000007E-3</v>
      </c>
      <c r="C73" s="15">
        <v>91240</v>
      </c>
      <c r="D73" s="15">
        <v>837</v>
      </c>
      <c r="E73" s="15">
        <v>90822</v>
      </c>
      <c r="F73" s="15">
        <v>1881396</v>
      </c>
      <c r="G73" s="25">
        <v>20.6</v>
      </c>
      <c r="H73" s="40"/>
      <c r="I73" s="44"/>
      <c r="J73" s="44"/>
      <c r="K73" s="39"/>
      <c r="L73" s="39"/>
      <c r="M73" s="44"/>
      <c r="N73" s="43"/>
      <c r="O73" s="43"/>
    </row>
    <row r="74" spans="1:15" x14ac:dyDescent="0.25">
      <c r="A74" s="26" t="s">
        <v>128</v>
      </c>
      <c r="B74" s="24">
        <v>1.01E-2</v>
      </c>
      <c r="C74" s="15">
        <v>90403</v>
      </c>
      <c r="D74" s="15">
        <v>913</v>
      </c>
      <c r="E74" s="15">
        <v>89947</v>
      </c>
      <c r="F74" s="15">
        <v>1790574</v>
      </c>
      <c r="G74" s="25">
        <v>19.8</v>
      </c>
      <c r="H74" s="40"/>
      <c r="I74" s="44"/>
      <c r="J74" s="44"/>
      <c r="K74" s="39"/>
      <c r="L74" s="39"/>
      <c r="M74" s="44"/>
      <c r="N74" s="43"/>
      <c r="O74" s="43"/>
    </row>
    <row r="75" spans="1:15" x14ac:dyDescent="0.25">
      <c r="A75" s="26" t="s">
        <v>129</v>
      </c>
      <c r="B75" s="24">
        <v>1.103E-2</v>
      </c>
      <c r="C75" s="15">
        <v>89490</v>
      </c>
      <c r="D75" s="15">
        <v>987</v>
      </c>
      <c r="E75" s="15">
        <v>88997</v>
      </c>
      <c r="F75" s="15">
        <v>1700628</v>
      </c>
      <c r="G75" s="25">
        <v>19</v>
      </c>
      <c r="H75" s="40"/>
      <c r="I75" s="44"/>
      <c r="J75" s="44"/>
      <c r="K75" s="39"/>
      <c r="L75" s="39"/>
      <c r="M75" s="44"/>
      <c r="N75" s="43"/>
      <c r="O75" s="43"/>
    </row>
    <row r="76" spans="1:15" x14ac:dyDescent="0.25">
      <c r="A76" s="26" t="s">
        <v>130</v>
      </c>
      <c r="B76" s="24">
        <v>1.201E-2</v>
      </c>
      <c r="C76" s="15">
        <v>88503</v>
      </c>
      <c r="D76" s="15">
        <v>1063</v>
      </c>
      <c r="E76" s="15">
        <v>87972</v>
      </c>
      <c r="F76" s="15">
        <v>1611631</v>
      </c>
      <c r="G76" s="25">
        <v>18.2</v>
      </c>
      <c r="H76" s="40"/>
      <c r="I76" s="44"/>
      <c r="J76" s="44"/>
      <c r="K76" s="39"/>
      <c r="L76" s="39"/>
      <c r="M76" s="44"/>
      <c r="N76" s="43"/>
      <c r="O76" s="43"/>
    </row>
    <row r="77" spans="1:15" x14ac:dyDescent="0.25">
      <c r="A77" s="26" t="s">
        <v>131</v>
      </c>
      <c r="B77" s="24">
        <v>1.316E-2</v>
      </c>
      <c r="C77" s="15">
        <v>87440</v>
      </c>
      <c r="D77" s="15">
        <v>1150</v>
      </c>
      <c r="E77" s="15">
        <v>86865</v>
      </c>
      <c r="F77" s="15">
        <v>1523660</v>
      </c>
      <c r="G77" s="25">
        <v>17.399999999999999</v>
      </c>
      <c r="H77" s="40"/>
      <c r="I77" s="44"/>
      <c r="J77" s="44"/>
      <c r="K77" s="39"/>
      <c r="L77" s="39"/>
      <c r="M77" s="44"/>
      <c r="N77" s="43"/>
      <c r="O77" s="43"/>
    </row>
    <row r="78" spans="1:15" x14ac:dyDescent="0.25">
      <c r="A78" s="26" t="s">
        <v>132</v>
      </c>
      <c r="B78" s="24">
        <v>1.455E-2</v>
      </c>
      <c r="C78" s="15">
        <v>86290</v>
      </c>
      <c r="D78" s="15">
        <v>1256</v>
      </c>
      <c r="E78" s="15">
        <v>85662</v>
      </c>
      <c r="F78" s="15">
        <v>1436795</v>
      </c>
      <c r="G78" s="25">
        <v>16.7</v>
      </c>
      <c r="H78" s="40"/>
      <c r="I78" s="44"/>
      <c r="J78" s="44"/>
      <c r="K78" s="39"/>
      <c r="L78" s="39"/>
      <c r="M78" s="44"/>
      <c r="N78" s="43"/>
      <c r="O78" s="43"/>
    </row>
    <row r="79" spans="1:15" x14ac:dyDescent="0.25">
      <c r="A79" s="26" t="s">
        <v>133</v>
      </c>
      <c r="B79" s="24">
        <v>1.609E-2</v>
      </c>
      <c r="C79" s="15">
        <v>85034</v>
      </c>
      <c r="D79" s="15">
        <v>1368</v>
      </c>
      <c r="E79" s="15">
        <v>84350</v>
      </c>
      <c r="F79" s="15">
        <v>1351133</v>
      </c>
      <c r="G79" s="25">
        <v>15.9</v>
      </c>
      <c r="H79" s="40"/>
      <c r="I79" s="44"/>
      <c r="J79" s="44"/>
      <c r="K79" s="39"/>
      <c r="L79" s="39"/>
      <c r="M79" s="44"/>
      <c r="N79" s="43"/>
      <c r="O79" s="43"/>
    </row>
    <row r="80" spans="1:15" x14ac:dyDescent="0.25">
      <c r="A80" s="26" t="s">
        <v>134</v>
      </c>
      <c r="B80" s="24">
        <v>1.7649999999999999E-2</v>
      </c>
      <c r="C80" s="15">
        <v>83666</v>
      </c>
      <c r="D80" s="15">
        <v>1477</v>
      </c>
      <c r="E80" s="15">
        <v>82928</v>
      </c>
      <c r="F80" s="15">
        <v>1266783</v>
      </c>
      <c r="G80" s="25">
        <v>15.1</v>
      </c>
      <c r="H80" s="40"/>
      <c r="I80" s="44"/>
      <c r="J80" s="44"/>
      <c r="K80" s="39"/>
      <c r="L80" s="39"/>
      <c r="M80" s="44"/>
      <c r="N80" s="43"/>
      <c r="O80" s="43"/>
    </row>
    <row r="81" spans="1:15" x14ac:dyDescent="0.25">
      <c r="A81" s="26" t="s">
        <v>135</v>
      </c>
      <c r="B81" s="24">
        <v>1.932E-2</v>
      </c>
      <c r="C81" s="15">
        <v>82189</v>
      </c>
      <c r="D81" s="15">
        <v>1588</v>
      </c>
      <c r="E81" s="15">
        <v>81395</v>
      </c>
      <c r="F81" s="15">
        <v>1183855</v>
      </c>
      <c r="G81" s="25">
        <v>14.4</v>
      </c>
      <c r="H81" s="40"/>
      <c r="I81" s="44"/>
      <c r="J81" s="44"/>
      <c r="K81" s="39"/>
      <c r="L81" s="39"/>
      <c r="M81" s="44"/>
      <c r="N81" s="43"/>
      <c r="O81" s="43"/>
    </row>
    <row r="82" spans="1:15" x14ac:dyDescent="0.25">
      <c r="A82" s="26" t="s">
        <v>136</v>
      </c>
      <c r="B82" s="24">
        <v>2.1329999999999998E-2</v>
      </c>
      <c r="C82" s="15">
        <v>80601</v>
      </c>
      <c r="D82" s="15">
        <v>1719</v>
      </c>
      <c r="E82" s="15">
        <v>79742</v>
      </c>
      <c r="F82" s="15">
        <v>1102460</v>
      </c>
      <c r="G82" s="25">
        <v>13.7</v>
      </c>
      <c r="H82" s="40"/>
      <c r="I82" s="44"/>
      <c r="J82" s="44"/>
      <c r="K82" s="39"/>
      <c r="L82" s="39"/>
      <c r="M82" s="44"/>
      <c r="N82" s="43"/>
      <c r="O82" s="43"/>
    </row>
    <row r="83" spans="1:15" x14ac:dyDescent="0.25">
      <c r="A83" s="26" t="s">
        <v>137</v>
      </c>
      <c r="B83" s="24">
        <v>2.383E-2</v>
      </c>
      <c r="C83" s="15">
        <v>78882</v>
      </c>
      <c r="D83" s="15">
        <v>1880</v>
      </c>
      <c r="E83" s="15">
        <v>77942</v>
      </c>
      <c r="F83" s="15">
        <v>1022719</v>
      </c>
      <c r="G83" s="25">
        <v>13</v>
      </c>
      <c r="H83" s="40"/>
      <c r="I83" s="44"/>
      <c r="J83" s="44"/>
      <c r="K83" s="39"/>
      <c r="L83" s="39"/>
      <c r="M83" s="44"/>
      <c r="N83" s="43"/>
      <c r="O83" s="43"/>
    </row>
    <row r="84" spans="1:15" x14ac:dyDescent="0.25">
      <c r="A84" s="26" t="s">
        <v>138</v>
      </c>
      <c r="B84" s="24">
        <v>2.6589999999999999E-2</v>
      </c>
      <c r="C84" s="15">
        <v>77002</v>
      </c>
      <c r="D84" s="15">
        <v>2047</v>
      </c>
      <c r="E84" s="15">
        <v>75979</v>
      </c>
      <c r="F84" s="15">
        <v>944777</v>
      </c>
      <c r="G84" s="25">
        <v>12.3</v>
      </c>
      <c r="H84" s="40"/>
      <c r="I84" s="44"/>
      <c r="J84" s="44"/>
      <c r="K84" s="39"/>
      <c r="L84" s="39"/>
      <c r="M84" s="44"/>
      <c r="N84" s="43"/>
      <c r="O84" s="43"/>
    </row>
    <row r="85" spans="1:15" x14ac:dyDescent="0.25">
      <c r="A85" s="26" t="s">
        <v>139</v>
      </c>
      <c r="B85" s="24">
        <v>2.9399999999999999E-2</v>
      </c>
      <c r="C85" s="15">
        <v>74955</v>
      </c>
      <c r="D85" s="15">
        <v>2203</v>
      </c>
      <c r="E85" s="15">
        <v>73854</v>
      </c>
      <c r="F85" s="15">
        <v>868798</v>
      </c>
      <c r="G85" s="25">
        <v>11.6</v>
      </c>
      <c r="H85" s="40"/>
      <c r="I85" s="44"/>
      <c r="J85" s="44"/>
      <c r="K85" s="39"/>
      <c r="L85" s="39"/>
      <c r="M85" s="44"/>
      <c r="N85" s="43"/>
      <c r="O85" s="43"/>
    </row>
    <row r="86" spans="1:15" x14ac:dyDescent="0.25">
      <c r="A86" s="26" t="s">
        <v>140</v>
      </c>
      <c r="B86" s="24">
        <v>3.243E-2</v>
      </c>
      <c r="C86" s="15">
        <v>72752</v>
      </c>
      <c r="D86" s="15">
        <v>2359</v>
      </c>
      <c r="E86" s="15">
        <v>71573</v>
      </c>
      <c r="F86" s="15">
        <v>794945</v>
      </c>
      <c r="G86" s="25">
        <v>10.9</v>
      </c>
      <c r="H86" s="40"/>
      <c r="I86" s="44"/>
      <c r="J86" s="44"/>
      <c r="K86" s="39"/>
      <c r="L86" s="39"/>
      <c r="M86" s="44"/>
      <c r="N86" s="43"/>
      <c r="O86" s="43"/>
    </row>
    <row r="87" spans="1:15" x14ac:dyDescent="0.25">
      <c r="A87" s="26" t="s">
        <v>141</v>
      </c>
      <c r="B87" s="24">
        <v>3.6209999999999999E-2</v>
      </c>
      <c r="C87" s="15">
        <v>70393</v>
      </c>
      <c r="D87" s="15">
        <v>2549</v>
      </c>
      <c r="E87" s="15">
        <v>69119</v>
      </c>
      <c r="F87" s="15">
        <v>723372</v>
      </c>
      <c r="G87" s="25">
        <v>10.3</v>
      </c>
      <c r="H87" s="40"/>
      <c r="I87" s="44"/>
      <c r="J87" s="44"/>
      <c r="K87" s="39"/>
      <c r="L87" s="39"/>
      <c r="M87" s="44"/>
      <c r="N87" s="43"/>
      <c r="O87" s="43"/>
    </row>
    <row r="88" spans="1:15" x14ac:dyDescent="0.25">
      <c r="A88" s="26" t="s">
        <v>142</v>
      </c>
      <c r="B88" s="24">
        <v>4.1140000000000003E-2</v>
      </c>
      <c r="C88" s="15">
        <v>67844</v>
      </c>
      <c r="D88" s="15">
        <v>2791</v>
      </c>
      <c r="E88" s="15">
        <v>66449</v>
      </c>
      <c r="F88" s="15">
        <v>654254</v>
      </c>
      <c r="G88" s="25">
        <v>9.6</v>
      </c>
      <c r="H88" s="40"/>
      <c r="I88" s="44"/>
      <c r="J88" s="44"/>
      <c r="K88" s="39"/>
      <c r="L88" s="39"/>
      <c r="M88" s="44"/>
      <c r="N88" s="43"/>
      <c r="O88" s="43"/>
    </row>
    <row r="89" spans="1:15" x14ac:dyDescent="0.25">
      <c r="A89" s="26" t="s">
        <v>143</v>
      </c>
      <c r="B89" s="24">
        <v>4.6699999999999998E-2</v>
      </c>
      <c r="C89" s="15">
        <v>65053</v>
      </c>
      <c r="D89" s="15">
        <v>3038</v>
      </c>
      <c r="E89" s="15">
        <v>63534</v>
      </c>
      <c r="F89" s="15">
        <v>587805</v>
      </c>
      <c r="G89" s="25">
        <v>9</v>
      </c>
      <c r="H89" s="40"/>
      <c r="I89" s="44"/>
      <c r="J89" s="44"/>
      <c r="K89" s="39"/>
      <c r="L89" s="39"/>
      <c r="M89" s="44"/>
      <c r="N89" s="43"/>
      <c r="O89" s="43"/>
    </row>
    <row r="90" spans="1:15" x14ac:dyDescent="0.25">
      <c r="A90" s="26" t="s">
        <v>144</v>
      </c>
      <c r="B90" s="24">
        <v>5.2359999999999997E-2</v>
      </c>
      <c r="C90" s="15">
        <v>62015</v>
      </c>
      <c r="D90" s="15">
        <v>3247</v>
      </c>
      <c r="E90" s="15">
        <v>60392</v>
      </c>
      <c r="F90" s="15">
        <v>524271</v>
      </c>
      <c r="G90" s="25">
        <v>8.5</v>
      </c>
      <c r="H90" s="40"/>
      <c r="I90" s="44"/>
      <c r="J90" s="44"/>
      <c r="K90" s="39"/>
      <c r="L90" s="39"/>
      <c r="M90" s="44"/>
      <c r="N90" s="43"/>
      <c r="O90" s="43"/>
    </row>
    <row r="91" spans="1:15" x14ac:dyDescent="0.25">
      <c r="A91" s="26" t="s">
        <v>145</v>
      </c>
      <c r="B91" s="24">
        <v>5.8200000000000002E-2</v>
      </c>
      <c r="C91" s="15">
        <v>58768</v>
      </c>
      <c r="D91" s="15">
        <v>3421</v>
      </c>
      <c r="E91" s="15">
        <v>57058</v>
      </c>
      <c r="F91" s="15">
        <v>463880</v>
      </c>
      <c r="G91" s="25">
        <v>7.9</v>
      </c>
      <c r="H91" s="40"/>
      <c r="I91" s="44"/>
      <c r="J91" s="44"/>
      <c r="K91" s="39"/>
      <c r="L91" s="39"/>
      <c r="M91" s="44"/>
      <c r="N91" s="43"/>
      <c r="O91" s="43"/>
    </row>
    <row r="92" spans="1:15" x14ac:dyDescent="0.25">
      <c r="A92" s="26" t="s">
        <v>146</v>
      </c>
      <c r="B92" s="24">
        <v>6.5060000000000007E-2</v>
      </c>
      <c r="C92" s="15">
        <v>55347</v>
      </c>
      <c r="D92" s="15">
        <v>3601</v>
      </c>
      <c r="E92" s="15">
        <v>53547</v>
      </c>
      <c r="F92" s="15">
        <v>406822</v>
      </c>
      <c r="G92" s="25">
        <v>7.4</v>
      </c>
      <c r="H92" s="40"/>
      <c r="I92" s="44"/>
      <c r="J92" s="44"/>
      <c r="K92" s="39"/>
      <c r="L92" s="39"/>
      <c r="M92" s="44"/>
      <c r="N92" s="43"/>
      <c r="O92" s="43"/>
    </row>
    <row r="93" spans="1:15" x14ac:dyDescent="0.25">
      <c r="A93" s="26" t="s">
        <v>147</v>
      </c>
      <c r="B93" s="24">
        <v>7.3819999999999997E-2</v>
      </c>
      <c r="C93" s="15">
        <v>51746</v>
      </c>
      <c r="D93" s="15">
        <v>3820</v>
      </c>
      <c r="E93" s="15">
        <v>49836</v>
      </c>
      <c r="F93" s="15">
        <v>353276</v>
      </c>
      <c r="G93" s="25">
        <v>6.8</v>
      </c>
      <c r="H93" s="40"/>
      <c r="I93" s="44"/>
      <c r="J93" s="44"/>
      <c r="K93" s="39"/>
      <c r="L93" s="39"/>
      <c r="M93" s="44"/>
      <c r="N93" s="43"/>
      <c r="O93" s="43"/>
    </row>
    <row r="94" spans="1:15" x14ac:dyDescent="0.25">
      <c r="A94" s="26" t="s">
        <v>148</v>
      </c>
      <c r="B94" s="24">
        <v>8.4409999999999999E-2</v>
      </c>
      <c r="C94" s="15">
        <v>47926</v>
      </c>
      <c r="D94" s="15">
        <v>4045</v>
      </c>
      <c r="E94" s="15">
        <v>45904</v>
      </c>
      <c r="F94" s="15">
        <v>303440</v>
      </c>
      <c r="G94" s="25">
        <v>6.3</v>
      </c>
      <c r="H94" s="40"/>
      <c r="I94" s="44"/>
      <c r="J94" s="44"/>
      <c r="K94" s="39"/>
      <c r="L94" s="39"/>
      <c r="M94" s="44"/>
      <c r="N94" s="43"/>
      <c r="O94" s="43"/>
    </row>
    <row r="95" spans="1:15" x14ac:dyDescent="0.25">
      <c r="A95" s="26" t="s">
        <v>149</v>
      </c>
      <c r="B95" s="24">
        <v>9.5420000000000005E-2</v>
      </c>
      <c r="C95" s="15">
        <v>43881</v>
      </c>
      <c r="D95" s="15">
        <v>4187</v>
      </c>
      <c r="E95" s="15">
        <v>41788</v>
      </c>
      <c r="F95" s="15">
        <v>257536</v>
      </c>
      <c r="G95" s="25">
        <v>5.9</v>
      </c>
      <c r="H95" s="40"/>
      <c r="I95" s="44"/>
      <c r="J95" s="44"/>
      <c r="K95" s="39"/>
      <c r="L95" s="39"/>
      <c r="M95" s="44"/>
      <c r="N95" s="43"/>
      <c r="O95" s="43"/>
    </row>
    <row r="96" spans="1:15" x14ac:dyDescent="0.25">
      <c r="A96" s="26" t="s">
        <v>150</v>
      </c>
      <c r="B96" s="24">
        <v>0.10750999999999999</v>
      </c>
      <c r="C96" s="15">
        <v>39694</v>
      </c>
      <c r="D96" s="15">
        <v>4267</v>
      </c>
      <c r="E96" s="15">
        <v>37561</v>
      </c>
      <c r="F96" s="15">
        <v>215749</v>
      </c>
      <c r="G96" s="25">
        <v>5.4</v>
      </c>
      <c r="H96" s="40"/>
      <c r="I96" s="44"/>
      <c r="J96" s="44"/>
      <c r="K96" s="39"/>
      <c r="L96" s="39"/>
      <c r="M96" s="44"/>
      <c r="N96" s="43"/>
      <c r="O96" s="43"/>
    </row>
    <row r="97" spans="1:15" x14ac:dyDescent="0.25">
      <c r="A97" s="26" t="s">
        <v>151</v>
      </c>
      <c r="B97" s="24">
        <v>0.1207</v>
      </c>
      <c r="C97" s="15">
        <v>35427</v>
      </c>
      <c r="D97" s="15">
        <v>4276</v>
      </c>
      <c r="E97" s="15">
        <v>33289</v>
      </c>
      <c r="F97" s="15">
        <v>178188</v>
      </c>
      <c r="G97" s="25">
        <v>5</v>
      </c>
      <c r="H97" s="40"/>
      <c r="I97" s="44"/>
      <c r="J97" s="44"/>
      <c r="K97" s="39"/>
      <c r="L97" s="39"/>
      <c r="M97" s="44"/>
      <c r="N97" s="43"/>
      <c r="O97" s="43"/>
    </row>
    <row r="98" spans="1:15" x14ac:dyDescent="0.25">
      <c r="A98" s="26" t="s">
        <v>152</v>
      </c>
      <c r="B98" s="24">
        <v>0.13505</v>
      </c>
      <c r="C98" s="15">
        <v>31151</v>
      </c>
      <c r="D98" s="15">
        <v>4207</v>
      </c>
      <c r="E98" s="15">
        <v>29048</v>
      </c>
      <c r="F98" s="15">
        <v>144899</v>
      </c>
      <c r="G98" s="25">
        <v>4.7</v>
      </c>
      <c r="H98" s="40"/>
      <c r="I98" s="44"/>
      <c r="J98" s="44"/>
      <c r="K98" s="39"/>
      <c r="L98" s="39"/>
      <c r="M98" s="44"/>
      <c r="N98" s="43"/>
      <c r="O98" s="43"/>
    </row>
    <row r="99" spans="1:15" x14ac:dyDescent="0.25">
      <c r="A99" s="26" t="s">
        <v>153</v>
      </c>
      <c r="B99" s="24">
        <v>0.15057999999999999</v>
      </c>
      <c r="C99" s="15">
        <v>26944</v>
      </c>
      <c r="D99" s="15">
        <v>4057</v>
      </c>
      <c r="E99" s="15">
        <v>24916</v>
      </c>
      <c r="F99" s="15">
        <v>115852</v>
      </c>
      <c r="G99" s="25">
        <v>4.3</v>
      </c>
      <c r="H99" s="40"/>
      <c r="I99" s="44"/>
      <c r="J99" s="44"/>
      <c r="K99" s="39"/>
      <c r="L99" s="39"/>
      <c r="M99" s="44"/>
      <c r="N99" s="43"/>
      <c r="O99" s="43"/>
    </row>
    <row r="100" spans="1:15" x14ac:dyDescent="0.25">
      <c r="A100" s="26" t="s">
        <v>154</v>
      </c>
      <c r="B100" s="24">
        <v>0.16730999999999999</v>
      </c>
      <c r="C100" s="15">
        <v>22887</v>
      </c>
      <c r="D100" s="15">
        <v>3829</v>
      </c>
      <c r="E100" s="15">
        <v>20973</v>
      </c>
      <c r="F100" s="15">
        <v>90936</v>
      </c>
      <c r="G100" s="25">
        <v>4</v>
      </c>
      <c r="H100" s="40"/>
      <c r="I100" s="44"/>
      <c r="J100" s="44"/>
      <c r="K100" s="39"/>
      <c r="L100" s="39"/>
      <c r="M100" s="44"/>
      <c r="N100" s="43"/>
      <c r="O100" s="43"/>
    </row>
    <row r="101" spans="1:15" x14ac:dyDescent="0.25">
      <c r="A101" s="26" t="s">
        <v>155</v>
      </c>
      <c r="B101" s="24">
        <v>0.18523000000000001</v>
      </c>
      <c r="C101" s="15">
        <v>19058</v>
      </c>
      <c r="D101" s="15">
        <v>3530</v>
      </c>
      <c r="E101" s="15">
        <v>17293</v>
      </c>
      <c r="F101" s="15">
        <v>69964</v>
      </c>
      <c r="G101" s="25">
        <v>3.7</v>
      </c>
      <c r="H101" s="40"/>
      <c r="I101" s="44"/>
      <c r="J101" s="44"/>
      <c r="K101" s="39"/>
      <c r="L101" s="39"/>
      <c r="M101" s="44"/>
      <c r="N101" s="43"/>
      <c r="O101" s="43"/>
    </row>
    <row r="102" spans="1:15" x14ac:dyDescent="0.25">
      <c r="A102" s="26" t="s">
        <v>156</v>
      </c>
      <c r="B102" s="24">
        <v>0.20433999999999999</v>
      </c>
      <c r="C102" s="15">
        <v>15528</v>
      </c>
      <c r="D102" s="15">
        <v>3173</v>
      </c>
      <c r="E102" s="15">
        <v>13942</v>
      </c>
      <c r="F102" s="15">
        <v>52671</v>
      </c>
      <c r="G102" s="25">
        <v>3.4</v>
      </c>
      <c r="H102" s="40"/>
      <c r="I102" s="44"/>
      <c r="J102" s="44"/>
      <c r="K102" s="39"/>
      <c r="L102" s="39"/>
      <c r="M102" s="44"/>
      <c r="N102" s="43"/>
      <c r="O102" s="43"/>
    </row>
    <row r="103" spans="1:15" x14ac:dyDescent="0.25">
      <c r="A103" s="26" t="s">
        <v>157</v>
      </c>
      <c r="B103" s="24">
        <v>0.22463</v>
      </c>
      <c r="C103" s="15">
        <v>12355</v>
      </c>
      <c r="D103" s="15">
        <v>2775</v>
      </c>
      <c r="E103" s="15">
        <v>10968</v>
      </c>
      <c r="F103" s="15">
        <v>38729</v>
      </c>
      <c r="G103" s="25">
        <v>3.1</v>
      </c>
      <c r="H103" s="40"/>
      <c r="I103" s="44"/>
      <c r="J103" s="44"/>
      <c r="K103" s="39"/>
      <c r="L103" s="39"/>
      <c r="M103" s="44"/>
      <c r="N103" s="43"/>
      <c r="O103" s="43"/>
    </row>
    <row r="104" spans="1:15" x14ac:dyDescent="0.25">
      <c r="A104" s="26" t="s">
        <v>158</v>
      </c>
      <c r="B104" s="24">
        <v>0.24604000000000001</v>
      </c>
      <c r="C104" s="15">
        <v>9580</v>
      </c>
      <c r="D104" s="15">
        <v>2357</v>
      </c>
      <c r="E104" s="15">
        <v>8402</v>
      </c>
      <c r="F104" s="15">
        <v>27762</v>
      </c>
      <c r="G104" s="25">
        <v>2.9</v>
      </c>
      <c r="H104" s="40"/>
      <c r="I104" s="44"/>
      <c r="J104" s="44"/>
      <c r="K104" s="39"/>
      <c r="L104" s="39"/>
      <c r="M104" s="44"/>
      <c r="N104" s="43"/>
      <c r="O104" s="43"/>
    </row>
    <row r="105" spans="1:15" x14ac:dyDescent="0.25">
      <c r="A105" s="26" t="s">
        <v>159</v>
      </c>
      <c r="B105" s="24">
        <v>0.26854</v>
      </c>
      <c r="C105" s="15">
        <v>7223</v>
      </c>
      <c r="D105" s="15">
        <v>1940</v>
      </c>
      <c r="E105" s="15">
        <v>6253</v>
      </c>
      <c r="F105" s="15">
        <v>19360</v>
      </c>
      <c r="G105" s="25">
        <v>2.7</v>
      </c>
      <c r="H105" s="40"/>
      <c r="I105" s="44"/>
      <c r="J105" s="44"/>
      <c r="K105" s="39"/>
      <c r="L105" s="39"/>
      <c r="M105" s="44"/>
      <c r="N105" s="43"/>
      <c r="O105" s="43"/>
    </row>
    <row r="106" spans="1:15" x14ac:dyDescent="0.25">
      <c r="A106" s="26" t="s">
        <v>160</v>
      </c>
      <c r="B106" s="24">
        <v>0.29204999999999998</v>
      </c>
      <c r="C106" s="15">
        <v>5283</v>
      </c>
      <c r="D106" s="15">
        <v>1543</v>
      </c>
      <c r="E106" s="15">
        <v>4512</v>
      </c>
      <c r="F106" s="15">
        <v>13107</v>
      </c>
      <c r="G106" s="25">
        <v>2.5</v>
      </c>
      <c r="H106" s="40"/>
      <c r="I106" s="44"/>
      <c r="J106" s="44"/>
      <c r="K106" s="39"/>
      <c r="L106" s="39"/>
      <c r="M106" s="44"/>
      <c r="N106" s="43"/>
      <c r="O106" s="43"/>
    </row>
    <row r="107" spans="1:15" x14ac:dyDescent="0.25">
      <c r="A107" s="26" t="s">
        <v>161</v>
      </c>
      <c r="B107" s="24">
        <v>0.31648999999999999</v>
      </c>
      <c r="C107" s="15">
        <v>3740</v>
      </c>
      <c r="D107" s="15">
        <v>1184</v>
      </c>
      <c r="E107" s="15">
        <v>3148</v>
      </c>
      <c r="F107" s="15">
        <v>8596</v>
      </c>
      <c r="G107" s="25">
        <v>2.2999999999999998</v>
      </c>
      <c r="H107" s="40"/>
      <c r="I107" s="44"/>
      <c r="J107" s="44"/>
      <c r="K107" s="39"/>
      <c r="L107" s="39"/>
      <c r="M107" s="44"/>
      <c r="N107" s="43"/>
      <c r="O107" s="43"/>
    </row>
    <row r="108" spans="1:15" x14ac:dyDescent="0.25">
      <c r="A108" s="26" t="s">
        <v>162</v>
      </c>
      <c r="B108" s="24">
        <v>0.34177999999999997</v>
      </c>
      <c r="C108" s="15">
        <v>2556</v>
      </c>
      <c r="D108" s="15">
        <v>874</v>
      </c>
      <c r="E108" s="15">
        <v>2119</v>
      </c>
      <c r="F108" s="15">
        <v>5448</v>
      </c>
      <c r="G108" s="25">
        <v>2.1</v>
      </c>
      <c r="H108" s="40"/>
      <c r="I108" s="44"/>
      <c r="J108" s="44"/>
      <c r="K108" s="39"/>
      <c r="L108" s="39"/>
      <c r="M108" s="44"/>
      <c r="N108" s="43"/>
      <c r="O108" s="43"/>
    </row>
    <row r="109" spans="1:15" x14ac:dyDescent="0.25">
      <c r="A109" s="26" t="s">
        <v>163</v>
      </c>
      <c r="B109" s="24">
        <v>0.36780000000000002</v>
      </c>
      <c r="C109" s="15">
        <v>1682</v>
      </c>
      <c r="D109" s="15">
        <v>619</v>
      </c>
      <c r="E109" s="15">
        <v>1373</v>
      </c>
      <c r="F109" s="15">
        <v>3329</v>
      </c>
      <c r="G109" s="25">
        <v>2</v>
      </c>
      <c r="H109" s="40"/>
      <c r="I109" s="44"/>
      <c r="J109" s="44"/>
      <c r="K109" s="39"/>
      <c r="L109" s="39"/>
      <c r="M109" s="44"/>
      <c r="N109" s="43"/>
      <c r="O109" s="43"/>
    </row>
    <row r="110" spans="1:15" x14ac:dyDescent="0.25">
      <c r="A110" s="28" t="s">
        <v>164</v>
      </c>
      <c r="B110" s="24">
        <v>1</v>
      </c>
      <c r="C110" s="15">
        <v>1063</v>
      </c>
      <c r="D110" s="15">
        <v>1063</v>
      </c>
      <c r="E110" s="15">
        <v>1956</v>
      </c>
      <c r="F110" s="15">
        <v>1956</v>
      </c>
      <c r="G110" s="25">
        <v>1.8</v>
      </c>
      <c r="H110" s="40"/>
      <c r="I110" s="44"/>
      <c r="J110" s="44"/>
      <c r="K110" s="39"/>
      <c r="L110" s="39"/>
      <c r="M110" s="44"/>
      <c r="N110" s="43"/>
      <c r="O110" s="43"/>
    </row>
    <row r="111" spans="1:15" ht="25.5" customHeight="1" x14ac:dyDescent="0.25">
      <c r="A111" s="101" t="s">
        <v>270</v>
      </c>
      <c r="B111" s="101"/>
      <c r="C111" s="101"/>
      <c r="D111" s="101"/>
      <c r="E111" s="101"/>
      <c r="F111" s="101"/>
      <c r="G111" s="101"/>
      <c r="H111" s="40"/>
      <c r="I111" s="44"/>
      <c r="J111" s="44"/>
      <c r="K111" s="39"/>
      <c r="L111" s="39"/>
      <c r="M111" s="44"/>
      <c r="N111" s="43"/>
      <c r="O111" s="43"/>
    </row>
    <row r="113" spans="1:1" x14ac:dyDescent="0.25">
      <c r="A113" s="32" t="s">
        <v>284</v>
      </c>
    </row>
    <row r="114" spans="1:1" x14ac:dyDescent="0.25">
      <c r="A114" s="33" t="s">
        <v>165</v>
      </c>
    </row>
  </sheetData>
  <mergeCells count="1">
    <mergeCell ref="A111:G111"/>
  </mergeCells>
  <conditionalFormatting sqref="H10:H111">
    <cfRule type="cellIs" dxfId="15" priority="2" operator="lessThan">
      <formula>0</formula>
    </cfRule>
  </conditionalFormatting>
  <conditionalFormatting sqref="J10:J111">
    <cfRule type="cellIs" dxfId="14" priority="1" operator="lessThan">
      <formula>0</formula>
    </cfRule>
  </conditionalFormatting>
  <pageMargins left="0.75" right="0.75" top="1" bottom="1" header="0.5" footer="0.5"/>
  <pageSetup paperSize="9" orientation="portrait" r:id="rId1"/>
  <headerFooter alignWithMargins="0"/>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F21FAF-F8B7-40E0-B713-27D5D45A255B}">
  <dimension ref="A1:O114"/>
  <sheetViews>
    <sheetView zoomScaleNormal="100" workbookViewId="0"/>
  </sheetViews>
  <sheetFormatPr defaultRowHeight="12.5" x14ac:dyDescent="0.25"/>
  <cols>
    <col min="1" max="1" width="12.59765625" style="4" customWidth="1"/>
    <col min="2" max="2" width="17.3984375" style="4" customWidth="1"/>
    <col min="3" max="3" width="10.59765625" style="4" customWidth="1"/>
    <col min="4" max="5" width="17.3984375" style="4" customWidth="1"/>
    <col min="6" max="7" width="15.09765625" style="4" customWidth="1"/>
    <col min="8" max="256" width="9.09765625" style="4"/>
    <col min="257" max="257" width="12.59765625" style="4" customWidth="1"/>
    <col min="258" max="258" width="17.3984375" style="4" customWidth="1"/>
    <col min="259" max="259" width="10.59765625" style="4" customWidth="1"/>
    <col min="260" max="261" width="17.3984375" style="4" customWidth="1"/>
    <col min="262" max="263" width="15.09765625" style="4" customWidth="1"/>
    <col min="264" max="512" width="9.09765625" style="4"/>
    <col min="513" max="513" width="12.59765625" style="4" customWidth="1"/>
    <col min="514" max="514" width="17.3984375" style="4" customWidth="1"/>
    <col min="515" max="515" width="10.59765625" style="4" customWidth="1"/>
    <col min="516" max="517" width="17.3984375" style="4" customWidth="1"/>
    <col min="518" max="519" width="15.09765625" style="4" customWidth="1"/>
    <col min="520" max="768" width="9.09765625" style="4"/>
    <col min="769" max="769" width="12.59765625" style="4" customWidth="1"/>
    <col min="770" max="770" width="17.3984375" style="4" customWidth="1"/>
    <col min="771" max="771" width="10.59765625" style="4" customWidth="1"/>
    <col min="772" max="773" width="17.3984375" style="4" customWidth="1"/>
    <col min="774" max="775" width="15.09765625" style="4" customWidth="1"/>
    <col min="776" max="1024" width="9.09765625" style="4"/>
    <col min="1025" max="1025" width="12.59765625" style="4" customWidth="1"/>
    <col min="1026" max="1026" width="17.3984375" style="4" customWidth="1"/>
    <col min="1027" max="1027" width="10.59765625" style="4" customWidth="1"/>
    <col min="1028" max="1029" width="17.3984375" style="4" customWidth="1"/>
    <col min="1030" max="1031" width="15.09765625" style="4" customWidth="1"/>
    <col min="1032" max="1280" width="9.09765625" style="4"/>
    <col min="1281" max="1281" width="12.59765625" style="4" customWidth="1"/>
    <col min="1282" max="1282" width="17.3984375" style="4" customWidth="1"/>
    <col min="1283" max="1283" width="10.59765625" style="4" customWidth="1"/>
    <col min="1284" max="1285" width="17.3984375" style="4" customWidth="1"/>
    <col min="1286" max="1287" width="15.09765625" style="4" customWidth="1"/>
    <col min="1288" max="1536" width="9.09765625" style="4"/>
    <col min="1537" max="1537" width="12.59765625" style="4" customWidth="1"/>
    <col min="1538" max="1538" width="17.3984375" style="4" customWidth="1"/>
    <col min="1539" max="1539" width="10.59765625" style="4" customWidth="1"/>
    <col min="1540" max="1541" width="17.3984375" style="4" customWidth="1"/>
    <col min="1542" max="1543" width="15.09765625" style="4" customWidth="1"/>
    <col min="1544" max="1792" width="9.09765625" style="4"/>
    <col min="1793" max="1793" width="12.59765625" style="4" customWidth="1"/>
    <col min="1794" max="1794" width="17.3984375" style="4" customWidth="1"/>
    <col min="1795" max="1795" width="10.59765625" style="4" customWidth="1"/>
    <col min="1796" max="1797" width="17.3984375" style="4" customWidth="1"/>
    <col min="1798" max="1799" width="15.09765625" style="4" customWidth="1"/>
    <col min="1800" max="2048" width="9.09765625" style="4"/>
    <col min="2049" max="2049" width="12.59765625" style="4" customWidth="1"/>
    <col min="2050" max="2050" width="17.3984375" style="4" customWidth="1"/>
    <col min="2051" max="2051" width="10.59765625" style="4" customWidth="1"/>
    <col min="2052" max="2053" width="17.3984375" style="4" customWidth="1"/>
    <col min="2054" max="2055" width="15.09765625" style="4" customWidth="1"/>
    <col min="2056" max="2304" width="9.09765625" style="4"/>
    <col min="2305" max="2305" width="12.59765625" style="4" customWidth="1"/>
    <col min="2306" max="2306" width="17.3984375" style="4" customWidth="1"/>
    <col min="2307" max="2307" width="10.59765625" style="4" customWidth="1"/>
    <col min="2308" max="2309" width="17.3984375" style="4" customWidth="1"/>
    <col min="2310" max="2311" width="15.09765625" style="4" customWidth="1"/>
    <col min="2312" max="2560" width="9.09765625" style="4"/>
    <col min="2561" max="2561" width="12.59765625" style="4" customWidth="1"/>
    <col min="2562" max="2562" width="17.3984375" style="4" customWidth="1"/>
    <col min="2563" max="2563" width="10.59765625" style="4" customWidth="1"/>
    <col min="2564" max="2565" width="17.3984375" style="4" customWidth="1"/>
    <col min="2566" max="2567" width="15.09765625" style="4" customWidth="1"/>
    <col min="2568" max="2816" width="9.09765625" style="4"/>
    <col min="2817" max="2817" width="12.59765625" style="4" customWidth="1"/>
    <col min="2818" max="2818" width="17.3984375" style="4" customWidth="1"/>
    <col min="2819" max="2819" width="10.59765625" style="4" customWidth="1"/>
    <col min="2820" max="2821" width="17.3984375" style="4" customWidth="1"/>
    <col min="2822" max="2823" width="15.09765625" style="4" customWidth="1"/>
    <col min="2824" max="3072" width="9.09765625" style="4"/>
    <col min="3073" max="3073" width="12.59765625" style="4" customWidth="1"/>
    <col min="3074" max="3074" width="17.3984375" style="4" customWidth="1"/>
    <col min="3075" max="3075" width="10.59765625" style="4" customWidth="1"/>
    <col min="3076" max="3077" width="17.3984375" style="4" customWidth="1"/>
    <col min="3078" max="3079" width="15.09765625" style="4" customWidth="1"/>
    <col min="3080" max="3328" width="9.09765625" style="4"/>
    <col min="3329" max="3329" width="12.59765625" style="4" customWidth="1"/>
    <col min="3330" max="3330" width="17.3984375" style="4" customWidth="1"/>
    <col min="3331" max="3331" width="10.59765625" style="4" customWidth="1"/>
    <col min="3332" max="3333" width="17.3984375" style="4" customWidth="1"/>
    <col min="3334" max="3335" width="15.09765625" style="4" customWidth="1"/>
    <col min="3336" max="3584" width="9.09765625" style="4"/>
    <col min="3585" max="3585" width="12.59765625" style="4" customWidth="1"/>
    <col min="3586" max="3586" width="17.3984375" style="4" customWidth="1"/>
    <col min="3587" max="3587" width="10.59765625" style="4" customWidth="1"/>
    <col min="3588" max="3589" width="17.3984375" style="4" customWidth="1"/>
    <col min="3590" max="3591" width="15.09765625" style="4" customWidth="1"/>
    <col min="3592" max="3840" width="9.09765625" style="4"/>
    <col min="3841" max="3841" width="12.59765625" style="4" customWidth="1"/>
    <col min="3842" max="3842" width="17.3984375" style="4" customWidth="1"/>
    <col min="3843" max="3843" width="10.59765625" style="4" customWidth="1"/>
    <col min="3844" max="3845" width="17.3984375" style="4" customWidth="1"/>
    <col min="3846" max="3847" width="15.09765625" style="4" customWidth="1"/>
    <col min="3848" max="4096" width="9.09765625" style="4"/>
    <col min="4097" max="4097" width="12.59765625" style="4" customWidth="1"/>
    <col min="4098" max="4098" width="17.3984375" style="4" customWidth="1"/>
    <col min="4099" max="4099" width="10.59765625" style="4" customWidth="1"/>
    <col min="4100" max="4101" width="17.3984375" style="4" customWidth="1"/>
    <col min="4102" max="4103" width="15.09765625" style="4" customWidth="1"/>
    <col min="4104" max="4352" width="9.09765625" style="4"/>
    <col min="4353" max="4353" width="12.59765625" style="4" customWidth="1"/>
    <col min="4354" max="4354" width="17.3984375" style="4" customWidth="1"/>
    <col min="4355" max="4355" width="10.59765625" style="4" customWidth="1"/>
    <col min="4356" max="4357" width="17.3984375" style="4" customWidth="1"/>
    <col min="4358" max="4359" width="15.09765625" style="4" customWidth="1"/>
    <col min="4360" max="4608" width="9.09765625" style="4"/>
    <col min="4609" max="4609" width="12.59765625" style="4" customWidth="1"/>
    <col min="4610" max="4610" width="17.3984375" style="4" customWidth="1"/>
    <col min="4611" max="4611" width="10.59765625" style="4" customWidth="1"/>
    <col min="4612" max="4613" width="17.3984375" style="4" customWidth="1"/>
    <col min="4614" max="4615" width="15.09765625" style="4" customWidth="1"/>
    <col min="4616" max="4864" width="9.09765625" style="4"/>
    <col min="4865" max="4865" width="12.59765625" style="4" customWidth="1"/>
    <col min="4866" max="4866" width="17.3984375" style="4" customWidth="1"/>
    <col min="4867" max="4867" width="10.59765625" style="4" customWidth="1"/>
    <col min="4868" max="4869" width="17.3984375" style="4" customWidth="1"/>
    <col min="4870" max="4871" width="15.09765625" style="4" customWidth="1"/>
    <col min="4872" max="5120" width="9.09765625" style="4"/>
    <col min="5121" max="5121" width="12.59765625" style="4" customWidth="1"/>
    <col min="5122" max="5122" width="17.3984375" style="4" customWidth="1"/>
    <col min="5123" max="5123" width="10.59765625" style="4" customWidth="1"/>
    <col min="5124" max="5125" width="17.3984375" style="4" customWidth="1"/>
    <col min="5126" max="5127" width="15.09765625" style="4" customWidth="1"/>
    <col min="5128" max="5376" width="9.09765625" style="4"/>
    <col min="5377" max="5377" width="12.59765625" style="4" customWidth="1"/>
    <col min="5378" max="5378" width="17.3984375" style="4" customWidth="1"/>
    <col min="5379" max="5379" width="10.59765625" style="4" customWidth="1"/>
    <col min="5380" max="5381" width="17.3984375" style="4" customWidth="1"/>
    <col min="5382" max="5383" width="15.09765625" style="4" customWidth="1"/>
    <col min="5384" max="5632" width="9.09765625" style="4"/>
    <col min="5633" max="5633" width="12.59765625" style="4" customWidth="1"/>
    <col min="5634" max="5634" width="17.3984375" style="4" customWidth="1"/>
    <col min="5635" max="5635" width="10.59765625" style="4" customWidth="1"/>
    <col min="5636" max="5637" width="17.3984375" style="4" customWidth="1"/>
    <col min="5638" max="5639" width="15.09765625" style="4" customWidth="1"/>
    <col min="5640" max="5888" width="9.09765625" style="4"/>
    <col min="5889" max="5889" width="12.59765625" style="4" customWidth="1"/>
    <col min="5890" max="5890" width="17.3984375" style="4" customWidth="1"/>
    <col min="5891" max="5891" width="10.59765625" style="4" customWidth="1"/>
    <col min="5892" max="5893" width="17.3984375" style="4" customWidth="1"/>
    <col min="5894" max="5895" width="15.09765625" style="4" customWidth="1"/>
    <col min="5896" max="6144" width="9.09765625" style="4"/>
    <col min="6145" max="6145" width="12.59765625" style="4" customWidth="1"/>
    <col min="6146" max="6146" width="17.3984375" style="4" customWidth="1"/>
    <col min="6147" max="6147" width="10.59765625" style="4" customWidth="1"/>
    <col min="6148" max="6149" width="17.3984375" style="4" customWidth="1"/>
    <col min="6150" max="6151" width="15.09765625" style="4" customWidth="1"/>
    <col min="6152" max="6400" width="9.09765625" style="4"/>
    <col min="6401" max="6401" width="12.59765625" style="4" customWidth="1"/>
    <col min="6402" max="6402" width="17.3984375" style="4" customWidth="1"/>
    <col min="6403" max="6403" width="10.59765625" style="4" customWidth="1"/>
    <col min="6404" max="6405" width="17.3984375" style="4" customWidth="1"/>
    <col min="6406" max="6407" width="15.09765625" style="4" customWidth="1"/>
    <col min="6408" max="6656" width="9.09765625" style="4"/>
    <col min="6657" max="6657" width="12.59765625" style="4" customWidth="1"/>
    <col min="6658" max="6658" width="17.3984375" style="4" customWidth="1"/>
    <col min="6659" max="6659" width="10.59765625" style="4" customWidth="1"/>
    <col min="6660" max="6661" width="17.3984375" style="4" customWidth="1"/>
    <col min="6662" max="6663" width="15.09765625" style="4" customWidth="1"/>
    <col min="6664" max="6912" width="9.09765625" style="4"/>
    <col min="6913" max="6913" width="12.59765625" style="4" customWidth="1"/>
    <col min="6914" max="6914" width="17.3984375" style="4" customWidth="1"/>
    <col min="6915" max="6915" width="10.59765625" style="4" customWidth="1"/>
    <col min="6916" max="6917" width="17.3984375" style="4" customWidth="1"/>
    <col min="6918" max="6919" width="15.09765625" style="4" customWidth="1"/>
    <col min="6920" max="7168" width="9.09765625" style="4"/>
    <col min="7169" max="7169" width="12.59765625" style="4" customWidth="1"/>
    <col min="7170" max="7170" width="17.3984375" style="4" customWidth="1"/>
    <col min="7171" max="7171" width="10.59765625" style="4" customWidth="1"/>
    <col min="7172" max="7173" width="17.3984375" style="4" customWidth="1"/>
    <col min="7174" max="7175" width="15.09765625" style="4" customWidth="1"/>
    <col min="7176" max="7424" width="9.09765625" style="4"/>
    <col min="7425" max="7425" width="12.59765625" style="4" customWidth="1"/>
    <col min="7426" max="7426" width="17.3984375" style="4" customWidth="1"/>
    <col min="7427" max="7427" width="10.59765625" style="4" customWidth="1"/>
    <col min="7428" max="7429" width="17.3984375" style="4" customWidth="1"/>
    <col min="7430" max="7431" width="15.09765625" style="4" customWidth="1"/>
    <col min="7432" max="7680" width="9.09765625" style="4"/>
    <col min="7681" max="7681" width="12.59765625" style="4" customWidth="1"/>
    <col min="7682" max="7682" width="17.3984375" style="4" customWidth="1"/>
    <col min="7683" max="7683" width="10.59765625" style="4" customWidth="1"/>
    <col min="7684" max="7685" width="17.3984375" style="4" customWidth="1"/>
    <col min="7686" max="7687" width="15.09765625" style="4" customWidth="1"/>
    <col min="7688" max="7936" width="9.09765625" style="4"/>
    <col min="7937" max="7937" width="12.59765625" style="4" customWidth="1"/>
    <col min="7938" max="7938" width="17.3984375" style="4" customWidth="1"/>
    <col min="7939" max="7939" width="10.59765625" style="4" customWidth="1"/>
    <col min="7940" max="7941" width="17.3984375" style="4" customWidth="1"/>
    <col min="7942" max="7943" width="15.09765625" style="4" customWidth="1"/>
    <col min="7944" max="8192" width="9.09765625" style="4"/>
    <col min="8193" max="8193" width="12.59765625" style="4" customWidth="1"/>
    <col min="8194" max="8194" width="17.3984375" style="4" customWidth="1"/>
    <col min="8195" max="8195" width="10.59765625" style="4" customWidth="1"/>
    <col min="8196" max="8197" width="17.3984375" style="4" customWidth="1"/>
    <col min="8198" max="8199" width="15.09765625" style="4" customWidth="1"/>
    <col min="8200" max="8448" width="9.09765625" style="4"/>
    <col min="8449" max="8449" width="12.59765625" style="4" customWidth="1"/>
    <col min="8450" max="8450" width="17.3984375" style="4" customWidth="1"/>
    <col min="8451" max="8451" width="10.59765625" style="4" customWidth="1"/>
    <col min="8452" max="8453" width="17.3984375" style="4" customWidth="1"/>
    <col min="8454" max="8455" width="15.09765625" style="4" customWidth="1"/>
    <col min="8456" max="8704" width="9.09765625" style="4"/>
    <col min="8705" max="8705" width="12.59765625" style="4" customWidth="1"/>
    <col min="8706" max="8706" width="17.3984375" style="4" customWidth="1"/>
    <col min="8707" max="8707" width="10.59765625" style="4" customWidth="1"/>
    <col min="8708" max="8709" width="17.3984375" style="4" customWidth="1"/>
    <col min="8710" max="8711" width="15.09765625" style="4" customWidth="1"/>
    <col min="8712" max="8960" width="9.09765625" style="4"/>
    <col min="8961" max="8961" width="12.59765625" style="4" customWidth="1"/>
    <col min="8962" max="8962" width="17.3984375" style="4" customWidth="1"/>
    <col min="8963" max="8963" width="10.59765625" style="4" customWidth="1"/>
    <col min="8964" max="8965" width="17.3984375" style="4" customWidth="1"/>
    <col min="8966" max="8967" width="15.09765625" style="4" customWidth="1"/>
    <col min="8968" max="9216" width="9.09765625" style="4"/>
    <col min="9217" max="9217" width="12.59765625" style="4" customWidth="1"/>
    <col min="9218" max="9218" width="17.3984375" style="4" customWidth="1"/>
    <col min="9219" max="9219" width="10.59765625" style="4" customWidth="1"/>
    <col min="9220" max="9221" width="17.3984375" style="4" customWidth="1"/>
    <col min="9222" max="9223" width="15.09765625" style="4" customWidth="1"/>
    <col min="9224" max="9472" width="9.09765625" style="4"/>
    <col min="9473" max="9473" width="12.59765625" style="4" customWidth="1"/>
    <col min="9474" max="9474" width="17.3984375" style="4" customWidth="1"/>
    <col min="9475" max="9475" width="10.59765625" style="4" customWidth="1"/>
    <col min="9476" max="9477" width="17.3984375" style="4" customWidth="1"/>
    <col min="9478" max="9479" width="15.09765625" style="4" customWidth="1"/>
    <col min="9480" max="9728" width="9.09765625" style="4"/>
    <col min="9729" max="9729" width="12.59765625" style="4" customWidth="1"/>
    <col min="9730" max="9730" width="17.3984375" style="4" customWidth="1"/>
    <col min="9731" max="9731" width="10.59765625" style="4" customWidth="1"/>
    <col min="9732" max="9733" width="17.3984375" style="4" customWidth="1"/>
    <col min="9734" max="9735" width="15.09765625" style="4" customWidth="1"/>
    <col min="9736" max="9984" width="9.09765625" style="4"/>
    <col min="9985" max="9985" width="12.59765625" style="4" customWidth="1"/>
    <col min="9986" max="9986" width="17.3984375" style="4" customWidth="1"/>
    <col min="9987" max="9987" width="10.59765625" style="4" customWidth="1"/>
    <col min="9988" max="9989" width="17.3984375" style="4" customWidth="1"/>
    <col min="9990" max="9991" width="15.09765625" style="4" customWidth="1"/>
    <col min="9992" max="10240" width="9.09765625" style="4"/>
    <col min="10241" max="10241" width="12.59765625" style="4" customWidth="1"/>
    <col min="10242" max="10242" width="17.3984375" style="4" customWidth="1"/>
    <col min="10243" max="10243" width="10.59765625" style="4" customWidth="1"/>
    <col min="10244" max="10245" width="17.3984375" style="4" customWidth="1"/>
    <col min="10246" max="10247" width="15.09765625" style="4" customWidth="1"/>
    <col min="10248" max="10496" width="9.09765625" style="4"/>
    <col min="10497" max="10497" width="12.59765625" style="4" customWidth="1"/>
    <col min="10498" max="10498" width="17.3984375" style="4" customWidth="1"/>
    <col min="10499" max="10499" width="10.59765625" style="4" customWidth="1"/>
    <col min="10500" max="10501" width="17.3984375" style="4" customWidth="1"/>
    <col min="10502" max="10503" width="15.09765625" style="4" customWidth="1"/>
    <col min="10504" max="10752" width="9.09765625" style="4"/>
    <col min="10753" max="10753" width="12.59765625" style="4" customWidth="1"/>
    <col min="10754" max="10754" width="17.3984375" style="4" customWidth="1"/>
    <col min="10755" max="10755" width="10.59765625" style="4" customWidth="1"/>
    <col min="10756" max="10757" width="17.3984375" style="4" customWidth="1"/>
    <col min="10758" max="10759" width="15.09765625" style="4" customWidth="1"/>
    <col min="10760" max="11008" width="9.09765625" style="4"/>
    <col min="11009" max="11009" width="12.59765625" style="4" customWidth="1"/>
    <col min="11010" max="11010" width="17.3984375" style="4" customWidth="1"/>
    <col min="11011" max="11011" width="10.59765625" style="4" customWidth="1"/>
    <col min="11012" max="11013" width="17.3984375" style="4" customWidth="1"/>
    <col min="11014" max="11015" width="15.09765625" style="4" customWidth="1"/>
    <col min="11016" max="11264" width="9.09765625" style="4"/>
    <col min="11265" max="11265" width="12.59765625" style="4" customWidth="1"/>
    <col min="11266" max="11266" width="17.3984375" style="4" customWidth="1"/>
    <col min="11267" max="11267" width="10.59765625" style="4" customWidth="1"/>
    <col min="11268" max="11269" width="17.3984375" style="4" customWidth="1"/>
    <col min="11270" max="11271" width="15.09765625" style="4" customWidth="1"/>
    <col min="11272" max="11520" width="9.09765625" style="4"/>
    <col min="11521" max="11521" width="12.59765625" style="4" customWidth="1"/>
    <col min="11522" max="11522" width="17.3984375" style="4" customWidth="1"/>
    <col min="11523" max="11523" width="10.59765625" style="4" customWidth="1"/>
    <col min="11524" max="11525" width="17.3984375" style="4" customWidth="1"/>
    <col min="11526" max="11527" width="15.09765625" style="4" customWidth="1"/>
    <col min="11528" max="11776" width="9.09765625" style="4"/>
    <col min="11777" max="11777" width="12.59765625" style="4" customWidth="1"/>
    <col min="11778" max="11778" width="17.3984375" style="4" customWidth="1"/>
    <col min="11779" max="11779" width="10.59765625" style="4" customWidth="1"/>
    <col min="11780" max="11781" width="17.3984375" style="4" customWidth="1"/>
    <col min="11782" max="11783" width="15.09765625" style="4" customWidth="1"/>
    <col min="11784" max="12032" width="9.09765625" style="4"/>
    <col min="12033" max="12033" width="12.59765625" style="4" customWidth="1"/>
    <col min="12034" max="12034" width="17.3984375" style="4" customWidth="1"/>
    <col min="12035" max="12035" width="10.59765625" style="4" customWidth="1"/>
    <col min="12036" max="12037" width="17.3984375" style="4" customWidth="1"/>
    <col min="12038" max="12039" width="15.09765625" style="4" customWidth="1"/>
    <col min="12040" max="12288" width="9.09765625" style="4"/>
    <col min="12289" max="12289" width="12.59765625" style="4" customWidth="1"/>
    <col min="12290" max="12290" width="17.3984375" style="4" customWidth="1"/>
    <col min="12291" max="12291" width="10.59765625" style="4" customWidth="1"/>
    <col min="12292" max="12293" width="17.3984375" style="4" customWidth="1"/>
    <col min="12294" max="12295" width="15.09765625" style="4" customWidth="1"/>
    <col min="12296" max="12544" width="9.09765625" style="4"/>
    <col min="12545" max="12545" width="12.59765625" style="4" customWidth="1"/>
    <col min="12546" max="12546" width="17.3984375" style="4" customWidth="1"/>
    <col min="12547" max="12547" width="10.59765625" style="4" customWidth="1"/>
    <col min="12548" max="12549" width="17.3984375" style="4" customWidth="1"/>
    <col min="12550" max="12551" width="15.09765625" style="4" customWidth="1"/>
    <col min="12552" max="12800" width="9.09765625" style="4"/>
    <col min="12801" max="12801" width="12.59765625" style="4" customWidth="1"/>
    <col min="12802" max="12802" width="17.3984375" style="4" customWidth="1"/>
    <col min="12803" max="12803" width="10.59765625" style="4" customWidth="1"/>
    <col min="12804" max="12805" width="17.3984375" style="4" customWidth="1"/>
    <col min="12806" max="12807" width="15.09765625" style="4" customWidth="1"/>
    <col min="12808" max="13056" width="9.09765625" style="4"/>
    <col min="13057" max="13057" width="12.59765625" style="4" customWidth="1"/>
    <col min="13058" max="13058" width="17.3984375" style="4" customWidth="1"/>
    <col min="13059" max="13059" width="10.59765625" style="4" customWidth="1"/>
    <col min="13060" max="13061" width="17.3984375" style="4" customWidth="1"/>
    <col min="13062" max="13063" width="15.09765625" style="4" customWidth="1"/>
    <col min="13064" max="13312" width="9.09765625" style="4"/>
    <col min="13313" max="13313" width="12.59765625" style="4" customWidth="1"/>
    <col min="13314" max="13314" width="17.3984375" style="4" customWidth="1"/>
    <col min="13315" max="13315" width="10.59765625" style="4" customWidth="1"/>
    <col min="13316" max="13317" width="17.3984375" style="4" customWidth="1"/>
    <col min="13318" max="13319" width="15.09765625" style="4" customWidth="1"/>
    <col min="13320" max="13568" width="9.09765625" style="4"/>
    <col min="13569" max="13569" width="12.59765625" style="4" customWidth="1"/>
    <col min="13570" max="13570" width="17.3984375" style="4" customWidth="1"/>
    <col min="13571" max="13571" width="10.59765625" style="4" customWidth="1"/>
    <col min="13572" max="13573" width="17.3984375" style="4" customWidth="1"/>
    <col min="13574" max="13575" width="15.09765625" style="4" customWidth="1"/>
    <col min="13576" max="13824" width="9.09765625" style="4"/>
    <col min="13825" max="13825" width="12.59765625" style="4" customWidth="1"/>
    <col min="13826" max="13826" width="17.3984375" style="4" customWidth="1"/>
    <col min="13827" max="13827" width="10.59765625" style="4" customWidth="1"/>
    <col min="13828" max="13829" width="17.3984375" style="4" customWidth="1"/>
    <col min="13830" max="13831" width="15.09765625" style="4" customWidth="1"/>
    <col min="13832" max="14080" width="9.09765625" style="4"/>
    <col min="14081" max="14081" width="12.59765625" style="4" customWidth="1"/>
    <col min="14082" max="14082" width="17.3984375" style="4" customWidth="1"/>
    <col min="14083" max="14083" width="10.59765625" style="4" customWidth="1"/>
    <col min="14084" max="14085" width="17.3984375" style="4" customWidth="1"/>
    <col min="14086" max="14087" width="15.09765625" style="4" customWidth="1"/>
    <col min="14088" max="14336" width="9.09765625" style="4"/>
    <col min="14337" max="14337" width="12.59765625" style="4" customWidth="1"/>
    <col min="14338" max="14338" width="17.3984375" style="4" customWidth="1"/>
    <col min="14339" max="14339" width="10.59765625" style="4" customWidth="1"/>
    <col min="14340" max="14341" width="17.3984375" style="4" customWidth="1"/>
    <col min="14342" max="14343" width="15.09765625" style="4" customWidth="1"/>
    <col min="14344" max="14592" width="9.09765625" style="4"/>
    <col min="14593" max="14593" width="12.59765625" style="4" customWidth="1"/>
    <col min="14594" max="14594" width="17.3984375" style="4" customWidth="1"/>
    <col min="14595" max="14595" width="10.59765625" style="4" customWidth="1"/>
    <col min="14596" max="14597" width="17.3984375" style="4" customWidth="1"/>
    <col min="14598" max="14599" width="15.09765625" style="4" customWidth="1"/>
    <col min="14600" max="14848" width="9.09765625" style="4"/>
    <col min="14849" max="14849" width="12.59765625" style="4" customWidth="1"/>
    <col min="14850" max="14850" width="17.3984375" style="4" customWidth="1"/>
    <col min="14851" max="14851" width="10.59765625" style="4" customWidth="1"/>
    <col min="14852" max="14853" width="17.3984375" style="4" customWidth="1"/>
    <col min="14854" max="14855" width="15.09765625" style="4" customWidth="1"/>
    <col min="14856" max="15104" width="9.09765625" style="4"/>
    <col min="15105" max="15105" width="12.59765625" style="4" customWidth="1"/>
    <col min="15106" max="15106" width="17.3984375" style="4" customWidth="1"/>
    <col min="15107" max="15107" width="10.59765625" style="4" customWidth="1"/>
    <col min="15108" max="15109" width="17.3984375" style="4" customWidth="1"/>
    <col min="15110" max="15111" width="15.09765625" style="4" customWidth="1"/>
    <col min="15112" max="15360" width="9.09765625" style="4"/>
    <col min="15361" max="15361" width="12.59765625" style="4" customWidth="1"/>
    <col min="15362" max="15362" width="17.3984375" style="4" customWidth="1"/>
    <col min="15363" max="15363" width="10.59765625" style="4" customWidth="1"/>
    <col min="15364" max="15365" width="17.3984375" style="4" customWidth="1"/>
    <col min="15366" max="15367" width="15.09765625" style="4" customWidth="1"/>
    <col min="15368" max="15616" width="9.09765625" style="4"/>
    <col min="15617" max="15617" width="12.59765625" style="4" customWidth="1"/>
    <col min="15618" max="15618" width="17.3984375" style="4" customWidth="1"/>
    <col min="15619" max="15619" width="10.59765625" style="4" customWidth="1"/>
    <col min="15620" max="15621" width="17.3984375" style="4" customWidth="1"/>
    <col min="15622" max="15623" width="15.09765625" style="4" customWidth="1"/>
    <col min="15624" max="15872" width="9.09765625" style="4"/>
    <col min="15873" max="15873" width="12.59765625" style="4" customWidth="1"/>
    <col min="15874" max="15874" width="17.3984375" style="4" customWidth="1"/>
    <col min="15875" max="15875" width="10.59765625" style="4" customWidth="1"/>
    <col min="15876" max="15877" width="17.3984375" style="4" customWidth="1"/>
    <col min="15878" max="15879" width="15.09765625" style="4" customWidth="1"/>
    <col min="15880" max="16128" width="9.09765625" style="4"/>
    <col min="16129" max="16129" width="12.59765625" style="4" customWidth="1"/>
    <col min="16130" max="16130" width="17.3984375" style="4" customWidth="1"/>
    <col min="16131" max="16131" width="10.59765625" style="4" customWidth="1"/>
    <col min="16132" max="16133" width="17.3984375" style="4" customWidth="1"/>
    <col min="16134" max="16135" width="15.09765625" style="4" customWidth="1"/>
    <col min="16136" max="16384" width="9.09765625" style="4"/>
  </cols>
  <sheetData>
    <row r="1" spans="1:15" x14ac:dyDescent="0.25">
      <c r="A1" s="6"/>
      <c r="B1" s="6"/>
      <c r="C1" s="6"/>
      <c r="D1" s="6"/>
      <c r="E1" s="6"/>
      <c r="F1" s="6"/>
      <c r="G1" s="7"/>
    </row>
    <row r="2" spans="1:15" ht="13" x14ac:dyDescent="0.3">
      <c r="A2" s="8" t="s">
        <v>264</v>
      </c>
      <c r="B2" s="6"/>
      <c r="C2" s="6"/>
      <c r="D2" s="6"/>
      <c r="E2" s="6"/>
      <c r="F2" s="6"/>
      <c r="G2" s="7"/>
    </row>
    <row r="3" spans="1:15" x14ac:dyDescent="0.25">
      <c r="A3" s="9"/>
      <c r="B3" s="9"/>
      <c r="C3" s="9"/>
      <c r="D3" s="9"/>
      <c r="E3" s="9"/>
      <c r="F3" s="9"/>
      <c r="G3" s="10"/>
    </row>
    <row r="4" spans="1:15" x14ac:dyDescent="0.25">
      <c r="A4" s="11" t="s">
        <v>42</v>
      </c>
      <c r="B4" s="12" t="s">
        <v>43</v>
      </c>
      <c r="C4" s="12" t="s">
        <v>44</v>
      </c>
      <c r="D4" s="12" t="s">
        <v>44</v>
      </c>
      <c r="E4" s="12" t="s">
        <v>45</v>
      </c>
      <c r="F4" s="12" t="s">
        <v>46</v>
      </c>
      <c r="G4" s="13" t="s">
        <v>47</v>
      </c>
    </row>
    <row r="5" spans="1:15" x14ac:dyDescent="0.25">
      <c r="A5" s="14" t="s">
        <v>48</v>
      </c>
      <c r="B5" s="15" t="s">
        <v>49</v>
      </c>
      <c r="C5" s="15" t="s">
        <v>50</v>
      </c>
      <c r="D5" s="15" t="s">
        <v>51</v>
      </c>
      <c r="E5" s="15" t="s">
        <v>52</v>
      </c>
      <c r="F5" s="15" t="s">
        <v>53</v>
      </c>
      <c r="G5" s="16" t="s">
        <v>54</v>
      </c>
    </row>
    <row r="6" spans="1:15" x14ac:dyDescent="0.25">
      <c r="A6" s="17"/>
      <c r="B6" s="15" t="s">
        <v>55</v>
      </c>
      <c r="C6" s="15" t="s">
        <v>56</v>
      </c>
      <c r="D6" s="15" t="s">
        <v>55</v>
      </c>
      <c r="E6" s="15" t="s">
        <v>55</v>
      </c>
      <c r="F6" s="15" t="s">
        <v>57</v>
      </c>
      <c r="G6" s="16" t="s">
        <v>56</v>
      </c>
    </row>
    <row r="7" spans="1:15" x14ac:dyDescent="0.25">
      <c r="A7" s="18"/>
      <c r="B7" s="6"/>
      <c r="C7" s="15"/>
      <c r="D7" s="6"/>
      <c r="E7" s="6"/>
      <c r="F7" s="15"/>
      <c r="G7" s="16"/>
    </row>
    <row r="8" spans="1:15" ht="13.5" x14ac:dyDescent="0.35">
      <c r="A8" s="19"/>
      <c r="B8" s="20" t="s">
        <v>58</v>
      </c>
      <c r="C8" s="12" t="s">
        <v>59</v>
      </c>
      <c r="D8" s="12" t="s">
        <v>60</v>
      </c>
      <c r="E8" s="12" t="s">
        <v>61</v>
      </c>
      <c r="F8" s="20" t="s">
        <v>62</v>
      </c>
      <c r="G8" s="21" t="s">
        <v>63</v>
      </c>
    </row>
    <row r="9" spans="1:15" x14ac:dyDescent="0.25">
      <c r="A9" s="18"/>
      <c r="B9" s="22"/>
      <c r="C9" s="22"/>
      <c r="D9" s="22"/>
      <c r="E9" s="22"/>
      <c r="F9" s="22"/>
      <c r="G9" s="23"/>
    </row>
    <row r="10" spans="1:15" x14ac:dyDescent="0.25">
      <c r="A10" s="14" t="s">
        <v>64</v>
      </c>
      <c r="B10" s="24">
        <v>2.0300000000000001E-3</v>
      </c>
      <c r="C10" s="15">
        <v>100000</v>
      </c>
      <c r="D10" s="15">
        <v>203</v>
      </c>
      <c r="E10" s="15">
        <v>99829</v>
      </c>
      <c r="F10" s="15">
        <v>8517505</v>
      </c>
      <c r="G10" s="25">
        <v>85.2</v>
      </c>
      <c r="H10" s="40"/>
      <c r="I10" s="44"/>
      <c r="J10" s="44"/>
      <c r="K10" s="39"/>
      <c r="L10" s="39"/>
      <c r="M10" s="44"/>
      <c r="N10" s="43"/>
      <c r="O10" s="43"/>
    </row>
    <row r="11" spans="1:15" x14ac:dyDescent="0.25">
      <c r="A11" s="14" t="s">
        <v>65</v>
      </c>
      <c r="B11" s="24">
        <v>9.0000000000000006E-5</v>
      </c>
      <c r="C11" s="15">
        <v>99797</v>
      </c>
      <c r="D11" s="15">
        <v>9</v>
      </c>
      <c r="E11" s="15">
        <v>99793</v>
      </c>
      <c r="F11" s="15">
        <v>8417676</v>
      </c>
      <c r="G11" s="25">
        <v>84.3</v>
      </c>
      <c r="H11" s="40"/>
      <c r="I11" s="44"/>
      <c r="J11" s="44"/>
      <c r="K11" s="39"/>
      <c r="L11" s="39"/>
      <c r="M11" s="44"/>
      <c r="N11" s="43"/>
      <c r="O11" s="43"/>
    </row>
    <row r="12" spans="1:15" x14ac:dyDescent="0.25">
      <c r="A12" s="14" t="s">
        <v>66</v>
      </c>
      <c r="B12" s="24">
        <v>9.0000000000000006E-5</v>
      </c>
      <c r="C12" s="15">
        <v>99788</v>
      </c>
      <c r="D12" s="15">
        <v>9</v>
      </c>
      <c r="E12" s="15">
        <v>99784</v>
      </c>
      <c r="F12" s="15">
        <v>8317883</v>
      </c>
      <c r="G12" s="25">
        <v>83.4</v>
      </c>
      <c r="H12" s="40"/>
      <c r="I12" s="44"/>
      <c r="J12" s="44"/>
      <c r="K12" s="39"/>
      <c r="L12" s="39"/>
      <c r="M12" s="44"/>
      <c r="N12" s="43"/>
      <c r="O12" s="43"/>
    </row>
    <row r="13" spans="1:15" x14ac:dyDescent="0.25">
      <c r="A13" s="14" t="s">
        <v>67</v>
      </c>
      <c r="B13" s="24">
        <v>8.0000000000000007E-5</v>
      </c>
      <c r="C13" s="15">
        <v>99779</v>
      </c>
      <c r="D13" s="15">
        <v>8</v>
      </c>
      <c r="E13" s="15">
        <v>99775</v>
      </c>
      <c r="F13" s="15">
        <v>8218100</v>
      </c>
      <c r="G13" s="25">
        <v>82.4</v>
      </c>
      <c r="H13" s="40"/>
      <c r="I13" s="44"/>
      <c r="J13" s="44"/>
      <c r="K13" s="39"/>
      <c r="L13" s="39"/>
      <c r="M13" s="44"/>
      <c r="N13" s="43"/>
      <c r="O13" s="43"/>
    </row>
    <row r="14" spans="1:15" x14ac:dyDescent="0.25">
      <c r="A14" s="14" t="s">
        <v>68</v>
      </c>
      <c r="B14" s="24">
        <v>8.0000000000000007E-5</v>
      </c>
      <c r="C14" s="15">
        <v>99771</v>
      </c>
      <c r="D14" s="15">
        <v>8</v>
      </c>
      <c r="E14" s="15">
        <v>99767</v>
      </c>
      <c r="F14" s="15">
        <v>8118325</v>
      </c>
      <c r="G14" s="25">
        <v>81.400000000000006</v>
      </c>
      <c r="H14" s="40"/>
      <c r="I14" s="44"/>
      <c r="J14" s="44"/>
      <c r="K14" s="39"/>
      <c r="L14" s="39"/>
      <c r="M14" s="44"/>
      <c r="N14" s="43"/>
      <c r="O14" s="43"/>
    </row>
    <row r="15" spans="1:15" x14ac:dyDescent="0.25">
      <c r="A15" s="14" t="s">
        <v>69</v>
      </c>
      <c r="B15" s="24">
        <v>6.9999999999999994E-5</v>
      </c>
      <c r="C15" s="15">
        <v>99763</v>
      </c>
      <c r="D15" s="15">
        <v>7</v>
      </c>
      <c r="E15" s="15">
        <v>99760</v>
      </c>
      <c r="F15" s="15">
        <v>8018558</v>
      </c>
      <c r="G15" s="25">
        <v>80.400000000000006</v>
      </c>
      <c r="H15" s="40"/>
      <c r="I15" s="44"/>
      <c r="J15" s="44"/>
      <c r="K15" s="39"/>
      <c r="L15" s="39"/>
      <c r="M15" s="44"/>
      <c r="N15" s="43"/>
      <c r="O15" s="43"/>
    </row>
    <row r="16" spans="1:15" x14ac:dyDescent="0.25">
      <c r="A16" s="14" t="s">
        <v>70</v>
      </c>
      <c r="B16" s="24">
        <v>6.9999999999999994E-5</v>
      </c>
      <c r="C16" s="15">
        <v>99756</v>
      </c>
      <c r="D16" s="15">
        <v>7</v>
      </c>
      <c r="E16" s="15">
        <v>99753</v>
      </c>
      <c r="F16" s="15">
        <v>7918798</v>
      </c>
      <c r="G16" s="25">
        <v>79.400000000000006</v>
      </c>
      <c r="H16" s="40"/>
      <c r="I16" s="44"/>
      <c r="J16" s="44"/>
      <c r="K16" s="39"/>
      <c r="L16" s="39"/>
      <c r="M16" s="44"/>
      <c r="N16" s="43"/>
      <c r="O16" s="43"/>
    </row>
    <row r="17" spans="1:15" x14ac:dyDescent="0.25">
      <c r="A17" s="14" t="s">
        <v>71</v>
      </c>
      <c r="B17" s="24">
        <v>6.9999999999999994E-5</v>
      </c>
      <c r="C17" s="15">
        <v>99749</v>
      </c>
      <c r="D17" s="15">
        <v>7</v>
      </c>
      <c r="E17" s="15">
        <v>99746</v>
      </c>
      <c r="F17" s="15">
        <v>7819046</v>
      </c>
      <c r="G17" s="25">
        <v>78.400000000000006</v>
      </c>
      <c r="H17" s="40"/>
      <c r="I17" s="44"/>
      <c r="J17" s="44"/>
      <c r="K17" s="39"/>
      <c r="L17" s="39"/>
      <c r="M17" s="44"/>
      <c r="N17" s="43"/>
      <c r="O17" s="43"/>
    </row>
    <row r="18" spans="1:15" x14ac:dyDescent="0.25">
      <c r="A18" s="14" t="s">
        <v>72</v>
      </c>
      <c r="B18" s="24">
        <v>6.9999999999999994E-5</v>
      </c>
      <c r="C18" s="15">
        <v>99742</v>
      </c>
      <c r="D18" s="15">
        <v>7</v>
      </c>
      <c r="E18" s="15">
        <v>99739</v>
      </c>
      <c r="F18" s="15">
        <v>7719300</v>
      </c>
      <c r="G18" s="25">
        <v>77.400000000000006</v>
      </c>
      <c r="H18" s="40"/>
      <c r="I18" s="44"/>
      <c r="J18" s="44"/>
      <c r="K18" s="39"/>
      <c r="L18" s="39"/>
      <c r="M18" s="44"/>
      <c r="N18" s="43"/>
      <c r="O18" s="43"/>
    </row>
    <row r="19" spans="1:15" x14ac:dyDescent="0.25">
      <c r="A19" s="14" t="s">
        <v>73</v>
      </c>
      <c r="B19" s="24">
        <v>8.0000000000000007E-5</v>
      </c>
      <c r="C19" s="15">
        <v>99735</v>
      </c>
      <c r="D19" s="15">
        <v>8</v>
      </c>
      <c r="E19" s="15">
        <v>99731</v>
      </c>
      <c r="F19" s="15">
        <v>7619562</v>
      </c>
      <c r="G19" s="25">
        <v>76.400000000000006</v>
      </c>
      <c r="H19" s="40"/>
      <c r="I19" s="44"/>
      <c r="J19" s="44"/>
      <c r="K19" s="39"/>
      <c r="L19" s="39"/>
      <c r="M19" s="44"/>
      <c r="N19" s="43"/>
      <c r="O19" s="43"/>
    </row>
    <row r="20" spans="1:15" x14ac:dyDescent="0.25">
      <c r="A20" s="14" t="s">
        <v>74</v>
      </c>
      <c r="B20" s="24">
        <v>9.0000000000000006E-5</v>
      </c>
      <c r="C20" s="15">
        <v>99727</v>
      </c>
      <c r="D20" s="15">
        <v>9</v>
      </c>
      <c r="E20" s="15">
        <v>99723</v>
      </c>
      <c r="F20" s="15">
        <v>7519831</v>
      </c>
      <c r="G20" s="25">
        <v>75.400000000000006</v>
      </c>
      <c r="H20" s="40"/>
      <c r="I20" s="44"/>
      <c r="J20" s="44"/>
      <c r="K20" s="39"/>
      <c r="L20" s="39"/>
      <c r="M20" s="44"/>
      <c r="N20" s="43"/>
      <c r="O20" s="43"/>
    </row>
    <row r="21" spans="1:15" x14ac:dyDescent="0.25">
      <c r="A21" s="14" t="s">
        <v>75</v>
      </c>
      <c r="B21" s="24">
        <v>9.0000000000000006E-5</v>
      </c>
      <c r="C21" s="15">
        <v>99718</v>
      </c>
      <c r="D21" s="15">
        <v>9</v>
      </c>
      <c r="E21" s="15">
        <v>99714</v>
      </c>
      <c r="F21" s="15">
        <v>7420108</v>
      </c>
      <c r="G21" s="25">
        <v>74.400000000000006</v>
      </c>
      <c r="H21" s="40"/>
      <c r="I21" s="44"/>
      <c r="J21" s="44"/>
      <c r="K21" s="39"/>
      <c r="L21" s="39"/>
      <c r="M21" s="44"/>
      <c r="N21" s="43"/>
      <c r="O21" s="43"/>
    </row>
    <row r="22" spans="1:15" x14ac:dyDescent="0.25">
      <c r="A22" s="14" t="s">
        <v>76</v>
      </c>
      <c r="B22" s="24">
        <v>1E-4</v>
      </c>
      <c r="C22" s="15">
        <v>99709</v>
      </c>
      <c r="D22" s="15">
        <v>10</v>
      </c>
      <c r="E22" s="15">
        <v>99704</v>
      </c>
      <c r="F22" s="15">
        <v>7320395</v>
      </c>
      <c r="G22" s="25">
        <v>73.400000000000006</v>
      </c>
      <c r="H22" s="40"/>
      <c r="I22" s="44"/>
      <c r="J22" s="44"/>
      <c r="K22" s="39"/>
      <c r="L22" s="39"/>
      <c r="M22" s="44"/>
      <c r="N22" s="43"/>
      <c r="O22" s="43"/>
    </row>
    <row r="23" spans="1:15" x14ac:dyDescent="0.25">
      <c r="A23" s="14" t="s">
        <v>77</v>
      </c>
      <c r="B23" s="24">
        <v>1.2E-4</v>
      </c>
      <c r="C23" s="15">
        <v>99699</v>
      </c>
      <c r="D23" s="15">
        <v>12</v>
      </c>
      <c r="E23" s="15">
        <v>99693</v>
      </c>
      <c r="F23" s="15">
        <v>7220691</v>
      </c>
      <c r="G23" s="25">
        <v>72.400000000000006</v>
      </c>
      <c r="H23" s="40"/>
      <c r="I23" s="44"/>
      <c r="J23" s="44"/>
      <c r="K23" s="39"/>
      <c r="L23" s="39"/>
      <c r="M23" s="44"/>
      <c r="N23" s="43"/>
      <c r="O23" s="43"/>
    </row>
    <row r="24" spans="1:15" x14ac:dyDescent="0.25">
      <c r="A24" s="14" t="s">
        <v>78</v>
      </c>
      <c r="B24" s="24">
        <v>1.3999999999999999E-4</v>
      </c>
      <c r="C24" s="15">
        <v>99687</v>
      </c>
      <c r="D24" s="15">
        <v>14</v>
      </c>
      <c r="E24" s="15">
        <v>99680</v>
      </c>
      <c r="F24" s="15">
        <v>7120998</v>
      </c>
      <c r="G24" s="25">
        <v>71.400000000000006</v>
      </c>
      <c r="H24" s="40"/>
      <c r="I24" s="44"/>
      <c r="J24" s="44"/>
      <c r="K24" s="39"/>
      <c r="L24" s="39"/>
      <c r="M24" s="44"/>
      <c r="N24" s="43"/>
      <c r="O24" s="43"/>
    </row>
    <row r="25" spans="1:15" x14ac:dyDescent="0.25">
      <c r="A25" s="14" t="s">
        <v>79</v>
      </c>
      <c r="B25" s="24">
        <v>1.6000000000000001E-4</v>
      </c>
      <c r="C25" s="15">
        <v>99673</v>
      </c>
      <c r="D25" s="15">
        <v>16</v>
      </c>
      <c r="E25" s="15">
        <v>99665</v>
      </c>
      <c r="F25" s="15">
        <v>7021318</v>
      </c>
      <c r="G25" s="25">
        <v>70.400000000000006</v>
      </c>
      <c r="H25" s="40"/>
      <c r="I25" s="44"/>
      <c r="J25" s="44"/>
      <c r="K25" s="39"/>
      <c r="L25" s="39"/>
      <c r="M25" s="44"/>
      <c r="N25" s="43"/>
      <c r="O25" s="43"/>
    </row>
    <row r="26" spans="1:15" x14ac:dyDescent="0.25">
      <c r="A26" s="26" t="s">
        <v>80</v>
      </c>
      <c r="B26" s="24">
        <v>1.8000000000000001E-4</v>
      </c>
      <c r="C26" s="15">
        <v>99657</v>
      </c>
      <c r="D26" s="15">
        <v>18</v>
      </c>
      <c r="E26" s="15">
        <v>99648</v>
      </c>
      <c r="F26" s="15">
        <v>6921653</v>
      </c>
      <c r="G26" s="25">
        <v>69.5</v>
      </c>
      <c r="H26" s="40"/>
      <c r="I26" s="44"/>
      <c r="J26" s="44"/>
      <c r="K26" s="39"/>
      <c r="L26" s="39"/>
      <c r="M26" s="44"/>
      <c r="N26" s="43"/>
      <c r="O26" s="43"/>
    </row>
    <row r="27" spans="1:15" x14ac:dyDescent="0.25">
      <c r="A27" s="26" t="s">
        <v>81</v>
      </c>
      <c r="B27" s="24">
        <v>1.9000000000000001E-4</v>
      </c>
      <c r="C27" s="15">
        <v>99639</v>
      </c>
      <c r="D27" s="15">
        <v>19</v>
      </c>
      <c r="E27" s="15">
        <v>99630</v>
      </c>
      <c r="F27" s="15">
        <v>6822005</v>
      </c>
      <c r="G27" s="25">
        <v>68.5</v>
      </c>
      <c r="H27" s="40"/>
      <c r="I27" s="44"/>
      <c r="J27" s="44"/>
      <c r="K27" s="39"/>
      <c r="L27" s="39"/>
      <c r="M27" s="44"/>
      <c r="N27" s="43"/>
      <c r="O27" s="43"/>
    </row>
    <row r="28" spans="1:15" x14ac:dyDescent="0.25">
      <c r="A28" s="26" t="s">
        <v>82</v>
      </c>
      <c r="B28" s="24">
        <v>1.9000000000000001E-4</v>
      </c>
      <c r="C28" s="15">
        <v>99620</v>
      </c>
      <c r="D28" s="15">
        <v>19</v>
      </c>
      <c r="E28" s="15">
        <v>99611</v>
      </c>
      <c r="F28" s="15">
        <v>6722375</v>
      </c>
      <c r="G28" s="25">
        <v>67.5</v>
      </c>
      <c r="H28" s="40"/>
      <c r="I28" s="44"/>
      <c r="J28" s="44"/>
      <c r="K28" s="39"/>
      <c r="L28" s="39"/>
      <c r="M28" s="44"/>
      <c r="N28" s="43"/>
      <c r="O28" s="43"/>
    </row>
    <row r="29" spans="1:15" x14ac:dyDescent="0.25">
      <c r="A29" s="26" t="s">
        <v>83</v>
      </c>
      <c r="B29" s="24">
        <v>1.8000000000000001E-4</v>
      </c>
      <c r="C29" s="15">
        <v>99601</v>
      </c>
      <c r="D29" s="15">
        <v>18</v>
      </c>
      <c r="E29" s="15">
        <v>99592</v>
      </c>
      <c r="F29" s="15">
        <v>6622765</v>
      </c>
      <c r="G29" s="25">
        <v>66.5</v>
      </c>
      <c r="H29" s="40"/>
      <c r="I29" s="44"/>
      <c r="J29" s="44"/>
      <c r="K29" s="39"/>
      <c r="L29" s="39"/>
      <c r="M29" s="44"/>
      <c r="N29" s="43"/>
      <c r="O29" s="43"/>
    </row>
    <row r="30" spans="1:15" x14ac:dyDescent="0.25">
      <c r="A30" s="26" t="s">
        <v>84</v>
      </c>
      <c r="B30" s="24">
        <v>1.7000000000000001E-4</v>
      </c>
      <c r="C30" s="15">
        <v>99583</v>
      </c>
      <c r="D30" s="15">
        <v>17</v>
      </c>
      <c r="E30" s="15">
        <v>99575</v>
      </c>
      <c r="F30" s="15">
        <v>6523173</v>
      </c>
      <c r="G30" s="25">
        <v>65.5</v>
      </c>
      <c r="H30" s="40"/>
      <c r="I30" s="44"/>
      <c r="J30" s="44"/>
      <c r="K30" s="39"/>
      <c r="L30" s="39"/>
      <c r="M30" s="44"/>
      <c r="N30" s="43"/>
      <c r="O30" s="43"/>
    </row>
    <row r="31" spans="1:15" x14ac:dyDescent="0.25">
      <c r="A31" s="26" t="s">
        <v>85</v>
      </c>
      <c r="B31" s="24">
        <v>1.6000000000000001E-4</v>
      </c>
      <c r="C31" s="15">
        <v>99566</v>
      </c>
      <c r="D31" s="15">
        <v>16</v>
      </c>
      <c r="E31" s="15">
        <v>99558</v>
      </c>
      <c r="F31" s="15">
        <v>6423598</v>
      </c>
      <c r="G31" s="25">
        <v>64.5</v>
      </c>
      <c r="H31" s="40"/>
      <c r="I31" s="44"/>
      <c r="J31" s="44"/>
      <c r="K31" s="39"/>
      <c r="L31" s="39"/>
      <c r="M31" s="44"/>
      <c r="N31" s="43"/>
      <c r="O31" s="43"/>
    </row>
    <row r="32" spans="1:15" x14ac:dyDescent="0.25">
      <c r="A32" s="26" t="s">
        <v>86</v>
      </c>
      <c r="B32" s="24">
        <v>1.6000000000000001E-4</v>
      </c>
      <c r="C32" s="15">
        <v>99550</v>
      </c>
      <c r="D32" s="15">
        <v>15</v>
      </c>
      <c r="E32" s="15">
        <v>99543</v>
      </c>
      <c r="F32" s="15">
        <v>6324040</v>
      </c>
      <c r="G32" s="25">
        <v>63.5</v>
      </c>
      <c r="H32" s="40"/>
      <c r="I32" s="44"/>
      <c r="J32" s="44"/>
      <c r="K32" s="39"/>
      <c r="L32" s="39"/>
      <c r="M32" s="44"/>
      <c r="N32" s="43"/>
      <c r="O32" s="43"/>
    </row>
    <row r="33" spans="1:15" x14ac:dyDescent="0.25">
      <c r="A33" s="26" t="s">
        <v>87</v>
      </c>
      <c r="B33" s="24">
        <v>1.4999999999999999E-4</v>
      </c>
      <c r="C33" s="15">
        <v>99535</v>
      </c>
      <c r="D33" s="15">
        <v>15</v>
      </c>
      <c r="E33" s="15">
        <v>99528</v>
      </c>
      <c r="F33" s="15">
        <v>6224498</v>
      </c>
      <c r="G33" s="25">
        <v>62.5</v>
      </c>
      <c r="H33" s="40"/>
      <c r="I33" s="44"/>
      <c r="J33" s="44"/>
      <c r="K33" s="39"/>
      <c r="L33" s="39"/>
      <c r="M33" s="44"/>
      <c r="N33" s="43"/>
      <c r="O33" s="43"/>
    </row>
    <row r="34" spans="1:15" x14ac:dyDescent="0.25">
      <c r="A34" s="26" t="s">
        <v>88</v>
      </c>
      <c r="B34" s="24">
        <v>1.4999999999999999E-4</v>
      </c>
      <c r="C34" s="15">
        <v>99520</v>
      </c>
      <c r="D34" s="15">
        <v>15</v>
      </c>
      <c r="E34" s="15">
        <v>99513</v>
      </c>
      <c r="F34" s="15">
        <v>6124970</v>
      </c>
      <c r="G34" s="25">
        <v>61.5</v>
      </c>
      <c r="H34" s="40"/>
      <c r="I34" s="44"/>
      <c r="J34" s="44"/>
      <c r="K34" s="39"/>
      <c r="L34" s="39"/>
      <c r="M34" s="44"/>
      <c r="N34" s="43"/>
      <c r="O34" s="43"/>
    </row>
    <row r="35" spans="1:15" x14ac:dyDescent="0.25">
      <c r="A35" s="26" t="s">
        <v>89</v>
      </c>
      <c r="B35" s="24">
        <v>1.6000000000000001E-4</v>
      </c>
      <c r="C35" s="15">
        <v>99505</v>
      </c>
      <c r="D35" s="15">
        <v>15</v>
      </c>
      <c r="E35" s="15">
        <v>99498</v>
      </c>
      <c r="F35" s="15">
        <v>6025458</v>
      </c>
      <c r="G35" s="25">
        <v>60.6</v>
      </c>
      <c r="H35" s="40"/>
      <c r="I35" s="44"/>
      <c r="J35" s="44"/>
      <c r="K35" s="39"/>
      <c r="L35" s="39"/>
      <c r="M35" s="44"/>
      <c r="N35" s="43"/>
      <c r="O35" s="43"/>
    </row>
    <row r="36" spans="1:15" x14ac:dyDescent="0.25">
      <c r="A36" s="26" t="s">
        <v>90</v>
      </c>
      <c r="B36" s="24">
        <v>1.6000000000000001E-4</v>
      </c>
      <c r="C36" s="15">
        <v>99490</v>
      </c>
      <c r="D36" s="15">
        <v>16</v>
      </c>
      <c r="E36" s="15">
        <v>99482</v>
      </c>
      <c r="F36" s="15">
        <v>5925960</v>
      </c>
      <c r="G36" s="25">
        <v>59.6</v>
      </c>
      <c r="H36" s="40"/>
      <c r="I36" s="44"/>
      <c r="J36" s="44"/>
      <c r="K36" s="39"/>
      <c r="L36" s="39"/>
      <c r="M36" s="44"/>
      <c r="N36" s="43"/>
      <c r="O36" s="43"/>
    </row>
    <row r="37" spans="1:15" x14ac:dyDescent="0.25">
      <c r="A37" s="26" t="s">
        <v>91</v>
      </c>
      <c r="B37" s="24">
        <v>1.6000000000000001E-4</v>
      </c>
      <c r="C37" s="15">
        <v>99474</v>
      </c>
      <c r="D37" s="15">
        <v>16</v>
      </c>
      <c r="E37" s="15">
        <v>99466</v>
      </c>
      <c r="F37" s="15">
        <v>5826478</v>
      </c>
      <c r="G37" s="25">
        <v>58.6</v>
      </c>
      <c r="H37" s="40"/>
      <c r="I37" s="44"/>
      <c r="J37" s="44"/>
      <c r="K37" s="39"/>
      <c r="L37" s="39"/>
      <c r="M37" s="44"/>
      <c r="N37" s="43"/>
      <c r="O37" s="43"/>
    </row>
    <row r="38" spans="1:15" x14ac:dyDescent="0.25">
      <c r="A38" s="26" t="s">
        <v>92</v>
      </c>
      <c r="B38" s="24">
        <v>1.7000000000000001E-4</v>
      </c>
      <c r="C38" s="15">
        <v>99458</v>
      </c>
      <c r="D38" s="15">
        <v>17</v>
      </c>
      <c r="E38" s="15">
        <v>99450</v>
      </c>
      <c r="F38" s="15">
        <v>5727012</v>
      </c>
      <c r="G38" s="25">
        <v>57.6</v>
      </c>
      <c r="H38" s="40"/>
      <c r="I38" s="44"/>
      <c r="J38" s="44"/>
      <c r="K38" s="39"/>
      <c r="L38" s="39"/>
      <c r="M38" s="44"/>
      <c r="N38" s="43"/>
      <c r="O38" s="43"/>
    </row>
    <row r="39" spans="1:15" x14ac:dyDescent="0.25">
      <c r="A39" s="26" t="s">
        <v>93</v>
      </c>
      <c r="B39" s="24">
        <v>1.8000000000000001E-4</v>
      </c>
      <c r="C39" s="15">
        <v>99441</v>
      </c>
      <c r="D39" s="15">
        <v>18</v>
      </c>
      <c r="E39" s="15">
        <v>99432</v>
      </c>
      <c r="F39" s="15">
        <v>5627563</v>
      </c>
      <c r="G39" s="25">
        <v>56.6</v>
      </c>
      <c r="H39" s="40"/>
      <c r="I39" s="44"/>
      <c r="J39" s="44"/>
      <c r="K39" s="39"/>
      <c r="L39" s="39"/>
      <c r="M39" s="44"/>
      <c r="N39" s="43"/>
      <c r="O39" s="43"/>
    </row>
    <row r="40" spans="1:15" x14ac:dyDescent="0.25">
      <c r="A40" s="26" t="s">
        <v>94</v>
      </c>
      <c r="B40" s="24">
        <v>2.0000000000000001E-4</v>
      </c>
      <c r="C40" s="15">
        <v>99423</v>
      </c>
      <c r="D40" s="15">
        <v>19</v>
      </c>
      <c r="E40" s="15">
        <v>99414</v>
      </c>
      <c r="F40" s="15">
        <v>5528131</v>
      </c>
      <c r="G40" s="25">
        <v>55.6</v>
      </c>
      <c r="H40" s="40"/>
      <c r="I40" s="44"/>
      <c r="J40" s="44"/>
      <c r="K40" s="39"/>
      <c r="L40" s="39"/>
      <c r="M40" s="44"/>
      <c r="N40" s="43"/>
      <c r="O40" s="43"/>
    </row>
    <row r="41" spans="1:15" x14ac:dyDescent="0.25">
      <c r="A41" s="26" t="s">
        <v>95</v>
      </c>
      <c r="B41" s="24">
        <v>2.1000000000000001E-4</v>
      </c>
      <c r="C41" s="15">
        <v>99404</v>
      </c>
      <c r="D41" s="15">
        <v>21</v>
      </c>
      <c r="E41" s="15">
        <v>99394</v>
      </c>
      <c r="F41" s="15">
        <v>5428717</v>
      </c>
      <c r="G41" s="25">
        <v>54.6</v>
      </c>
      <c r="H41" s="40"/>
      <c r="I41" s="44"/>
      <c r="J41" s="44"/>
      <c r="K41" s="39"/>
      <c r="L41" s="39"/>
      <c r="M41" s="44"/>
      <c r="N41" s="43"/>
      <c r="O41" s="43"/>
    </row>
    <row r="42" spans="1:15" x14ac:dyDescent="0.25">
      <c r="A42" s="26" t="s">
        <v>96</v>
      </c>
      <c r="B42" s="24">
        <v>2.3000000000000001E-4</v>
      </c>
      <c r="C42" s="15">
        <v>99383</v>
      </c>
      <c r="D42" s="15">
        <v>23</v>
      </c>
      <c r="E42" s="15">
        <v>99372</v>
      </c>
      <c r="F42" s="15">
        <v>5329324</v>
      </c>
      <c r="G42" s="25">
        <v>53.6</v>
      </c>
      <c r="H42" s="40"/>
      <c r="I42" s="44"/>
      <c r="J42" s="44"/>
      <c r="K42" s="39"/>
      <c r="L42" s="39"/>
      <c r="M42" s="44"/>
      <c r="N42" s="43"/>
      <c r="O42" s="43"/>
    </row>
    <row r="43" spans="1:15" x14ac:dyDescent="0.25">
      <c r="A43" s="26" t="s">
        <v>97</v>
      </c>
      <c r="B43" s="24">
        <v>2.5999999999999998E-4</v>
      </c>
      <c r="C43" s="15">
        <v>99360</v>
      </c>
      <c r="D43" s="15">
        <v>26</v>
      </c>
      <c r="E43" s="15">
        <v>99347</v>
      </c>
      <c r="F43" s="15">
        <v>5229952</v>
      </c>
      <c r="G43" s="25">
        <v>52.6</v>
      </c>
      <c r="H43" s="40"/>
      <c r="I43" s="44"/>
      <c r="J43" s="44"/>
      <c r="K43" s="39"/>
      <c r="L43" s="39"/>
      <c r="M43" s="44"/>
      <c r="N43" s="43"/>
      <c r="O43" s="43"/>
    </row>
    <row r="44" spans="1:15" x14ac:dyDescent="0.25">
      <c r="A44" s="26" t="s">
        <v>98</v>
      </c>
      <c r="B44" s="24">
        <v>2.9E-4</v>
      </c>
      <c r="C44" s="15">
        <v>99334</v>
      </c>
      <c r="D44" s="15">
        <v>29</v>
      </c>
      <c r="E44" s="15">
        <v>99320</v>
      </c>
      <c r="F44" s="15">
        <v>5130605</v>
      </c>
      <c r="G44" s="25">
        <v>51.7</v>
      </c>
      <c r="H44" s="40"/>
      <c r="I44" s="44"/>
      <c r="J44" s="44"/>
      <c r="K44" s="39"/>
      <c r="L44" s="39"/>
      <c r="M44" s="44"/>
      <c r="N44" s="43"/>
      <c r="O44" s="43"/>
    </row>
    <row r="45" spans="1:15" x14ac:dyDescent="0.25">
      <c r="A45" s="26" t="s">
        <v>99</v>
      </c>
      <c r="B45" s="24">
        <v>3.3E-4</v>
      </c>
      <c r="C45" s="15">
        <v>99305</v>
      </c>
      <c r="D45" s="15">
        <v>33</v>
      </c>
      <c r="E45" s="15">
        <v>99289</v>
      </c>
      <c r="F45" s="15">
        <v>5031286</v>
      </c>
      <c r="G45" s="25">
        <v>50.7</v>
      </c>
      <c r="H45" s="40"/>
      <c r="I45" s="44"/>
      <c r="J45" s="44"/>
      <c r="K45" s="39"/>
      <c r="L45" s="39"/>
      <c r="M45" s="44"/>
      <c r="N45" s="43"/>
      <c r="O45" s="43"/>
    </row>
    <row r="46" spans="1:15" x14ac:dyDescent="0.25">
      <c r="A46" s="26" t="s">
        <v>100</v>
      </c>
      <c r="B46" s="24">
        <v>3.6999999999999999E-4</v>
      </c>
      <c r="C46" s="15">
        <v>99272</v>
      </c>
      <c r="D46" s="15">
        <v>36</v>
      </c>
      <c r="E46" s="15">
        <v>99254</v>
      </c>
      <c r="F46" s="15">
        <v>4931997</v>
      </c>
      <c r="G46" s="25">
        <v>49.7</v>
      </c>
      <c r="H46" s="40"/>
      <c r="I46" s="44"/>
      <c r="J46" s="44"/>
      <c r="K46" s="39"/>
      <c r="L46" s="39"/>
      <c r="M46" s="44"/>
      <c r="N46" s="43"/>
      <c r="O46" s="43"/>
    </row>
    <row r="47" spans="1:15" x14ac:dyDescent="0.25">
      <c r="A47" s="26" t="s">
        <v>101</v>
      </c>
      <c r="B47" s="24">
        <v>4.0000000000000002E-4</v>
      </c>
      <c r="C47" s="15">
        <v>99236</v>
      </c>
      <c r="D47" s="15">
        <v>40</v>
      </c>
      <c r="E47" s="15">
        <v>99216</v>
      </c>
      <c r="F47" s="15">
        <v>4832743</v>
      </c>
      <c r="G47" s="25">
        <v>48.7</v>
      </c>
      <c r="H47" s="40"/>
      <c r="I47" s="44"/>
      <c r="J47" s="44"/>
      <c r="K47" s="39"/>
      <c r="L47" s="39"/>
      <c r="M47" s="44"/>
      <c r="N47" s="43"/>
      <c r="O47" s="43"/>
    </row>
    <row r="48" spans="1:15" x14ac:dyDescent="0.25">
      <c r="A48" s="26" t="s">
        <v>102</v>
      </c>
      <c r="B48" s="24">
        <v>4.2999999999999999E-4</v>
      </c>
      <c r="C48" s="15">
        <v>99196</v>
      </c>
      <c r="D48" s="15">
        <v>43</v>
      </c>
      <c r="E48" s="15">
        <v>99175</v>
      </c>
      <c r="F48" s="15">
        <v>4733527</v>
      </c>
      <c r="G48" s="25">
        <v>47.7</v>
      </c>
      <c r="H48" s="40"/>
      <c r="I48" s="44"/>
      <c r="J48" s="44"/>
      <c r="K48" s="39"/>
      <c r="L48" s="39"/>
      <c r="M48" s="44"/>
      <c r="N48" s="43"/>
      <c r="O48" s="43"/>
    </row>
    <row r="49" spans="1:15" x14ac:dyDescent="0.25">
      <c r="A49" s="26" t="s">
        <v>103</v>
      </c>
      <c r="B49" s="24">
        <v>4.6000000000000001E-4</v>
      </c>
      <c r="C49" s="15">
        <v>99153</v>
      </c>
      <c r="D49" s="15">
        <v>45</v>
      </c>
      <c r="E49" s="15">
        <v>99131</v>
      </c>
      <c r="F49" s="15">
        <v>4634353</v>
      </c>
      <c r="G49" s="25">
        <v>46.7</v>
      </c>
      <c r="H49" s="40"/>
      <c r="I49" s="44"/>
      <c r="J49" s="44"/>
      <c r="K49" s="39"/>
      <c r="L49" s="39"/>
      <c r="M49" s="44"/>
      <c r="N49" s="43"/>
      <c r="O49" s="43"/>
    </row>
    <row r="50" spans="1:15" x14ac:dyDescent="0.25">
      <c r="A50" s="26" t="s">
        <v>104</v>
      </c>
      <c r="B50" s="24">
        <v>4.8000000000000001E-4</v>
      </c>
      <c r="C50" s="15">
        <v>99108</v>
      </c>
      <c r="D50" s="15">
        <v>48</v>
      </c>
      <c r="E50" s="15">
        <v>99084</v>
      </c>
      <c r="F50" s="15">
        <v>4535222</v>
      </c>
      <c r="G50" s="25">
        <v>45.8</v>
      </c>
      <c r="H50" s="40"/>
      <c r="I50" s="44"/>
      <c r="J50" s="44"/>
      <c r="K50" s="39"/>
      <c r="L50" s="39"/>
      <c r="M50" s="44"/>
      <c r="N50" s="43"/>
      <c r="O50" s="43"/>
    </row>
    <row r="51" spans="1:15" x14ac:dyDescent="0.25">
      <c r="A51" s="26" t="s">
        <v>105</v>
      </c>
      <c r="B51" s="24">
        <v>5.1999999999999995E-4</v>
      </c>
      <c r="C51" s="15">
        <v>99060</v>
      </c>
      <c r="D51" s="15">
        <v>51</v>
      </c>
      <c r="E51" s="15">
        <v>99035</v>
      </c>
      <c r="F51" s="15">
        <v>4436138</v>
      </c>
      <c r="G51" s="25">
        <v>44.8</v>
      </c>
      <c r="H51" s="40"/>
      <c r="I51" s="44"/>
      <c r="J51" s="44"/>
      <c r="K51" s="39"/>
      <c r="L51" s="39"/>
      <c r="M51" s="44"/>
      <c r="N51" s="43"/>
      <c r="O51" s="43"/>
    </row>
    <row r="52" spans="1:15" x14ac:dyDescent="0.25">
      <c r="A52" s="26" t="s">
        <v>106</v>
      </c>
      <c r="B52" s="24">
        <v>5.5999999999999995E-4</v>
      </c>
      <c r="C52" s="15">
        <v>99009</v>
      </c>
      <c r="D52" s="15">
        <v>56</v>
      </c>
      <c r="E52" s="15">
        <v>98981</v>
      </c>
      <c r="F52" s="15">
        <v>4337104</v>
      </c>
      <c r="G52" s="25">
        <v>43.8</v>
      </c>
      <c r="H52" s="40"/>
      <c r="I52" s="44"/>
      <c r="J52" s="44"/>
      <c r="K52" s="39"/>
      <c r="L52" s="39"/>
      <c r="M52" s="44"/>
      <c r="N52" s="43"/>
      <c r="O52" s="43"/>
    </row>
    <row r="53" spans="1:15" x14ac:dyDescent="0.25">
      <c r="A53" s="26" t="s">
        <v>107</v>
      </c>
      <c r="B53" s="24">
        <v>6.4000000000000005E-4</v>
      </c>
      <c r="C53" s="15">
        <v>98953</v>
      </c>
      <c r="D53" s="15">
        <v>63</v>
      </c>
      <c r="E53" s="15">
        <v>98922</v>
      </c>
      <c r="F53" s="15">
        <v>4238123</v>
      </c>
      <c r="G53" s="25">
        <v>42.8</v>
      </c>
      <c r="H53" s="40"/>
      <c r="I53" s="44"/>
      <c r="J53" s="44"/>
      <c r="K53" s="39"/>
      <c r="L53" s="39"/>
      <c r="M53" s="44"/>
      <c r="N53" s="43"/>
      <c r="O53" s="43"/>
    </row>
    <row r="54" spans="1:15" x14ac:dyDescent="0.25">
      <c r="A54" s="26" t="s">
        <v>108</v>
      </c>
      <c r="B54" s="24">
        <v>7.2999999999999996E-4</v>
      </c>
      <c r="C54" s="15">
        <v>98890</v>
      </c>
      <c r="D54" s="15">
        <v>72</v>
      </c>
      <c r="E54" s="15">
        <v>98854</v>
      </c>
      <c r="F54" s="15">
        <v>4139201</v>
      </c>
      <c r="G54" s="25">
        <v>41.9</v>
      </c>
      <c r="H54" s="40"/>
      <c r="I54" s="44"/>
      <c r="J54" s="44"/>
      <c r="K54" s="39"/>
      <c r="L54" s="39"/>
      <c r="M54" s="44"/>
      <c r="N54" s="43"/>
      <c r="O54" s="43"/>
    </row>
    <row r="55" spans="1:15" x14ac:dyDescent="0.25">
      <c r="A55" s="26" t="s">
        <v>109</v>
      </c>
      <c r="B55" s="24">
        <v>8.1999999999999998E-4</v>
      </c>
      <c r="C55" s="15">
        <v>98818</v>
      </c>
      <c r="D55" s="15">
        <v>81</v>
      </c>
      <c r="E55" s="15">
        <v>98778</v>
      </c>
      <c r="F55" s="15">
        <v>4040347</v>
      </c>
      <c r="G55" s="25">
        <v>40.9</v>
      </c>
      <c r="H55" s="40"/>
      <c r="I55" s="44"/>
      <c r="J55" s="44"/>
      <c r="K55" s="39"/>
      <c r="L55" s="39"/>
      <c r="M55" s="44"/>
      <c r="N55" s="43"/>
      <c r="O55" s="43"/>
    </row>
    <row r="56" spans="1:15" x14ac:dyDescent="0.25">
      <c r="A56" s="26" t="s">
        <v>110</v>
      </c>
      <c r="B56" s="24">
        <v>9.1E-4</v>
      </c>
      <c r="C56" s="15">
        <v>98737</v>
      </c>
      <c r="D56" s="15">
        <v>90</v>
      </c>
      <c r="E56" s="15">
        <v>98692</v>
      </c>
      <c r="F56" s="15">
        <v>3941570</v>
      </c>
      <c r="G56" s="25">
        <v>39.9</v>
      </c>
      <c r="H56" s="40"/>
      <c r="I56" s="44"/>
      <c r="J56" s="44"/>
      <c r="K56" s="39"/>
      <c r="L56" s="39"/>
      <c r="M56" s="44"/>
      <c r="N56" s="43"/>
      <c r="O56" s="43"/>
    </row>
    <row r="57" spans="1:15" x14ac:dyDescent="0.25">
      <c r="A57" s="26" t="s">
        <v>111</v>
      </c>
      <c r="B57" s="24">
        <v>1.0200000000000001E-3</v>
      </c>
      <c r="C57" s="15">
        <v>98647</v>
      </c>
      <c r="D57" s="15">
        <v>100</v>
      </c>
      <c r="E57" s="15">
        <v>98597</v>
      </c>
      <c r="F57" s="15">
        <v>3842878</v>
      </c>
      <c r="G57" s="25">
        <v>39</v>
      </c>
      <c r="H57" s="40"/>
      <c r="I57" s="44"/>
      <c r="J57" s="44"/>
      <c r="K57" s="39"/>
      <c r="L57" s="39"/>
      <c r="M57" s="44"/>
      <c r="N57" s="43"/>
      <c r="O57" s="43"/>
    </row>
    <row r="58" spans="1:15" x14ac:dyDescent="0.25">
      <c r="A58" s="26" t="s">
        <v>112</v>
      </c>
      <c r="B58" s="24">
        <v>1.1299999999999999E-3</v>
      </c>
      <c r="C58" s="15">
        <v>98547</v>
      </c>
      <c r="D58" s="15">
        <v>111</v>
      </c>
      <c r="E58" s="15">
        <v>98492</v>
      </c>
      <c r="F58" s="15">
        <v>3744281</v>
      </c>
      <c r="G58" s="25">
        <v>38</v>
      </c>
      <c r="H58" s="40"/>
      <c r="I58" s="44"/>
      <c r="J58" s="44"/>
      <c r="K58" s="39"/>
      <c r="L58" s="39"/>
      <c r="M58" s="44"/>
      <c r="N58" s="43"/>
      <c r="O58" s="43"/>
    </row>
    <row r="59" spans="1:15" x14ac:dyDescent="0.25">
      <c r="A59" s="26" t="s">
        <v>113</v>
      </c>
      <c r="B59" s="24">
        <v>1.25E-3</v>
      </c>
      <c r="C59" s="15">
        <v>98436</v>
      </c>
      <c r="D59" s="15">
        <v>123</v>
      </c>
      <c r="E59" s="15">
        <v>98375</v>
      </c>
      <c r="F59" s="15">
        <v>3645789</v>
      </c>
      <c r="G59" s="25">
        <v>37</v>
      </c>
      <c r="H59" s="40"/>
      <c r="I59" s="44"/>
      <c r="J59" s="44"/>
      <c r="K59" s="39"/>
      <c r="L59" s="39"/>
      <c r="M59" s="44"/>
      <c r="N59" s="43"/>
      <c r="O59" s="43"/>
    </row>
    <row r="60" spans="1:15" x14ac:dyDescent="0.25">
      <c r="A60" s="27" t="s">
        <v>114</v>
      </c>
      <c r="B60" s="24">
        <v>1.3699999999999999E-3</v>
      </c>
      <c r="C60" s="15">
        <v>98313</v>
      </c>
      <c r="D60" s="15">
        <v>135</v>
      </c>
      <c r="E60" s="15">
        <v>98246</v>
      </c>
      <c r="F60" s="15">
        <v>3547415</v>
      </c>
      <c r="G60" s="25">
        <v>36.1</v>
      </c>
      <c r="H60" s="40"/>
      <c r="I60" s="44"/>
      <c r="J60" s="44"/>
      <c r="K60" s="39"/>
      <c r="L60" s="39"/>
      <c r="M60" s="44"/>
      <c r="N60" s="43"/>
      <c r="O60" s="43"/>
    </row>
    <row r="61" spans="1:15" x14ac:dyDescent="0.25">
      <c r="A61" s="27" t="s">
        <v>115</v>
      </c>
      <c r="B61" s="24">
        <v>1.5E-3</v>
      </c>
      <c r="C61" s="15">
        <v>98178</v>
      </c>
      <c r="D61" s="15">
        <v>147</v>
      </c>
      <c r="E61" s="15">
        <v>98105</v>
      </c>
      <c r="F61" s="15">
        <v>3449169</v>
      </c>
      <c r="G61" s="25">
        <v>35.1</v>
      </c>
      <c r="H61" s="40"/>
      <c r="I61" s="44"/>
      <c r="J61" s="44"/>
      <c r="K61" s="39"/>
      <c r="L61" s="39"/>
      <c r="M61" s="44"/>
      <c r="N61" s="43"/>
      <c r="O61" s="43"/>
    </row>
    <row r="62" spans="1:15" x14ac:dyDescent="0.25">
      <c r="A62" s="27" t="s">
        <v>116</v>
      </c>
      <c r="B62" s="24">
        <v>1.65E-3</v>
      </c>
      <c r="C62" s="15">
        <v>98031</v>
      </c>
      <c r="D62" s="15">
        <v>162</v>
      </c>
      <c r="E62" s="15">
        <v>97950</v>
      </c>
      <c r="F62" s="15">
        <v>3351065</v>
      </c>
      <c r="G62" s="25">
        <v>34.200000000000003</v>
      </c>
      <c r="H62" s="40"/>
      <c r="I62" s="44"/>
      <c r="J62" s="44"/>
      <c r="K62" s="39"/>
      <c r="L62" s="39"/>
      <c r="M62" s="44"/>
      <c r="N62" s="43"/>
      <c r="O62" s="43"/>
    </row>
    <row r="63" spans="1:15" x14ac:dyDescent="0.25">
      <c r="A63" s="26" t="s">
        <v>117</v>
      </c>
      <c r="B63" s="24">
        <v>1.82E-3</v>
      </c>
      <c r="C63" s="15">
        <v>97869</v>
      </c>
      <c r="D63" s="15">
        <v>178</v>
      </c>
      <c r="E63" s="15">
        <v>97780</v>
      </c>
      <c r="F63" s="15">
        <v>3253115</v>
      </c>
      <c r="G63" s="25">
        <v>33.200000000000003</v>
      </c>
      <c r="H63" s="40"/>
      <c r="I63" s="44"/>
      <c r="J63" s="44"/>
      <c r="K63" s="39"/>
      <c r="L63" s="39"/>
      <c r="M63" s="44"/>
      <c r="N63" s="43"/>
      <c r="O63" s="43"/>
    </row>
    <row r="64" spans="1:15" x14ac:dyDescent="0.25">
      <c r="A64" s="26" t="s">
        <v>118</v>
      </c>
      <c r="B64" s="24">
        <v>2.0100000000000001E-3</v>
      </c>
      <c r="C64" s="15">
        <v>97691</v>
      </c>
      <c r="D64" s="15">
        <v>197</v>
      </c>
      <c r="E64" s="15">
        <v>97593</v>
      </c>
      <c r="F64" s="15">
        <v>3155335</v>
      </c>
      <c r="G64" s="25">
        <v>32.299999999999997</v>
      </c>
      <c r="H64" s="40"/>
      <c r="I64" s="44"/>
      <c r="J64" s="44"/>
      <c r="K64" s="39"/>
      <c r="L64" s="39"/>
      <c r="M64" s="44"/>
      <c r="N64" s="43"/>
      <c r="O64" s="43"/>
    </row>
    <row r="65" spans="1:15" x14ac:dyDescent="0.25">
      <c r="A65" s="26" t="s">
        <v>119</v>
      </c>
      <c r="B65" s="24">
        <v>2.2100000000000002E-3</v>
      </c>
      <c r="C65" s="15">
        <v>97494</v>
      </c>
      <c r="D65" s="15">
        <v>215</v>
      </c>
      <c r="E65" s="15">
        <v>97387</v>
      </c>
      <c r="F65" s="15">
        <v>3057742</v>
      </c>
      <c r="G65" s="25">
        <v>31.4</v>
      </c>
      <c r="H65" s="40"/>
      <c r="I65" s="44"/>
      <c r="J65" s="44"/>
      <c r="K65" s="39"/>
      <c r="L65" s="39"/>
      <c r="M65" s="44"/>
      <c r="N65" s="43"/>
      <c r="O65" s="43"/>
    </row>
    <row r="66" spans="1:15" x14ac:dyDescent="0.25">
      <c r="A66" s="26" t="s">
        <v>120</v>
      </c>
      <c r="B66" s="24">
        <v>2.4099999999999998E-3</v>
      </c>
      <c r="C66" s="15">
        <v>97279</v>
      </c>
      <c r="D66" s="15">
        <v>234</v>
      </c>
      <c r="E66" s="15">
        <v>97162</v>
      </c>
      <c r="F66" s="15">
        <v>2960356</v>
      </c>
      <c r="G66" s="25">
        <v>30.4</v>
      </c>
      <c r="H66" s="40"/>
      <c r="I66" s="44"/>
      <c r="J66" s="44"/>
      <c r="K66" s="39"/>
      <c r="L66" s="39"/>
      <c r="M66" s="44"/>
      <c r="N66" s="43"/>
      <c r="O66" s="43"/>
    </row>
    <row r="67" spans="1:15" x14ac:dyDescent="0.25">
      <c r="A67" s="26" t="s">
        <v>121</v>
      </c>
      <c r="B67" s="24">
        <v>2.64E-3</v>
      </c>
      <c r="C67" s="15">
        <v>97045</v>
      </c>
      <c r="D67" s="15">
        <v>257</v>
      </c>
      <c r="E67" s="15">
        <v>96917</v>
      </c>
      <c r="F67" s="15">
        <v>2863194</v>
      </c>
      <c r="G67" s="25">
        <v>29.5</v>
      </c>
      <c r="H67" s="40"/>
      <c r="I67" s="44"/>
      <c r="J67" s="44"/>
      <c r="K67" s="39"/>
      <c r="L67" s="39"/>
      <c r="M67" s="44"/>
      <c r="N67" s="43"/>
      <c r="O67" s="43"/>
    </row>
    <row r="68" spans="1:15" x14ac:dyDescent="0.25">
      <c r="A68" s="26" t="s">
        <v>122</v>
      </c>
      <c r="B68" s="24">
        <v>2.9299999999999999E-3</v>
      </c>
      <c r="C68" s="15">
        <v>96788</v>
      </c>
      <c r="D68" s="15">
        <v>283</v>
      </c>
      <c r="E68" s="15">
        <v>96647</v>
      </c>
      <c r="F68" s="15">
        <v>2766277</v>
      </c>
      <c r="G68" s="25">
        <v>28.6</v>
      </c>
      <c r="H68" s="40"/>
      <c r="I68" s="44"/>
      <c r="J68" s="44"/>
      <c r="K68" s="39"/>
      <c r="L68" s="39"/>
      <c r="M68" s="44"/>
      <c r="N68" s="43"/>
      <c r="O68" s="43"/>
    </row>
    <row r="69" spans="1:15" x14ac:dyDescent="0.25">
      <c r="A69" s="26" t="s">
        <v>123</v>
      </c>
      <c r="B69" s="24">
        <v>3.2299999999999998E-3</v>
      </c>
      <c r="C69" s="15">
        <v>96505</v>
      </c>
      <c r="D69" s="15">
        <v>312</v>
      </c>
      <c r="E69" s="15">
        <v>96349</v>
      </c>
      <c r="F69" s="15">
        <v>2669631</v>
      </c>
      <c r="G69" s="25">
        <v>27.7</v>
      </c>
      <c r="H69" s="40"/>
      <c r="I69" s="44"/>
      <c r="J69" s="44"/>
      <c r="K69" s="39"/>
      <c r="L69" s="39"/>
      <c r="M69" s="44"/>
      <c r="N69" s="43"/>
      <c r="O69" s="43"/>
    </row>
    <row r="70" spans="1:15" x14ac:dyDescent="0.25">
      <c r="A70" s="26" t="s">
        <v>124</v>
      </c>
      <c r="B70" s="24">
        <v>3.5500000000000002E-3</v>
      </c>
      <c r="C70" s="15">
        <v>96193</v>
      </c>
      <c r="D70" s="15">
        <v>342</v>
      </c>
      <c r="E70" s="15">
        <v>96022</v>
      </c>
      <c r="F70" s="15">
        <v>2573282</v>
      </c>
      <c r="G70" s="25">
        <v>26.8</v>
      </c>
      <c r="H70" s="40"/>
      <c r="I70" s="44"/>
      <c r="J70" s="44"/>
      <c r="K70" s="39"/>
      <c r="L70" s="39"/>
      <c r="M70" s="44"/>
      <c r="N70" s="43"/>
      <c r="O70" s="43"/>
    </row>
    <row r="71" spans="1:15" x14ac:dyDescent="0.25">
      <c r="A71" s="26" t="s">
        <v>125</v>
      </c>
      <c r="B71" s="24">
        <v>3.8800000000000002E-3</v>
      </c>
      <c r="C71" s="15">
        <v>95851</v>
      </c>
      <c r="D71" s="15">
        <v>372</v>
      </c>
      <c r="E71" s="15">
        <v>95665</v>
      </c>
      <c r="F71" s="15">
        <v>2477260</v>
      </c>
      <c r="G71" s="25">
        <v>25.8</v>
      </c>
      <c r="H71" s="40"/>
      <c r="I71" s="44"/>
      <c r="J71" s="44"/>
      <c r="K71" s="39"/>
      <c r="L71" s="39"/>
      <c r="M71" s="44"/>
      <c r="N71" s="43"/>
      <c r="O71" s="43"/>
    </row>
    <row r="72" spans="1:15" x14ac:dyDescent="0.25">
      <c r="A72" s="26" t="s">
        <v>126</v>
      </c>
      <c r="B72" s="24">
        <v>4.2500000000000003E-3</v>
      </c>
      <c r="C72" s="15">
        <v>95479</v>
      </c>
      <c r="D72" s="15">
        <v>406</v>
      </c>
      <c r="E72" s="15">
        <v>95276</v>
      </c>
      <c r="F72" s="15">
        <v>2381595</v>
      </c>
      <c r="G72" s="25">
        <v>24.9</v>
      </c>
      <c r="H72" s="40"/>
      <c r="I72" s="44"/>
      <c r="J72" s="44"/>
      <c r="K72" s="39"/>
      <c r="L72" s="39"/>
      <c r="M72" s="44"/>
      <c r="N72" s="43"/>
      <c r="O72" s="43"/>
    </row>
    <row r="73" spans="1:15" x14ac:dyDescent="0.25">
      <c r="A73" s="26" t="s">
        <v>127</v>
      </c>
      <c r="B73" s="24">
        <v>4.6899999999999997E-3</v>
      </c>
      <c r="C73" s="15">
        <v>95073</v>
      </c>
      <c r="D73" s="15">
        <v>446</v>
      </c>
      <c r="E73" s="15">
        <v>94850</v>
      </c>
      <c r="F73" s="15">
        <v>2286319</v>
      </c>
      <c r="G73" s="25">
        <v>24</v>
      </c>
      <c r="H73" s="40"/>
      <c r="I73" s="44"/>
      <c r="J73" s="44"/>
      <c r="K73" s="39"/>
      <c r="L73" s="39"/>
      <c r="M73" s="44"/>
      <c r="N73" s="43"/>
      <c r="O73" s="43"/>
    </row>
    <row r="74" spans="1:15" x14ac:dyDescent="0.25">
      <c r="A74" s="26" t="s">
        <v>128</v>
      </c>
      <c r="B74" s="24">
        <v>5.1700000000000001E-3</v>
      </c>
      <c r="C74" s="15">
        <v>94627</v>
      </c>
      <c r="D74" s="15">
        <v>489</v>
      </c>
      <c r="E74" s="15">
        <v>94383</v>
      </c>
      <c r="F74" s="15">
        <v>2191469</v>
      </c>
      <c r="G74" s="25">
        <v>23.2</v>
      </c>
      <c r="H74" s="40"/>
      <c r="I74" s="44"/>
      <c r="J74" s="44"/>
      <c r="K74" s="39"/>
      <c r="L74" s="39"/>
      <c r="M74" s="44"/>
      <c r="N74" s="43"/>
      <c r="O74" s="43"/>
    </row>
    <row r="75" spans="1:15" x14ac:dyDescent="0.25">
      <c r="A75" s="26" t="s">
        <v>129</v>
      </c>
      <c r="B75" s="24">
        <v>5.6499999999999996E-3</v>
      </c>
      <c r="C75" s="15">
        <v>94138</v>
      </c>
      <c r="D75" s="15">
        <v>532</v>
      </c>
      <c r="E75" s="15">
        <v>93872</v>
      </c>
      <c r="F75" s="15">
        <v>2097086</v>
      </c>
      <c r="G75" s="25">
        <v>22.3</v>
      </c>
      <c r="H75" s="40"/>
      <c r="I75" s="44"/>
      <c r="J75" s="44"/>
      <c r="K75" s="39"/>
      <c r="L75" s="39"/>
      <c r="M75" s="44"/>
      <c r="N75" s="43"/>
      <c r="O75" s="43"/>
    </row>
    <row r="76" spans="1:15" x14ac:dyDescent="0.25">
      <c r="A76" s="26" t="s">
        <v>130</v>
      </c>
      <c r="B76" s="24">
        <v>6.1700000000000001E-3</v>
      </c>
      <c r="C76" s="15">
        <v>93606</v>
      </c>
      <c r="D76" s="15">
        <v>577</v>
      </c>
      <c r="E76" s="15">
        <v>93318</v>
      </c>
      <c r="F76" s="15">
        <v>2003214</v>
      </c>
      <c r="G76" s="25">
        <v>21.4</v>
      </c>
      <c r="H76" s="40"/>
      <c r="I76" s="44"/>
      <c r="J76" s="44"/>
      <c r="K76" s="39"/>
      <c r="L76" s="39"/>
      <c r="M76" s="44"/>
      <c r="N76" s="43"/>
      <c r="O76" s="43"/>
    </row>
    <row r="77" spans="1:15" x14ac:dyDescent="0.25">
      <c r="A77" s="26" t="s">
        <v>131</v>
      </c>
      <c r="B77" s="24">
        <v>6.7799999999999996E-3</v>
      </c>
      <c r="C77" s="15">
        <v>93029</v>
      </c>
      <c r="D77" s="15">
        <v>630</v>
      </c>
      <c r="E77" s="15">
        <v>92714</v>
      </c>
      <c r="F77" s="15">
        <v>1909897</v>
      </c>
      <c r="G77" s="25">
        <v>20.5</v>
      </c>
      <c r="H77" s="40"/>
      <c r="I77" s="44"/>
      <c r="J77" s="44"/>
      <c r="K77" s="39"/>
      <c r="L77" s="39"/>
      <c r="M77" s="44"/>
      <c r="N77" s="43"/>
      <c r="O77" s="43"/>
    </row>
    <row r="78" spans="1:15" x14ac:dyDescent="0.25">
      <c r="A78" s="26" t="s">
        <v>132</v>
      </c>
      <c r="B78" s="24">
        <v>7.5199999999999998E-3</v>
      </c>
      <c r="C78" s="15">
        <v>92399</v>
      </c>
      <c r="D78" s="15">
        <v>695</v>
      </c>
      <c r="E78" s="15">
        <v>92052</v>
      </c>
      <c r="F78" s="15">
        <v>1817183</v>
      </c>
      <c r="G78" s="25">
        <v>19.7</v>
      </c>
      <c r="H78" s="40"/>
      <c r="I78" s="44"/>
      <c r="J78" s="44"/>
      <c r="K78" s="39"/>
      <c r="L78" s="39"/>
      <c r="M78" s="44"/>
      <c r="N78" s="43"/>
      <c r="O78" s="43"/>
    </row>
    <row r="79" spans="1:15" x14ac:dyDescent="0.25">
      <c r="A79" s="26" t="s">
        <v>133</v>
      </c>
      <c r="B79" s="24">
        <v>8.3300000000000006E-3</v>
      </c>
      <c r="C79" s="15">
        <v>91704</v>
      </c>
      <c r="D79" s="15">
        <v>764</v>
      </c>
      <c r="E79" s="15">
        <v>91322</v>
      </c>
      <c r="F79" s="15">
        <v>1725131</v>
      </c>
      <c r="G79" s="25">
        <v>18.8</v>
      </c>
      <c r="H79" s="40"/>
      <c r="I79" s="44"/>
      <c r="J79" s="44"/>
      <c r="K79" s="39"/>
      <c r="L79" s="39"/>
      <c r="M79" s="44"/>
      <c r="N79" s="43"/>
      <c r="O79" s="43"/>
    </row>
    <row r="80" spans="1:15" x14ac:dyDescent="0.25">
      <c r="A80" s="26" t="s">
        <v>134</v>
      </c>
      <c r="B80" s="24">
        <v>9.1500000000000001E-3</v>
      </c>
      <c r="C80" s="15">
        <v>90940</v>
      </c>
      <c r="D80" s="15">
        <v>833</v>
      </c>
      <c r="E80" s="15">
        <v>90524</v>
      </c>
      <c r="F80" s="15">
        <v>1633809</v>
      </c>
      <c r="G80" s="25">
        <v>18</v>
      </c>
      <c r="H80" s="40"/>
      <c r="I80" s="44"/>
      <c r="J80" s="44"/>
      <c r="K80" s="39"/>
      <c r="L80" s="39"/>
      <c r="M80" s="44"/>
      <c r="N80" s="43"/>
      <c r="O80" s="43"/>
    </row>
    <row r="81" spans="1:15" x14ac:dyDescent="0.25">
      <c r="A81" s="26" t="s">
        <v>135</v>
      </c>
      <c r="B81" s="24">
        <v>1.0070000000000001E-2</v>
      </c>
      <c r="C81" s="15">
        <v>90107</v>
      </c>
      <c r="D81" s="15">
        <v>907</v>
      </c>
      <c r="E81" s="15">
        <v>89654</v>
      </c>
      <c r="F81" s="15">
        <v>1543286</v>
      </c>
      <c r="G81" s="25">
        <v>17.100000000000001</v>
      </c>
      <c r="H81" s="40"/>
      <c r="I81" s="44"/>
      <c r="J81" s="44"/>
      <c r="K81" s="39"/>
      <c r="L81" s="39"/>
      <c r="M81" s="44"/>
      <c r="N81" s="43"/>
      <c r="O81" s="43"/>
    </row>
    <row r="82" spans="1:15" x14ac:dyDescent="0.25">
      <c r="A82" s="26" t="s">
        <v>136</v>
      </c>
      <c r="B82" s="24">
        <v>1.128E-2</v>
      </c>
      <c r="C82" s="15">
        <v>89200</v>
      </c>
      <c r="D82" s="15">
        <v>1006</v>
      </c>
      <c r="E82" s="15">
        <v>88697</v>
      </c>
      <c r="F82" s="15">
        <v>1453632</v>
      </c>
      <c r="G82" s="25">
        <v>16.3</v>
      </c>
      <c r="H82" s="40"/>
      <c r="I82" s="44"/>
      <c r="J82" s="44"/>
      <c r="K82" s="39"/>
      <c r="L82" s="39"/>
      <c r="M82" s="44"/>
      <c r="N82" s="43"/>
      <c r="O82" s="43"/>
    </row>
    <row r="83" spans="1:15" x14ac:dyDescent="0.25">
      <c r="A83" s="26" t="s">
        <v>137</v>
      </c>
      <c r="B83" s="24">
        <v>1.2930000000000001E-2</v>
      </c>
      <c r="C83" s="15">
        <v>88194</v>
      </c>
      <c r="D83" s="15">
        <v>1140</v>
      </c>
      <c r="E83" s="15">
        <v>87624</v>
      </c>
      <c r="F83" s="15">
        <v>1364935</v>
      </c>
      <c r="G83" s="25">
        <v>15.5</v>
      </c>
      <c r="H83" s="40"/>
      <c r="I83" s="44"/>
      <c r="J83" s="44"/>
      <c r="K83" s="39"/>
      <c r="L83" s="39"/>
      <c r="M83" s="44"/>
      <c r="N83" s="43"/>
      <c r="O83" s="43"/>
    </row>
    <row r="84" spans="1:15" x14ac:dyDescent="0.25">
      <c r="A84" s="26" t="s">
        <v>138</v>
      </c>
      <c r="B84" s="24">
        <v>1.482E-2</v>
      </c>
      <c r="C84" s="15">
        <v>87054</v>
      </c>
      <c r="D84" s="15">
        <v>1290</v>
      </c>
      <c r="E84" s="15">
        <v>86409</v>
      </c>
      <c r="F84" s="15">
        <v>1277311</v>
      </c>
      <c r="G84" s="25">
        <v>14.7</v>
      </c>
      <c r="H84" s="40"/>
      <c r="I84" s="44"/>
      <c r="J84" s="44"/>
      <c r="K84" s="39"/>
      <c r="L84" s="39"/>
      <c r="M84" s="44"/>
      <c r="N84" s="43"/>
      <c r="O84" s="43"/>
    </row>
    <row r="85" spans="1:15" x14ac:dyDescent="0.25">
      <c r="A85" s="26" t="s">
        <v>139</v>
      </c>
      <c r="B85" s="24">
        <v>1.677E-2</v>
      </c>
      <c r="C85" s="15">
        <v>85764</v>
      </c>
      <c r="D85" s="15">
        <v>1438</v>
      </c>
      <c r="E85" s="15">
        <v>85045</v>
      </c>
      <c r="F85" s="15">
        <v>1190902</v>
      </c>
      <c r="G85" s="25">
        <v>13.9</v>
      </c>
      <c r="H85" s="40"/>
      <c r="I85" s="44"/>
      <c r="J85" s="44"/>
      <c r="K85" s="39"/>
      <c r="L85" s="39"/>
      <c r="M85" s="44"/>
      <c r="N85" s="43"/>
      <c r="O85" s="43"/>
    </row>
    <row r="86" spans="1:15" x14ac:dyDescent="0.25">
      <c r="A86" s="26" t="s">
        <v>140</v>
      </c>
      <c r="B86" s="24">
        <v>1.8859999999999998E-2</v>
      </c>
      <c r="C86" s="15">
        <v>84326</v>
      </c>
      <c r="D86" s="15">
        <v>1591</v>
      </c>
      <c r="E86" s="15">
        <v>83531</v>
      </c>
      <c r="F86" s="15">
        <v>1105857</v>
      </c>
      <c r="G86" s="25">
        <v>13.1</v>
      </c>
      <c r="H86" s="40"/>
      <c r="I86" s="44"/>
      <c r="J86" s="44"/>
      <c r="K86" s="39"/>
      <c r="L86" s="39"/>
      <c r="M86" s="44"/>
      <c r="N86" s="43"/>
      <c r="O86" s="43"/>
    </row>
    <row r="87" spans="1:15" x14ac:dyDescent="0.25">
      <c r="A87" s="26" t="s">
        <v>141</v>
      </c>
      <c r="B87" s="24">
        <v>2.145E-2</v>
      </c>
      <c r="C87" s="15">
        <v>82735</v>
      </c>
      <c r="D87" s="15">
        <v>1774</v>
      </c>
      <c r="E87" s="15">
        <v>81848</v>
      </c>
      <c r="F87" s="15">
        <v>1022327</v>
      </c>
      <c r="G87" s="25">
        <v>12.4</v>
      </c>
      <c r="H87" s="40"/>
      <c r="I87" s="44"/>
      <c r="J87" s="44"/>
      <c r="K87" s="39"/>
      <c r="L87" s="39"/>
      <c r="M87" s="44"/>
      <c r="N87" s="43"/>
      <c r="O87" s="43"/>
    </row>
    <row r="88" spans="1:15" x14ac:dyDescent="0.25">
      <c r="A88" s="26" t="s">
        <v>142</v>
      </c>
      <c r="B88" s="24">
        <v>2.4750000000000001E-2</v>
      </c>
      <c r="C88" s="15">
        <v>80961</v>
      </c>
      <c r="D88" s="15">
        <v>2004</v>
      </c>
      <c r="E88" s="15">
        <v>79959</v>
      </c>
      <c r="F88" s="15">
        <v>940479</v>
      </c>
      <c r="G88" s="25">
        <v>11.6</v>
      </c>
      <c r="H88" s="40"/>
      <c r="I88" s="44"/>
      <c r="J88" s="44"/>
      <c r="K88" s="39"/>
      <c r="L88" s="39"/>
      <c r="M88" s="44"/>
      <c r="N88" s="43"/>
      <c r="O88" s="43"/>
    </row>
    <row r="89" spans="1:15" x14ac:dyDescent="0.25">
      <c r="A89" s="26" t="s">
        <v>143</v>
      </c>
      <c r="B89" s="24">
        <v>2.843E-2</v>
      </c>
      <c r="C89" s="15">
        <v>78957</v>
      </c>
      <c r="D89" s="15">
        <v>2245</v>
      </c>
      <c r="E89" s="15">
        <v>77835</v>
      </c>
      <c r="F89" s="15">
        <v>860520</v>
      </c>
      <c r="G89" s="25">
        <v>10.9</v>
      </c>
      <c r="H89" s="40"/>
      <c r="I89" s="44"/>
      <c r="J89" s="44"/>
      <c r="K89" s="39"/>
      <c r="L89" s="39"/>
      <c r="M89" s="44"/>
      <c r="N89" s="43"/>
      <c r="O89" s="43"/>
    </row>
    <row r="90" spans="1:15" x14ac:dyDescent="0.25">
      <c r="A90" s="26" t="s">
        <v>144</v>
      </c>
      <c r="B90" s="24">
        <v>3.2149999999999998E-2</v>
      </c>
      <c r="C90" s="15">
        <v>76712</v>
      </c>
      <c r="D90" s="15">
        <v>2466</v>
      </c>
      <c r="E90" s="15">
        <v>75479</v>
      </c>
      <c r="F90" s="15">
        <v>782685</v>
      </c>
      <c r="G90" s="25">
        <v>10.199999999999999</v>
      </c>
      <c r="H90" s="40"/>
      <c r="I90" s="44"/>
      <c r="J90" s="44"/>
      <c r="K90" s="39"/>
      <c r="L90" s="39"/>
      <c r="M90" s="44"/>
      <c r="N90" s="43"/>
      <c r="O90" s="43"/>
    </row>
    <row r="91" spans="1:15" x14ac:dyDescent="0.25">
      <c r="A91" s="26" t="s">
        <v>145</v>
      </c>
      <c r="B91" s="24">
        <v>3.6089999999999997E-2</v>
      </c>
      <c r="C91" s="15">
        <v>74246</v>
      </c>
      <c r="D91" s="15">
        <v>2680</v>
      </c>
      <c r="E91" s="15">
        <v>72906</v>
      </c>
      <c r="F91" s="15">
        <v>707206</v>
      </c>
      <c r="G91" s="25">
        <v>9.5</v>
      </c>
      <c r="H91" s="40"/>
      <c r="I91" s="44"/>
      <c r="J91" s="44"/>
      <c r="K91" s="39"/>
      <c r="L91" s="39"/>
      <c r="M91" s="44"/>
      <c r="N91" s="43"/>
      <c r="O91" s="43"/>
    </row>
    <row r="92" spans="1:15" x14ac:dyDescent="0.25">
      <c r="A92" s="26" t="s">
        <v>146</v>
      </c>
      <c r="B92" s="24">
        <v>4.1099999999999998E-2</v>
      </c>
      <c r="C92" s="15">
        <v>71566</v>
      </c>
      <c r="D92" s="15">
        <v>2941</v>
      </c>
      <c r="E92" s="15">
        <v>70096</v>
      </c>
      <c r="F92" s="15">
        <v>634300</v>
      </c>
      <c r="G92" s="25">
        <v>8.9</v>
      </c>
      <c r="H92" s="40"/>
      <c r="I92" s="44"/>
      <c r="J92" s="44"/>
      <c r="K92" s="39"/>
      <c r="L92" s="39"/>
      <c r="M92" s="44"/>
      <c r="N92" s="43"/>
      <c r="O92" s="43"/>
    </row>
    <row r="93" spans="1:15" x14ac:dyDescent="0.25">
      <c r="A93" s="26" t="s">
        <v>147</v>
      </c>
      <c r="B93" s="24">
        <v>4.8050000000000002E-2</v>
      </c>
      <c r="C93" s="15">
        <v>68625</v>
      </c>
      <c r="D93" s="15">
        <v>3298</v>
      </c>
      <c r="E93" s="15">
        <v>66976</v>
      </c>
      <c r="F93" s="15">
        <v>564205</v>
      </c>
      <c r="G93" s="25">
        <v>8.1999999999999993</v>
      </c>
      <c r="H93" s="40"/>
      <c r="I93" s="44"/>
      <c r="J93" s="44"/>
      <c r="K93" s="39"/>
      <c r="L93" s="39"/>
      <c r="M93" s="44"/>
      <c r="N93" s="43"/>
      <c r="O93" s="43"/>
    </row>
    <row r="94" spans="1:15" x14ac:dyDescent="0.25">
      <c r="A94" s="26" t="s">
        <v>148</v>
      </c>
      <c r="B94" s="24">
        <v>5.6890000000000003E-2</v>
      </c>
      <c r="C94" s="15">
        <v>65327</v>
      </c>
      <c r="D94" s="15">
        <v>3716</v>
      </c>
      <c r="E94" s="15">
        <v>63469</v>
      </c>
      <c r="F94" s="15">
        <v>497229</v>
      </c>
      <c r="G94" s="25">
        <v>7.6</v>
      </c>
      <c r="H94" s="40"/>
      <c r="I94" s="44"/>
      <c r="J94" s="44"/>
      <c r="K94" s="39"/>
      <c r="L94" s="39"/>
      <c r="M94" s="44"/>
      <c r="N94" s="43"/>
      <c r="O94" s="43"/>
    </row>
    <row r="95" spans="1:15" x14ac:dyDescent="0.25">
      <c r="A95" s="26" t="s">
        <v>149</v>
      </c>
      <c r="B95" s="24">
        <v>6.6140000000000004E-2</v>
      </c>
      <c r="C95" s="15">
        <v>61611</v>
      </c>
      <c r="D95" s="15">
        <v>4075</v>
      </c>
      <c r="E95" s="15">
        <v>59574</v>
      </c>
      <c r="F95" s="15">
        <v>433760</v>
      </c>
      <c r="G95" s="25">
        <v>7</v>
      </c>
      <c r="H95" s="40"/>
      <c r="I95" s="44"/>
      <c r="J95" s="44"/>
      <c r="K95" s="39"/>
      <c r="L95" s="39"/>
      <c r="M95" s="44"/>
      <c r="N95" s="43"/>
      <c r="O95" s="43"/>
    </row>
    <row r="96" spans="1:15" x14ac:dyDescent="0.25">
      <c r="A96" s="26" t="s">
        <v>150</v>
      </c>
      <c r="B96" s="24">
        <v>7.6509999999999995E-2</v>
      </c>
      <c r="C96" s="15">
        <v>57536</v>
      </c>
      <c r="D96" s="15">
        <v>4402</v>
      </c>
      <c r="E96" s="15">
        <v>55335</v>
      </c>
      <c r="F96" s="15">
        <v>374186</v>
      </c>
      <c r="G96" s="25">
        <v>6.5</v>
      </c>
      <c r="H96" s="40"/>
      <c r="I96" s="44"/>
      <c r="J96" s="44"/>
      <c r="K96" s="39"/>
      <c r="L96" s="39"/>
      <c r="M96" s="44"/>
      <c r="N96" s="43"/>
      <c r="O96" s="43"/>
    </row>
    <row r="97" spans="1:15" x14ac:dyDescent="0.25">
      <c r="A97" s="26" t="s">
        <v>151</v>
      </c>
      <c r="B97" s="24">
        <v>8.8059999999999999E-2</v>
      </c>
      <c r="C97" s="15">
        <v>53134</v>
      </c>
      <c r="D97" s="15">
        <v>4679</v>
      </c>
      <c r="E97" s="15">
        <v>50795</v>
      </c>
      <c r="F97" s="15">
        <v>318851</v>
      </c>
      <c r="G97" s="25">
        <v>6</v>
      </c>
      <c r="H97" s="40"/>
      <c r="I97" s="44"/>
      <c r="J97" s="44"/>
      <c r="K97" s="39"/>
      <c r="L97" s="39"/>
      <c r="M97" s="44"/>
      <c r="N97" s="43"/>
      <c r="O97" s="43"/>
    </row>
    <row r="98" spans="1:15" x14ac:dyDescent="0.25">
      <c r="A98" s="26" t="s">
        <v>152</v>
      </c>
      <c r="B98" s="24">
        <v>0.10085</v>
      </c>
      <c r="C98" s="15">
        <v>48455</v>
      </c>
      <c r="D98" s="15">
        <v>4887</v>
      </c>
      <c r="E98" s="15">
        <v>46012</v>
      </c>
      <c r="F98" s="15">
        <v>268057</v>
      </c>
      <c r="G98" s="25">
        <v>5.5</v>
      </c>
      <c r="H98" s="40"/>
      <c r="I98" s="44"/>
      <c r="J98" s="44"/>
      <c r="K98" s="39"/>
      <c r="L98" s="39"/>
      <c r="M98" s="44"/>
      <c r="N98" s="43"/>
      <c r="O98" s="43"/>
    </row>
    <row r="99" spans="1:15" x14ac:dyDescent="0.25">
      <c r="A99" s="26" t="s">
        <v>153</v>
      </c>
      <c r="B99" s="24">
        <v>0.1149</v>
      </c>
      <c r="C99" s="15">
        <v>43568</v>
      </c>
      <c r="D99" s="15">
        <v>5006</v>
      </c>
      <c r="E99" s="15">
        <v>41065</v>
      </c>
      <c r="F99" s="15">
        <v>222045</v>
      </c>
      <c r="G99" s="25">
        <v>5.0999999999999996</v>
      </c>
      <c r="H99" s="40"/>
      <c r="I99" s="44"/>
      <c r="J99" s="44"/>
      <c r="K99" s="39"/>
      <c r="L99" s="39"/>
      <c r="M99" s="44"/>
      <c r="N99" s="43"/>
      <c r="O99" s="43"/>
    </row>
    <row r="100" spans="1:15" x14ac:dyDescent="0.25">
      <c r="A100" s="26" t="s">
        <v>154</v>
      </c>
      <c r="B100" s="24">
        <v>0.13023999999999999</v>
      </c>
      <c r="C100" s="15">
        <v>38562</v>
      </c>
      <c r="D100" s="15">
        <v>5022</v>
      </c>
      <c r="E100" s="15">
        <v>36051</v>
      </c>
      <c r="F100" s="15">
        <v>180980</v>
      </c>
      <c r="G100" s="25">
        <v>4.7</v>
      </c>
      <c r="H100" s="40"/>
      <c r="I100" s="44"/>
      <c r="J100" s="44"/>
      <c r="K100" s="39"/>
      <c r="L100" s="39"/>
      <c r="M100" s="44"/>
      <c r="N100" s="43"/>
      <c r="O100" s="43"/>
    </row>
    <row r="101" spans="1:15" x14ac:dyDescent="0.25">
      <c r="A101" s="26" t="s">
        <v>155</v>
      </c>
      <c r="B101" s="24">
        <v>0.14687</v>
      </c>
      <c r="C101" s="15">
        <v>33540</v>
      </c>
      <c r="D101" s="15">
        <v>4926</v>
      </c>
      <c r="E101" s="15">
        <v>31077</v>
      </c>
      <c r="F101" s="15">
        <v>144929</v>
      </c>
      <c r="G101" s="25">
        <v>4.3</v>
      </c>
      <c r="H101" s="40"/>
      <c r="I101" s="44"/>
      <c r="J101" s="44"/>
      <c r="K101" s="39"/>
      <c r="L101" s="39"/>
      <c r="M101" s="44"/>
      <c r="N101" s="43"/>
      <c r="O101" s="43"/>
    </row>
    <row r="102" spans="1:15" x14ac:dyDescent="0.25">
      <c r="A102" s="26" t="s">
        <v>156</v>
      </c>
      <c r="B102" s="24">
        <v>0.16475999999999999</v>
      </c>
      <c r="C102" s="15">
        <v>28614</v>
      </c>
      <c r="D102" s="15">
        <v>4715</v>
      </c>
      <c r="E102" s="15">
        <v>26257</v>
      </c>
      <c r="F102" s="15">
        <v>113852</v>
      </c>
      <c r="G102" s="25">
        <v>4</v>
      </c>
      <c r="H102" s="40"/>
      <c r="I102" s="44"/>
      <c r="J102" s="44"/>
      <c r="K102" s="39"/>
      <c r="L102" s="39"/>
      <c r="M102" s="44"/>
      <c r="N102" s="43"/>
      <c r="O102" s="43"/>
    </row>
    <row r="103" spans="1:15" x14ac:dyDescent="0.25">
      <c r="A103" s="26" t="s">
        <v>157</v>
      </c>
      <c r="B103" s="24">
        <v>0.18389</v>
      </c>
      <c r="C103" s="15">
        <v>23899</v>
      </c>
      <c r="D103" s="15">
        <v>4395</v>
      </c>
      <c r="E103" s="15">
        <v>21702</v>
      </c>
      <c r="F103" s="15">
        <v>87596</v>
      </c>
      <c r="G103" s="25">
        <v>3.7</v>
      </c>
      <c r="H103" s="40"/>
      <c r="I103" s="44"/>
      <c r="J103" s="44"/>
      <c r="K103" s="39"/>
      <c r="L103" s="39"/>
      <c r="M103" s="44"/>
      <c r="N103" s="43"/>
      <c r="O103" s="43"/>
    </row>
    <row r="104" spans="1:15" x14ac:dyDescent="0.25">
      <c r="A104" s="26" t="s">
        <v>158</v>
      </c>
      <c r="B104" s="24">
        <v>0.20419000000000001</v>
      </c>
      <c r="C104" s="15">
        <v>19504</v>
      </c>
      <c r="D104" s="15">
        <v>3982</v>
      </c>
      <c r="E104" s="15">
        <v>17513</v>
      </c>
      <c r="F104" s="15">
        <v>65894</v>
      </c>
      <c r="G104" s="25">
        <v>3.4</v>
      </c>
      <c r="H104" s="40"/>
      <c r="I104" s="44"/>
      <c r="J104" s="44"/>
      <c r="K104" s="39"/>
      <c r="L104" s="39"/>
      <c r="M104" s="44"/>
      <c r="N104" s="43"/>
      <c r="O104" s="43"/>
    </row>
    <row r="105" spans="1:15" x14ac:dyDescent="0.25">
      <c r="A105" s="26" t="s">
        <v>159</v>
      </c>
      <c r="B105" s="24">
        <v>0.22556000000000001</v>
      </c>
      <c r="C105" s="15">
        <v>15522</v>
      </c>
      <c r="D105" s="15">
        <v>3501</v>
      </c>
      <c r="E105" s="15">
        <v>13772</v>
      </c>
      <c r="F105" s="15">
        <v>48381</v>
      </c>
      <c r="G105" s="25">
        <v>3.1</v>
      </c>
      <c r="H105" s="40"/>
      <c r="I105" s="44"/>
      <c r="J105" s="44"/>
      <c r="K105" s="39"/>
      <c r="L105" s="39"/>
      <c r="M105" s="44"/>
      <c r="N105" s="43"/>
      <c r="O105" s="43"/>
    </row>
    <row r="106" spans="1:15" x14ac:dyDescent="0.25">
      <c r="A106" s="26" t="s">
        <v>160</v>
      </c>
      <c r="B106" s="24">
        <v>0.24790999999999999</v>
      </c>
      <c r="C106" s="15">
        <v>12021</v>
      </c>
      <c r="D106" s="15">
        <v>2980</v>
      </c>
      <c r="E106" s="15">
        <v>10531</v>
      </c>
      <c r="F106" s="15">
        <v>34610</v>
      </c>
      <c r="G106" s="25">
        <v>2.9</v>
      </c>
      <c r="H106" s="40"/>
      <c r="I106" s="44"/>
      <c r="J106" s="44"/>
      <c r="K106" s="39"/>
      <c r="L106" s="39"/>
      <c r="M106" s="44"/>
      <c r="N106" s="43"/>
      <c r="O106" s="43"/>
    </row>
    <row r="107" spans="1:15" x14ac:dyDescent="0.25">
      <c r="A107" s="26" t="s">
        <v>161</v>
      </c>
      <c r="B107" s="24">
        <v>0.27110000000000001</v>
      </c>
      <c r="C107" s="15">
        <v>9041</v>
      </c>
      <c r="D107" s="15">
        <v>2451</v>
      </c>
      <c r="E107" s="15">
        <v>7816</v>
      </c>
      <c r="F107" s="15">
        <v>24079</v>
      </c>
      <c r="G107" s="25">
        <v>2.7</v>
      </c>
      <c r="H107" s="40"/>
      <c r="I107" s="44"/>
      <c r="J107" s="44"/>
      <c r="K107" s="39"/>
      <c r="L107" s="39"/>
      <c r="M107" s="44"/>
      <c r="N107" s="43"/>
      <c r="O107" s="43"/>
    </row>
    <row r="108" spans="1:15" x14ac:dyDescent="0.25">
      <c r="A108" s="26" t="s">
        <v>162</v>
      </c>
      <c r="B108" s="24">
        <v>0.29498999999999997</v>
      </c>
      <c r="C108" s="15">
        <v>6590</v>
      </c>
      <c r="D108" s="15">
        <v>1944</v>
      </c>
      <c r="E108" s="15">
        <v>5618</v>
      </c>
      <c r="F108" s="15">
        <v>16263</v>
      </c>
      <c r="G108" s="25">
        <v>2.5</v>
      </c>
      <c r="H108" s="40"/>
      <c r="I108" s="44"/>
      <c r="J108" s="44"/>
      <c r="K108" s="39"/>
      <c r="L108" s="39"/>
      <c r="M108" s="44"/>
      <c r="N108" s="43"/>
      <c r="O108" s="43"/>
    </row>
    <row r="109" spans="1:15" x14ac:dyDescent="0.25">
      <c r="A109" s="26" t="s">
        <v>163</v>
      </c>
      <c r="B109" s="24">
        <v>0.31941000000000003</v>
      </c>
      <c r="C109" s="15">
        <v>4646</v>
      </c>
      <c r="D109" s="15">
        <v>1484</v>
      </c>
      <c r="E109" s="15">
        <v>3904</v>
      </c>
      <c r="F109" s="15">
        <v>10645</v>
      </c>
      <c r="G109" s="25">
        <v>2.2999999999999998</v>
      </c>
      <c r="H109" s="40"/>
      <c r="I109" s="44"/>
      <c r="J109" s="44"/>
      <c r="K109" s="39"/>
      <c r="L109" s="39"/>
      <c r="M109" s="44"/>
      <c r="N109" s="43"/>
      <c r="O109" s="43"/>
    </row>
    <row r="110" spans="1:15" x14ac:dyDescent="0.25">
      <c r="A110" s="28" t="s">
        <v>164</v>
      </c>
      <c r="B110" s="24">
        <v>1</v>
      </c>
      <c r="C110" s="15">
        <v>3162</v>
      </c>
      <c r="D110" s="15">
        <v>3162</v>
      </c>
      <c r="E110" s="15">
        <v>6741</v>
      </c>
      <c r="F110" s="15">
        <v>6741</v>
      </c>
      <c r="G110" s="25">
        <v>2.1</v>
      </c>
      <c r="H110" s="40"/>
      <c r="I110" s="44"/>
      <c r="J110" s="44"/>
      <c r="K110" s="39"/>
      <c r="L110" s="39"/>
      <c r="M110" s="44"/>
      <c r="N110" s="43"/>
      <c r="O110" s="43"/>
    </row>
    <row r="111" spans="1:15" ht="22.5" customHeight="1" x14ac:dyDescent="0.25">
      <c r="A111" s="101" t="s">
        <v>270</v>
      </c>
      <c r="B111" s="101"/>
      <c r="C111" s="101"/>
      <c r="D111" s="101"/>
      <c r="E111" s="101"/>
      <c r="F111" s="101"/>
      <c r="G111" s="101"/>
      <c r="H111" s="40"/>
      <c r="I111" s="44"/>
      <c r="J111" s="44"/>
      <c r="K111" s="39"/>
      <c r="L111" s="39"/>
      <c r="M111" s="44"/>
      <c r="N111" s="43"/>
      <c r="O111" s="43"/>
    </row>
    <row r="113" spans="1:1" x14ac:dyDescent="0.25">
      <c r="A113" s="32" t="s">
        <v>284</v>
      </c>
    </row>
    <row r="114" spans="1:1" x14ac:dyDescent="0.25">
      <c r="A114" s="33" t="s">
        <v>165</v>
      </c>
    </row>
  </sheetData>
  <mergeCells count="1">
    <mergeCell ref="A111:G111"/>
  </mergeCells>
  <conditionalFormatting sqref="H10:H111">
    <cfRule type="cellIs" dxfId="13" priority="2" operator="lessThan">
      <formula>0</formula>
    </cfRule>
  </conditionalFormatting>
  <conditionalFormatting sqref="J10:J111">
    <cfRule type="cellIs" dxfId="12" priority="1" operator="lessThan">
      <formula>0</formula>
    </cfRule>
  </conditionalFormatting>
  <pageMargins left="0.75" right="0.75" top="1" bottom="1" header="0.5" footer="0.5"/>
  <pageSetup paperSize="9" orientation="portrait" r:id="rId1"/>
  <headerFooter alignWithMargins="0"/>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50A0C0-127D-4201-96B4-A902EB452197}">
  <dimension ref="A1:O114"/>
  <sheetViews>
    <sheetView zoomScaleNormal="100" workbookViewId="0"/>
  </sheetViews>
  <sheetFormatPr defaultRowHeight="12.5" x14ac:dyDescent="0.25"/>
  <cols>
    <col min="1" max="1" width="12.59765625" style="4" customWidth="1"/>
    <col min="2" max="2" width="17.3984375" style="4" customWidth="1"/>
    <col min="3" max="3" width="10.59765625" style="4" customWidth="1"/>
    <col min="4" max="5" width="17.3984375" style="4" customWidth="1"/>
    <col min="6" max="7" width="15.09765625" style="4" customWidth="1"/>
    <col min="8" max="256" width="8.8984375" style="4"/>
    <col min="257" max="257" width="12.59765625" style="4" customWidth="1"/>
    <col min="258" max="258" width="17.3984375" style="4" customWidth="1"/>
    <col min="259" max="259" width="10.59765625" style="4" customWidth="1"/>
    <col min="260" max="261" width="17.3984375" style="4" customWidth="1"/>
    <col min="262" max="263" width="15.09765625" style="4" customWidth="1"/>
    <col min="264" max="512" width="8.8984375" style="4"/>
    <col min="513" max="513" width="12.59765625" style="4" customWidth="1"/>
    <col min="514" max="514" width="17.3984375" style="4" customWidth="1"/>
    <col min="515" max="515" width="10.59765625" style="4" customWidth="1"/>
    <col min="516" max="517" width="17.3984375" style="4" customWidth="1"/>
    <col min="518" max="519" width="15.09765625" style="4" customWidth="1"/>
    <col min="520" max="768" width="8.8984375" style="4"/>
    <col min="769" max="769" width="12.59765625" style="4" customWidth="1"/>
    <col min="770" max="770" width="17.3984375" style="4" customWidth="1"/>
    <col min="771" max="771" width="10.59765625" style="4" customWidth="1"/>
    <col min="772" max="773" width="17.3984375" style="4" customWidth="1"/>
    <col min="774" max="775" width="15.09765625" style="4" customWidth="1"/>
    <col min="776" max="1024" width="8.8984375" style="4"/>
    <col min="1025" max="1025" width="12.59765625" style="4" customWidth="1"/>
    <col min="1026" max="1026" width="17.3984375" style="4" customWidth="1"/>
    <col min="1027" max="1027" width="10.59765625" style="4" customWidth="1"/>
    <col min="1028" max="1029" width="17.3984375" style="4" customWidth="1"/>
    <col min="1030" max="1031" width="15.09765625" style="4" customWidth="1"/>
    <col min="1032" max="1280" width="8.8984375" style="4"/>
    <col min="1281" max="1281" width="12.59765625" style="4" customWidth="1"/>
    <col min="1282" max="1282" width="17.3984375" style="4" customWidth="1"/>
    <col min="1283" max="1283" width="10.59765625" style="4" customWidth="1"/>
    <col min="1284" max="1285" width="17.3984375" style="4" customWidth="1"/>
    <col min="1286" max="1287" width="15.09765625" style="4" customWidth="1"/>
    <col min="1288" max="1536" width="8.8984375" style="4"/>
    <col min="1537" max="1537" width="12.59765625" style="4" customWidth="1"/>
    <col min="1538" max="1538" width="17.3984375" style="4" customWidth="1"/>
    <col min="1539" max="1539" width="10.59765625" style="4" customWidth="1"/>
    <col min="1540" max="1541" width="17.3984375" style="4" customWidth="1"/>
    <col min="1542" max="1543" width="15.09765625" style="4" customWidth="1"/>
    <col min="1544" max="1792" width="8.8984375" style="4"/>
    <col min="1793" max="1793" width="12.59765625" style="4" customWidth="1"/>
    <col min="1794" max="1794" width="17.3984375" style="4" customWidth="1"/>
    <col min="1795" max="1795" width="10.59765625" style="4" customWidth="1"/>
    <col min="1796" max="1797" width="17.3984375" style="4" customWidth="1"/>
    <col min="1798" max="1799" width="15.09765625" style="4" customWidth="1"/>
    <col min="1800" max="2048" width="8.8984375" style="4"/>
    <col min="2049" max="2049" width="12.59765625" style="4" customWidth="1"/>
    <col min="2050" max="2050" width="17.3984375" style="4" customWidth="1"/>
    <col min="2051" max="2051" width="10.59765625" style="4" customWidth="1"/>
    <col min="2052" max="2053" width="17.3984375" style="4" customWidth="1"/>
    <col min="2054" max="2055" width="15.09765625" style="4" customWidth="1"/>
    <col min="2056" max="2304" width="8.8984375" style="4"/>
    <col min="2305" max="2305" width="12.59765625" style="4" customWidth="1"/>
    <col min="2306" max="2306" width="17.3984375" style="4" customWidth="1"/>
    <col min="2307" max="2307" width="10.59765625" style="4" customWidth="1"/>
    <col min="2308" max="2309" width="17.3984375" style="4" customWidth="1"/>
    <col min="2310" max="2311" width="15.09765625" style="4" customWidth="1"/>
    <col min="2312" max="2560" width="8.8984375" style="4"/>
    <col min="2561" max="2561" width="12.59765625" style="4" customWidth="1"/>
    <col min="2562" max="2562" width="17.3984375" style="4" customWidth="1"/>
    <col min="2563" max="2563" width="10.59765625" style="4" customWidth="1"/>
    <col min="2564" max="2565" width="17.3984375" style="4" customWidth="1"/>
    <col min="2566" max="2567" width="15.09765625" style="4" customWidth="1"/>
    <col min="2568" max="2816" width="8.8984375" style="4"/>
    <col min="2817" max="2817" width="12.59765625" style="4" customWidth="1"/>
    <col min="2818" max="2818" width="17.3984375" style="4" customWidth="1"/>
    <col min="2819" max="2819" width="10.59765625" style="4" customWidth="1"/>
    <col min="2820" max="2821" width="17.3984375" style="4" customWidth="1"/>
    <col min="2822" max="2823" width="15.09765625" style="4" customWidth="1"/>
    <col min="2824" max="3072" width="8.8984375" style="4"/>
    <col min="3073" max="3073" width="12.59765625" style="4" customWidth="1"/>
    <col min="3074" max="3074" width="17.3984375" style="4" customWidth="1"/>
    <col min="3075" max="3075" width="10.59765625" style="4" customWidth="1"/>
    <col min="3076" max="3077" width="17.3984375" style="4" customWidth="1"/>
    <col min="3078" max="3079" width="15.09765625" style="4" customWidth="1"/>
    <col min="3080" max="3328" width="8.8984375" style="4"/>
    <col min="3329" max="3329" width="12.59765625" style="4" customWidth="1"/>
    <col min="3330" max="3330" width="17.3984375" style="4" customWidth="1"/>
    <col min="3331" max="3331" width="10.59765625" style="4" customWidth="1"/>
    <col min="3332" max="3333" width="17.3984375" style="4" customWidth="1"/>
    <col min="3334" max="3335" width="15.09765625" style="4" customWidth="1"/>
    <col min="3336" max="3584" width="8.8984375" style="4"/>
    <col min="3585" max="3585" width="12.59765625" style="4" customWidth="1"/>
    <col min="3586" max="3586" width="17.3984375" style="4" customWidth="1"/>
    <col min="3587" max="3587" width="10.59765625" style="4" customWidth="1"/>
    <col min="3588" max="3589" width="17.3984375" style="4" customWidth="1"/>
    <col min="3590" max="3591" width="15.09765625" style="4" customWidth="1"/>
    <col min="3592" max="3840" width="8.8984375" style="4"/>
    <col min="3841" max="3841" width="12.59765625" style="4" customWidth="1"/>
    <col min="3842" max="3842" width="17.3984375" style="4" customWidth="1"/>
    <col min="3843" max="3843" width="10.59765625" style="4" customWidth="1"/>
    <col min="3844" max="3845" width="17.3984375" style="4" customWidth="1"/>
    <col min="3846" max="3847" width="15.09765625" style="4" customWidth="1"/>
    <col min="3848" max="4096" width="8.8984375" style="4"/>
    <col min="4097" max="4097" width="12.59765625" style="4" customWidth="1"/>
    <col min="4098" max="4098" width="17.3984375" style="4" customWidth="1"/>
    <col min="4099" max="4099" width="10.59765625" style="4" customWidth="1"/>
    <col min="4100" max="4101" width="17.3984375" style="4" customWidth="1"/>
    <col min="4102" max="4103" width="15.09765625" style="4" customWidth="1"/>
    <col min="4104" max="4352" width="8.8984375" style="4"/>
    <col min="4353" max="4353" width="12.59765625" style="4" customWidth="1"/>
    <col min="4354" max="4354" width="17.3984375" style="4" customWidth="1"/>
    <col min="4355" max="4355" width="10.59765625" style="4" customWidth="1"/>
    <col min="4356" max="4357" width="17.3984375" style="4" customWidth="1"/>
    <col min="4358" max="4359" width="15.09765625" style="4" customWidth="1"/>
    <col min="4360" max="4608" width="8.8984375" style="4"/>
    <col min="4609" max="4609" width="12.59765625" style="4" customWidth="1"/>
    <col min="4610" max="4610" width="17.3984375" style="4" customWidth="1"/>
    <col min="4611" max="4611" width="10.59765625" style="4" customWidth="1"/>
    <col min="4612" max="4613" width="17.3984375" style="4" customWidth="1"/>
    <col min="4614" max="4615" width="15.09765625" style="4" customWidth="1"/>
    <col min="4616" max="4864" width="8.8984375" style="4"/>
    <col min="4865" max="4865" width="12.59765625" style="4" customWidth="1"/>
    <col min="4866" max="4866" width="17.3984375" style="4" customWidth="1"/>
    <col min="4867" max="4867" width="10.59765625" style="4" customWidth="1"/>
    <col min="4868" max="4869" width="17.3984375" style="4" customWidth="1"/>
    <col min="4870" max="4871" width="15.09765625" style="4" customWidth="1"/>
    <col min="4872" max="5120" width="8.8984375" style="4"/>
    <col min="5121" max="5121" width="12.59765625" style="4" customWidth="1"/>
    <col min="5122" max="5122" width="17.3984375" style="4" customWidth="1"/>
    <col min="5123" max="5123" width="10.59765625" style="4" customWidth="1"/>
    <col min="5124" max="5125" width="17.3984375" style="4" customWidth="1"/>
    <col min="5126" max="5127" width="15.09765625" style="4" customWidth="1"/>
    <col min="5128" max="5376" width="8.8984375" style="4"/>
    <col min="5377" max="5377" width="12.59765625" style="4" customWidth="1"/>
    <col min="5378" max="5378" width="17.3984375" style="4" customWidth="1"/>
    <col min="5379" max="5379" width="10.59765625" style="4" customWidth="1"/>
    <col min="5380" max="5381" width="17.3984375" style="4" customWidth="1"/>
    <col min="5382" max="5383" width="15.09765625" style="4" customWidth="1"/>
    <col min="5384" max="5632" width="8.8984375" style="4"/>
    <col min="5633" max="5633" width="12.59765625" style="4" customWidth="1"/>
    <col min="5634" max="5634" width="17.3984375" style="4" customWidth="1"/>
    <col min="5635" max="5635" width="10.59765625" style="4" customWidth="1"/>
    <col min="5636" max="5637" width="17.3984375" style="4" customWidth="1"/>
    <col min="5638" max="5639" width="15.09765625" style="4" customWidth="1"/>
    <col min="5640" max="5888" width="8.8984375" style="4"/>
    <col min="5889" max="5889" width="12.59765625" style="4" customWidth="1"/>
    <col min="5890" max="5890" width="17.3984375" style="4" customWidth="1"/>
    <col min="5891" max="5891" width="10.59765625" style="4" customWidth="1"/>
    <col min="5892" max="5893" width="17.3984375" style="4" customWidth="1"/>
    <col min="5894" max="5895" width="15.09765625" style="4" customWidth="1"/>
    <col min="5896" max="6144" width="8.8984375" style="4"/>
    <col min="6145" max="6145" width="12.59765625" style="4" customWidth="1"/>
    <col min="6146" max="6146" width="17.3984375" style="4" customWidth="1"/>
    <col min="6147" max="6147" width="10.59765625" style="4" customWidth="1"/>
    <col min="6148" max="6149" width="17.3984375" style="4" customWidth="1"/>
    <col min="6150" max="6151" width="15.09765625" style="4" customWidth="1"/>
    <col min="6152" max="6400" width="8.8984375" style="4"/>
    <col min="6401" max="6401" width="12.59765625" style="4" customWidth="1"/>
    <col min="6402" max="6402" width="17.3984375" style="4" customWidth="1"/>
    <col min="6403" max="6403" width="10.59765625" style="4" customWidth="1"/>
    <col min="6404" max="6405" width="17.3984375" style="4" customWidth="1"/>
    <col min="6406" max="6407" width="15.09765625" style="4" customWidth="1"/>
    <col min="6408" max="6656" width="8.8984375" style="4"/>
    <col min="6657" max="6657" width="12.59765625" style="4" customWidth="1"/>
    <col min="6658" max="6658" width="17.3984375" style="4" customWidth="1"/>
    <col min="6659" max="6659" width="10.59765625" style="4" customWidth="1"/>
    <col min="6660" max="6661" width="17.3984375" style="4" customWidth="1"/>
    <col min="6662" max="6663" width="15.09765625" style="4" customWidth="1"/>
    <col min="6664" max="6912" width="8.8984375" style="4"/>
    <col min="6913" max="6913" width="12.59765625" style="4" customWidth="1"/>
    <col min="6914" max="6914" width="17.3984375" style="4" customWidth="1"/>
    <col min="6915" max="6915" width="10.59765625" style="4" customWidth="1"/>
    <col min="6916" max="6917" width="17.3984375" style="4" customWidth="1"/>
    <col min="6918" max="6919" width="15.09765625" style="4" customWidth="1"/>
    <col min="6920" max="7168" width="8.8984375" style="4"/>
    <col min="7169" max="7169" width="12.59765625" style="4" customWidth="1"/>
    <col min="7170" max="7170" width="17.3984375" style="4" customWidth="1"/>
    <col min="7171" max="7171" width="10.59765625" style="4" customWidth="1"/>
    <col min="7172" max="7173" width="17.3984375" style="4" customWidth="1"/>
    <col min="7174" max="7175" width="15.09765625" style="4" customWidth="1"/>
    <col min="7176" max="7424" width="8.8984375" style="4"/>
    <col min="7425" max="7425" width="12.59765625" style="4" customWidth="1"/>
    <col min="7426" max="7426" width="17.3984375" style="4" customWidth="1"/>
    <col min="7427" max="7427" width="10.59765625" style="4" customWidth="1"/>
    <col min="7428" max="7429" width="17.3984375" style="4" customWidth="1"/>
    <col min="7430" max="7431" width="15.09765625" style="4" customWidth="1"/>
    <col min="7432" max="7680" width="8.8984375" style="4"/>
    <col min="7681" max="7681" width="12.59765625" style="4" customWidth="1"/>
    <col min="7682" max="7682" width="17.3984375" style="4" customWidth="1"/>
    <col min="7683" max="7683" width="10.59765625" style="4" customWidth="1"/>
    <col min="7684" max="7685" width="17.3984375" style="4" customWidth="1"/>
    <col min="7686" max="7687" width="15.09765625" style="4" customWidth="1"/>
    <col min="7688" max="7936" width="8.8984375" style="4"/>
    <col min="7937" max="7937" width="12.59765625" style="4" customWidth="1"/>
    <col min="7938" max="7938" width="17.3984375" style="4" customWidth="1"/>
    <col min="7939" max="7939" width="10.59765625" style="4" customWidth="1"/>
    <col min="7940" max="7941" width="17.3984375" style="4" customWidth="1"/>
    <col min="7942" max="7943" width="15.09765625" style="4" customWidth="1"/>
    <col min="7944" max="8192" width="8.8984375" style="4"/>
    <col min="8193" max="8193" width="12.59765625" style="4" customWidth="1"/>
    <col min="8194" max="8194" width="17.3984375" style="4" customWidth="1"/>
    <col min="8195" max="8195" width="10.59765625" style="4" customWidth="1"/>
    <col min="8196" max="8197" width="17.3984375" style="4" customWidth="1"/>
    <col min="8198" max="8199" width="15.09765625" style="4" customWidth="1"/>
    <col min="8200" max="8448" width="8.8984375" style="4"/>
    <col min="8449" max="8449" width="12.59765625" style="4" customWidth="1"/>
    <col min="8450" max="8450" width="17.3984375" style="4" customWidth="1"/>
    <col min="8451" max="8451" width="10.59765625" style="4" customWidth="1"/>
    <col min="8452" max="8453" width="17.3984375" style="4" customWidth="1"/>
    <col min="8454" max="8455" width="15.09765625" style="4" customWidth="1"/>
    <col min="8456" max="8704" width="8.8984375" style="4"/>
    <col min="8705" max="8705" width="12.59765625" style="4" customWidth="1"/>
    <col min="8706" max="8706" width="17.3984375" style="4" customWidth="1"/>
    <col min="8707" max="8707" width="10.59765625" style="4" customWidth="1"/>
    <col min="8708" max="8709" width="17.3984375" style="4" customWidth="1"/>
    <col min="8710" max="8711" width="15.09765625" style="4" customWidth="1"/>
    <col min="8712" max="8960" width="8.8984375" style="4"/>
    <col min="8961" max="8961" width="12.59765625" style="4" customWidth="1"/>
    <col min="8962" max="8962" width="17.3984375" style="4" customWidth="1"/>
    <col min="8963" max="8963" width="10.59765625" style="4" customWidth="1"/>
    <col min="8964" max="8965" width="17.3984375" style="4" customWidth="1"/>
    <col min="8966" max="8967" width="15.09765625" style="4" customWidth="1"/>
    <col min="8968" max="9216" width="8.8984375" style="4"/>
    <col min="9217" max="9217" width="12.59765625" style="4" customWidth="1"/>
    <col min="9218" max="9218" width="17.3984375" style="4" customWidth="1"/>
    <col min="9219" max="9219" width="10.59765625" style="4" customWidth="1"/>
    <col min="9220" max="9221" width="17.3984375" style="4" customWidth="1"/>
    <col min="9222" max="9223" width="15.09765625" style="4" customWidth="1"/>
    <col min="9224" max="9472" width="8.8984375" style="4"/>
    <col min="9473" max="9473" width="12.59765625" style="4" customWidth="1"/>
    <col min="9474" max="9474" width="17.3984375" style="4" customWidth="1"/>
    <col min="9475" max="9475" width="10.59765625" style="4" customWidth="1"/>
    <col min="9476" max="9477" width="17.3984375" style="4" customWidth="1"/>
    <col min="9478" max="9479" width="15.09765625" style="4" customWidth="1"/>
    <col min="9480" max="9728" width="8.8984375" style="4"/>
    <col min="9729" max="9729" width="12.59765625" style="4" customWidth="1"/>
    <col min="9730" max="9730" width="17.3984375" style="4" customWidth="1"/>
    <col min="9731" max="9731" width="10.59765625" style="4" customWidth="1"/>
    <col min="9732" max="9733" width="17.3984375" style="4" customWidth="1"/>
    <col min="9734" max="9735" width="15.09765625" style="4" customWidth="1"/>
    <col min="9736" max="9984" width="8.8984375" style="4"/>
    <col min="9985" max="9985" width="12.59765625" style="4" customWidth="1"/>
    <col min="9986" max="9986" width="17.3984375" style="4" customWidth="1"/>
    <col min="9987" max="9987" width="10.59765625" style="4" customWidth="1"/>
    <col min="9988" max="9989" width="17.3984375" style="4" customWidth="1"/>
    <col min="9990" max="9991" width="15.09765625" style="4" customWidth="1"/>
    <col min="9992" max="10240" width="8.8984375" style="4"/>
    <col min="10241" max="10241" width="12.59765625" style="4" customWidth="1"/>
    <col min="10242" max="10242" width="17.3984375" style="4" customWidth="1"/>
    <col min="10243" max="10243" width="10.59765625" style="4" customWidth="1"/>
    <col min="10244" max="10245" width="17.3984375" style="4" customWidth="1"/>
    <col min="10246" max="10247" width="15.09765625" style="4" customWidth="1"/>
    <col min="10248" max="10496" width="8.8984375" style="4"/>
    <col min="10497" max="10497" width="12.59765625" style="4" customWidth="1"/>
    <col min="10498" max="10498" width="17.3984375" style="4" customWidth="1"/>
    <col min="10499" max="10499" width="10.59765625" style="4" customWidth="1"/>
    <col min="10500" max="10501" width="17.3984375" style="4" customWidth="1"/>
    <col min="10502" max="10503" width="15.09765625" style="4" customWidth="1"/>
    <col min="10504" max="10752" width="8.8984375" style="4"/>
    <col min="10753" max="10753" width="12.59765625" style="4" customWidth="1"/>
    <col min="10754" max="10754" width="17.3984375" style="4" customWidth="1"/>
    <col min="10755" max="10755" width="10.59765625" style="4" customWidth="1"/>
    <col min="10756" max="10757" width="17.3984375" style="4" customWidth="1"/>
    <col min="10758" max="10759" width="15.09765625" style="4" customWidth="1"/>
    <col min="10760" max="11008" width="8.8984375" style="4"/>
    <col min="11009" max="11009" width="12.59765625" style="4" customWidth="1"/>
    <col min="11010" max="11010" width="17.3984375" style="4" customWidth="1"/>
    <col min="11011" max="11011" width="10.59765625" style="4" customWidth="1"/>
    <col min="11012" max="11013" width="17.3984375" style="4" customWidth="1"/>
    <col min="11014" max="11015" width="15.09765625" style="4" customWidth="1"/>
    <col min="11016" max="11264" width="8.8984375" style="4"/>
    <col min="11265" max="11265" width="12.59765625" style="4" customWidth="1"/>
    <col min="11266" max="11266" width="17.3984375" style="4" customWidth="1"/>
    <col min="11267" max="11267" width="10.59765625" style="4" customWidth="1"/>
    <col min="11268" max="11269" width="17.3984375" style="4" customWidth="1"/>
    <col min="11270" max="11271" width="15.09765625" style="4" customWidth="1"/>
    <col min="11272" max="11520" width="8.8984375" style="4"/>
    <col min="11521" max="11521" width="12.59765625" style="4" customWidth="1"/>
    <col min="11522" max="11522" width="17.3984375" style="4" customWidth="1"/>
    <col min="11523" max="11523" width="10.59765625" style="4" customWidth="1"/>
    <col min="11524" max="11525" width="17.3984375" style="4" customWidth="1"/>
    <col min="11526" max="11527" width="15.09765625" style="4" customWidth="1"/>
    <col min="11528" max="11776" width="8.8984375" style="4"/>
    <col min="11777" max="11777" width="12.59765625" style="4" customWidth="1"/>
    <col min="11778" max="11778" width="17.3984375" style="4" customWidth="1"/>
    <col min="11779" max="11779" width="10.59765625" style="4" customWidth="1"/>
    <col min="11780" max="11781" width="17.3984375" style="4" customWidth="1"/>
    <col min="11782" max="11783" width="15.09765625" style="4" customWidth="1"/>
    <col min="11784" max="12032" width="8.8984375" style="4"/>
    <col min="12033" max="12033" width="12.59765625" style="4" customWidth="1"/>
    <col min="12034" max="12034" width="17.3984375" style="4" customWidth="1"/>
    <col min="12035" max="12035" width="10.59765625" style="4" customWidth="1"/>
    <col min="12036" max="12037" width="17.3984375" style="4" customWidth="1"/>
    <col min="12038" max="12039" width="15.09765625" style="4" customWidth="1"/>
    <col min="12040" max="12288" width="8.8984375" style="4"/>
    <col min="12289" max="12289" width="12.59765625" style="4" customWidth="1"/>
    <col min="12290" max="12290" width="17.3984375" style="4" customWidth="1"/>
    <col min="12291" max="12291" width="10.59765625" style="4" customWidth="1"/>
    <col min="12292" max="12293" width="17.3984375" style="4" customWidth="1"/>
    <col min="12294" max="12295" width="15.09765625" style="4" customWidth="1"/>
    <col min="12296" max="12544" width="8.8984375" style="4"/>
    <col min="12545" max="12545" width="12.59765625" style="4" customWidth="1"/>
    <col min="12546" max="12546" width="17.3984375" style="4" customWidth="1"/>
    <col min="12547" max="12547" width="10.59765625" style="4" customWidth="1"/>
    <col min="12548" max="12549" width="17.3984375" style="4" customWidth="1"/>
    <col min="12550" max="12551" width="15.09765625" style="4" customWidth="1"/>
    <col min="12552" max="12800" width="8.8984375" style="4"/>
    <col min="12801" max="12801" width="12.59765625" style="4" customWidth="1"/>
    <col min="12802" max="12802" width="17.3984375" style="4" customWidth="1"/>
    <col min="12803" max="12803" width="10.59765625" style="4" customWidth="1"/>
    <col min="12804" max="12805" width="17.3984375" style="4" customWidth="1"/>
    <col min="12806" max="12807" width="15.09765625" style="4" customWidth="1"/>
    <col min="12808" max="13056" width="8.8984375" style="4"/>
    <col min="13057" max="13057" width="12.59765625" style="4" customWidth="1"/>
    <col min="13058" max="13058" width="17.3984375" style="4" customWidth="1"/>
    <col min="13059" max="13059" width="10.59765625" style="4" customWidth="1"/>
    <col min="13060" max="13061" width="17.3984375" style="4" customWidth="1"/>
    <col min="13062" max="13063" width="15.09765625" style="4" customWidth="1"/>
    <col min="13064" max="13312" width="8.8984375" style="4"/>
    <col min="13313" max="13313" width="12.59765625" style="4" customWidth="1"/>
    <col min="13314" max="13314" width="17.3984375" style="4" customWidth="1"/>
    <col min="13315" max="13315" width="10.59765625" style="4" customWidth="1"/>
    <col min="13316" max="13317" width="17.3984375" style="4" customWidth="1"/>
    <col min="13318" max="13319" width="15.09765625" style="4" customWidth="1"/>
    <col min="13320" max="13568" width="8.8984375" style="4"/>
    <col min="13569" max="13569" width="12.59765625" style="4" customWidth="1"/>
    <col min="13570" max="13570" width="17.3984375" style="4" customWidth="1"/>
    <col min="13571" max="13571" width="10.59765625" style="4" customWidth="1"/>
    <col min="13572" max="13573" width="17.3984375" style="4" customWidth="1"/>
    <col min="13574" max="13575" width="15.09765625" style="4" customWidth="1"/>
    <col min="13576" max="13824" width="8.8984375" style="4"/>
    <col min="13825" max="13825" width="12.59765625" style="4" customWidth="1"/>
    <col min="13826" max="13826" width="17.3984375" style="4" customWidth="1"/>
    <col min="13827" max="13827" width="10.59765625" style="4" customWidth="1"/>
    <col min="13828" max="13829" width="17.3984375" style="4" customWidth="1"/>
    <col min="13830" max="13831" width="15.09765625" style="4" customWidth="1"/>
    <col min="13832" max="14080" width="8.8984375" style="4"/>
    <col min="14081" max="14081" width="12.59765625" style="4" customWidth="1"/>
    <col min="14082" max="14082" width="17.3984375" style="4" customWidth="1"/>
    <col min="14083" max="14083" width="10.59765625" style="4" customWidth="1"/>
    <col min="14084" max="14085" width="17.3984375" style="4" customWidth="1"/>
    <col min="14086" max="14087" width="15.09765625" style="4" customWidth="1"/>
    <col min="14088" max="14336" width="8.8984375" style="4"/>
    <col min="14337" max="14337" width="12.59765625" style="4" customWidth="1"/>
    <col min="14338" max="14338" width="17.3984375" style="4" customWidth="1"/>
    <col min="14339" max="14339" width="10.59765625" style="4" customWidth="1"/>
    <col min="14340" max="14341" width="17.3984375" style="4" customWidth="1"/>
    <col min="14342" max="14343" width="15.09765625" style="4" customWidth="1"/>
    <col min="14344" max="14592" width="8.8984375" style="4"/>
    <col min="14593" max="14593" width="12.59765625" style="4" customWidth="1"/>
    <col min="14594" max="14594" width="17.3984375" style="4" customWidth="1"/>
    <col min="14595" max="14595" width="10.59765625" style="4" customWidth="1"/>
    <col min="14596" max="14597" width="17.3984375" style="4" customWidth="1"/>
    <col min="14598" max="14599" width="15.09765625" style="4" customWidth="1"/>
    <col min="14600" max="14848" width="8.8984375" style="4"/>
    <col min="14849" max="14849" width="12.59765625" style="4" customWidth="1"/>
    <col min="14850" max="14850" width="17.3984375" style="4" customWidth="1"/>
    <col min="14851" max="14851" width="10.59765625" style="4" customWidth="1"/>
    <col min="14852" max="14853" width="17.3984375" style="4" customWidth="1"/>
    <col min="14854" max="14855" width="15.09765625" style="4" customWidth="1"/>
    <col min="14856" max="15104" width="8.8984375" style="4"/>
    <col min="15105" max="15105" width="12.59765625" style="4" customWidth="1"/>
    <col min="15106" max="15106" width="17.3984375" style="4" customWidth="1"/>
    <col min="15107" max="15107" width="10.59765625" style="4" customWidth="1"/>
    <col min="15108" max="15109" width="17.3984375" style="4" customWidth="1"/>
    <col min="15110" max="15111" width="15.09765625" style="4" customWidth="1"/>
    <col min="15112" max="15360" width="8.8984375" style="4"/>
    <col min="15361" max="15361" width="12.59765625" style="4" customWidth="1"/>
    <col min="15362" max="15362" width="17.3984375" style="4" customWidth="1"/>
    <col min="15363" max="15363" width="10.59765625" style="4" customWidth="1"/>
    <col min="15364" max="15365" width="17.3984375" style="4" customWidth="1"/>
    <col min="15366" max="15367" width="15.09765625" style="4" customWidth="1"/>
    <col min="15368" max="15616" width="8.8984375" style="4"/>
    <col min="15617" max="15617" width="12.59765625" style="4" customWidth="1"/>
    <col min="15618" max="15618" width="17.3984375" style="4" customWidth="1"/>
    <col min="15619" max="15619" width="10.59765625" style="4" customWidth="1"/>
    <col min="15620" max="15621" width="17.3984375" style="4" customWidth="1"/>
    <col min="15622" max="15623" width="15.09765625" style="4" customWidth="1"/>
    <col min="15624" max="15872" width="8.8984375" style="4"/>
    <col min="15873" max="15873" width="12.59765625" style="4" customWidth="1"/>
    <col min="15874" max="15874" width="17.3984375" style="4" customWidth="1"/>
    <col min="15875" max="15875" width="10.59765625" style="4" customWidth="1"/>
    <col min="15876" max="15877" width="17.3984375" style="4" customWidth="1"/>
    <col min="15878" max="15879" width="15.09765625" style="4" customWidth="1"/>
    <col min="15880" max="16128" width="8.8984375" style="4"/>
    <col min="16129" max="16129" width="12.59765625" style="4" customWidth="1"/>
    <col min="16130" max="16130" width="17.3984375" style="4" customWidth="1"/>
    <col min="16131" max="16131" width="10.59765625" style="4" customWidth="1"/>
    <col min="16132" max="16133" width="17.3984375" style="4" customWidth="1"/>
    <col min="16134" max="16135" width="15.09765625" style="4" customWidth="1"/>
    <col min="16136" max="16384" width="8.8984375" style="4"/>
  </cols>
  <sheetData>
    <row r="1" spans="1:15" x14ac:dyDescent="0.25">
      <c r="A1" s="6"/>
      <c r="B1" s="6"/>
      <c r="C1" s="6"/>
      <c r="D1" s="6"/>
      <c r="E1" s="6"/>
      <c r="F1" s="6"/>
      <c r="G1" s="7"/>
    </row>
    <row r="2" spans="1:15" ht="13" x14ac:dyDescent="0.3">
      <c r="A2" s="8" t="s">
        <v>283</v>
      </c>
      <c r="B2" s="6"/>
      <c r="C2" s="6"/>
      <c r="D2" s="6"/>
      <c r="E2" s="6"/>
      <c r="F2" s="6"/>
      <c r="G2" s="7"/>
    </row>
    <row r="3" spans="1:15" x14ac:dyDescent="0.25">
      <c r="A3" s="9"/>
      <c r="B3" s="9"/>
      <c r="C3" s="9"/>
      <c r="D3" s="9"/>
      <c r="E3" s="9"/>
      <c r="F3" s="9"/>
      <c r="G3" s="10"/>
    </row>
    <row r="4" spans="1:15" x14ac:dyDescent="0.25">
      <c r="A4" s="11" t="s">
        <v>42</v>
      </c>
      <c r="B4" s="12" t="s">
        <v>43</v>
      </c>
      <c r="C4" s="12" t="s">
        <v>44</v>
      </c>
      <c r="D4" s="12" t="s">
        <v>44</v>
      </c>
      <c r="E4" s="12" t="s">
        <v>45</v>
      </c>
      <c r="F4" s="12" t="s">
        <v>46</v>
      </c>
      <c r="G4" s="13" t="s">
        <v>47</v>
      </c>
    </row>
    <row r="5" spans="1:15" x14ac:dyDescent="0.25">
      <c r="A5" s="14" t="s">
        <v>48</v>
      </c>
      <c r="B5" s="15" t="s">
        <v>49</v>
      </c>
      <c r="C5" s="15" t="s">
        <v>50</v>
      </c>
      <c r="D5" s="15" t="s">
        <v>51</v>
      </c>
      <c r="E5" s="15" t="s">
        <v>52</v>
      </c>
      <c r="F5" s="15" t="s">
        <v>53</v>
      </c>
      <c r="G5" s="16" t="s">
        <v>54</v>
      </c>
    </row>
    <row r="6" spans="1:15" x14ac:dyDescent="0.25">
      <c r="A6" s="17"/>
      <c r="B6" s="15" t="s">
        <v>55</v>
      </c>
      <c r="C6" s="15" t="s">
        <v>56</v>
      </c>
      <c r="D6" s="15" t="s">
        <v>55</v>
      </c>
      <c r="E6" s="15" t="s">
        <v>55</v>
      </c>
      <c r="F6" s="15" t="s">
        <v>57</v>
      </c>
      <c r="G6" s="16" t="s">
        <v>56</v>
      </c>
    </row>
    <row r="7" spans="1:15" x14ac:dyDescent="0.25">
      <c r="A7" s="18"/>
      <c r="B7" s="6"/>
      <c r="C7" s="15"/>
      <c r="D7" s="6"/>
      <c r="E7" s="6"/>
      <c r="F7" s="15"/>
      <c r="G7" s="16"/>
    </row>
    <row r="8" spans="1:15" ht="13.5" x14ac:dyDescent="0.35">
      <c r="A8" s="19"/>
      <c r="B8" s="20" t="s">
        <v>58</v>
      </c>
      <c r="C8" s="12" t="s">
        <v>59</v>
      </c>
      <c r="D8" s="12" t="s">
        <v>60</v>
      </c>
      <c r="E8" s="12" t="s">
        <v>61</v>
      </c>
      <c r="F8" s="20" t="s">
        <v>62</v>
      </c>
      <c r="G8" s="21" t="s">
        <v>63</v>
      </c>
    </row>
    <row r="9" spans="1:15" x14ac:dyDescent="0.25">
      <c r="A9" s="18"/>
      <c r="B9" s="22"/>
      <c r="C9" s="22"/>
      <c r="D9" s="22"/>
      <c r="E9" s="22"/>
      <c r="F9" s="22"/>
      <c r="G9" s="23"/>
    </row>
    <row r="10" spans="1:15" x14ac:dyDescent="0.25">
      <c r="A10" s="14" t="s">
        <v>64</v>
      </c>
      <c r="B10" s="24">
        <v>2.1700000000000001E-3</v>
      </c>
      <c r="C10" s="15">
        <v>100000</v>
      </c>
      <c r="D10" s="15">
        <v>217</v>
      </c>
      <c r="E10" s="15">
        <v>99822</v>
      </c>
      <c r="F10" s="15">
        <v>8320672</v>
      </c>
      <c r="G10" s="25">
        <v>83.2</v>
      </c>
      <c r="H10" s="40"/>
      <c r="I10" s="44"/>
      <c r="J10" s="44"/>
      <c r="K10" s="39"/>
      <c r="L10" s="39"/>
      <c r="M10" s="44"/>
      <c r="N10" s="43"/>
      <c r="O10" s="43"/>
    </row>
    <row r="11" spans="1:15" x14ac:dyDescent="0.25">
      <c r="A11" s="14" t="s">
        <v>65</v>
      </c>
      <c r="B11" s="24">
        <v>1.2E-4</v>
      </c>
      <c r="C11" s="15">
        <v>99783</v>
      </c>
      <c r="D11" s="15">
        <v>12</v>
      </c>
      <c r="E11" s="15">
        <v>99777</v>
      </c>
      <c r="F11" s="15">
        <v>8220850</v>
      </c>
      <c r="G11" s="25">
        <v>82.4</v>
      </c>
      <c r="H11" s="40"/>
      <c r="I11" s="44"/>
      <c r="J11" s="44"/>
      <c r="K11" s="39"/>
      <c r="L11" s="39"/>
      <c r="M11" s="44"/>
      <c r="N11" s="43"/>
      <c r="O11" s="43"/>
    </row>
    <row r="12" spans="1:15" x14ac:dyDescent="0.25">
      <c r="A12" s="14" t="s">
        <v>66</v>
      </c>
      <c r="B12" s="24">
        <v>1.2E-4</v>
      </c>
      <c r="C12" s="15">
        <v>99771</v>
      </c>
      <c r="D12" s="15">
        <v>12</v>
      </c>
      <c r="E12" s="15">
        <v>99765</v>
      </c>
      <c r="F12" s="15">
        <v>8121073</v>
      </c>
      <c r="G12" s="25">
        <v>81.400000000000006</v>
      </c>
      <c r="H12" s="40"/>
      <c r="I12" s="44"/>
      <c r="J12" s="44"/>
      <c r="K12" s="39"/>
      <c r="L12" s="39"/>
      <c r="M12" s="44"/>
      <c r="N12" s="43"/>
      <c r="O12" s="43"/>
    </row>
    <row r="13" spans="1:15" x14ac:dyDescent="0.25">
      <c r="A13" s="14" t="s">
        <v>67</v>
      </c>
      <c r="B13" s="24">
        <v>1.1E-4</v>
      </c>
      <c r="C13" s="15">
        <v>99759</v>
      </c>
      <c r="D13" s="15">
        <v>11</v>
      </c>
      <c r="E13" s="15">
        <v>99754</v>
      </c>
      <c r="F13" s="15">
        <v>8021308</v>
      </c>
      <c r="G13" s="25">
        <v>80.400000000000006</v>
      </c>
      <c r="H13" s="40"/>
      <c r="I13" s="44"/>
      <c r="J13" s="44"/>
      <c r="K13" s="39"/>
      <c r="L13" s="39"/>
      <c r="M13" s="44"/>
      <c r="N13" s="43"/>
      <c r="O13" s="43"/>
    </row>
    <row r="14" spans="1:15" x14ac:dyDescent="0.25">
      <c r="A14" s="14" t="s">
        <v>68</v>
      </c>
      <c r="B14" s="24">
        <v>1E-4</v>
      </c>
      <c r="C14" s="15">
        <v>99748</v>
      </c>
      <c r="D14" s="15">
        <v>10</v>
      </c>
      <c r="E14" s="15">
        <v>99743</v>
      </c>
      <c r="F14" s="15">
        <v>7921554</v>
      </c>
      <c r="G14" s="25">
        <v>79.400000000000006</v>
      </c>
      <c r="H14" s="40"/>
      <c r="I14" s="44"/>
      <c r="J14" s="44"/>
      <c r="K14" s="39"/>
      <c r="L14" s="39"/>
      <c r="M14" s="44"/>
      <c r="N14" s="43"/>
      <c r="O14" s="43"/>
    </row>
    <row r="15" spans="1:15" x14ac:dyDescent="0.25">
      <c r="A15" s="14" t="s">
        <v>69</v>
      </c>
      <c r="B15" s="24">
        <v>9.0000000000000006E-5</v>
      </c>
      <c r="C15" s="15">
        <v>99738</v>
      </c>
      <c r="D15" s="15">
        <v>9</v>
      </c>
      <c r="E15" s="15">
        <v>99734</v>
      </c>
      <c r="F15" s="15">
        <v>7821811</v>
      </c>
      <c r="G15" s="25">
        <v>78.400000000000006</v>
      </c>
      <c r="H15" s="40"/>
      <c r="I15" s="44"/>
      <c r="J15" s="44"/>
      <c r="K15" s="39"/>
      <c r="L15" s="39"/>
      <c r="M15" s="44"/>
      <c r="N15" s="43"/>
      <c r="O15" s="43"/>
    </row>
    <row r="16" spans="1:15" x14ac:dyDescent="0.25">
      <c r="A16" s="14" t="s">
        <v>70</v>
      </c>
      <c r="B16" s="24">
        <v>8.0000000000000007E-5</v>
      </c>
      <c r="C16" s="15">
        <v>99729</v>
      </c>
      <c r="D16" s="15">
        <v>8</v>
      </c>
      <c r="E16" s="15">
        <v>99725</v>
      </c>
      <c r="F16" s="15">
        <v>7722078</v>
      </c>
      <c r="G16" s="25">
        <v>77.400000000000006</v>
      </c>
      <c r="H16" s="40"/>
      <c r="I16" s="44"/>
      <c r="J16" s="44"/>
      <c r="K16" s="39"/>
      <c r="L16" s="39"/>
      <c r="M16" s="44"/>
      <c r="N16" s="43"/>
      <c r="O16" s="43"/>
    </row>
    <row r="17" spans="1:15" x14ac:dyDescent="0.25">
      <c r="A17" s="14" t="s">
        <v>71</v>
      </c>
      <c r="B17" s="24">
        <v>6.9999999999999994E-5</v>
      </c>
      <c r="C17" s="15">
        <v>99721</v>
      </c>
      <c r="D17" s="15">
        <v>7</v>
      </c>
      <c r="E17" s="15">
        <v>99718</v>
      </c>
      <c r="F17" s="15">
        <v>7622353</v>
      </c>
      <c r="G17" s="25">
        <v>76.400000000000006</v>
      </c>
      <c r="H17" s="40"/>
      <c r="I17" s="44"/>
      <c r="J17" s="44"/>
      <c r="K17" s="39"/>
      <c r="L17" s="39"/>
      <c r="M17" s="44"/>
      <c r="N17" s="43"/>
      <c r="O17" s="43"/>
    </row>
    <row r="18" spans="1:15" x14ac:dyDescent="0.25">
      <c r="A18" s="14" t="s">
        <v>72</v>
      </c>
      <c r="B18" s="24">
        <v>8.0000000000000007E-5</v>
      </c>
      <c r="C18" s="15">
        <v>99714</v>
      </c>
      <c r="D18" s="15">
        <v>8</v>
      </c>
      <c r="E18" s="15">
        <v>99710</v>
      </c>
      <c r="F18" s="15">
        <v>7522635</v>
      </c>
      <c r="G18" s="25">
        <v>75.400000000000006</v>
      </c>
      <c r="H18" s="40"/>
      <c r="I18" s="44"/>
      <c r="J18" s="44"/>
      <c r="K18" s="39"/>
      <c r="L18" s="39"/>
      <c r="M18" s="44"/>
      <c r="N18" s="43"/>
      <c r="O18" s="43"/>
    </row>
    <row r="19" spans="1:15" x14ac:dyDescent="0.25">
      <c r="A19" s="14" t="s">
        <v>73</v>
      </c>
      <c r="B19" s="24">
        <v>9.0000000000000006E-5</v>
      </c>
      <c r="C19" s="15">
        <v>99706</v>
      </c>
      <c r="D19" s="15">
        <v>9</v>
      </c>
      <c r="E19" s="15">
        <v>99702</v>
      </c>
      <c r="F19" s="15">
        <v>7422925</v>
      </c>
      <c r="G19" s="25">
        <v>74.400000000000006</v>
      </c>
      <c r="H19" s="40"/>
      <c r="I19" s="44"/>
      <c r="J19" s="44"/>
      <c r="K19" s="39"/>
      <c r="L19" s="39"/>
      <c r="M19" s="44"/>
      <c r="N19" s="43"/>
      <c r="O19" s="43"/>
    </row>
    <row r="20" spans="1:15" x14ac:dyDescent="0.25">
      <c r="A20" s="14" t="s">
        <v>74</v>
      </c>
      <c r="B20" s="24">
        <v>1E-4</v>
      </c>
      <c r="C20" s="15">
        <v>99697</v>
      </c>
      <c r="D20" s="15">
        <v>10</v>
      </c>
      <c r="E20" s="15">
        <v>99692</v>
      </c>
      <c r="F20" s="15">
        <v>7323224</v>
      </c>
      <c r="G20" s="25">
        <v>73.5</v>
      </c>
      <c r="H20" s="40"/>
      <c r="I20" s="44"/>
      <c r="J20" s="44"/>
      <c r="K20" s="39"/>
      <c r="L20" s="39"/>
      <c r="M20" s="44"/>
      <c r="N20" s="43"/>
      <c r="O20" s="43"/>
    </row>
    <row r="21" spans="1:15" x14ac:dyDescent="0.25">
      <c r="A21" s="14" t="s">
        <v>75</v>
      </c>
      <c r="B21" s="24">
        <v>1.1E-4</v>
      </c>
      <c r="C21" s="15">
        <v>99687</v>
      </c>
      <c r="D21" s="15">
        <v>11</v>
      </c>
      <c r="E21" s="15">
        <v>99682</v>
      </c>
      <c r="F21" s="15">
        <v>7223532</v>
      </c>
      <c r="G21" s="25">
        <v>72.5</v>
      </c>
      <c r="H21" s="40"/>
      <c r="I21" s="44"/>
      <c r="J21" s="44"/>
      <c r="K21" s="39"/>
      <c r="L21" s="39"/>
      <c r="M21" s="44"/>
      <c r="N21" s="43"/>
      <c r="O21" s="43"/>
    </row>
    <row r="22" spans="1:15" x14ac:dyDescent="0.25">
      <c r="A22" s="14" t="s">
        <v>76</v>
      </c>
      <c r="B22" s="24">
        <v>1.2E-4</v>
      </c>
      <c r="C22" s="15">
        <v>99676</v>
      </c>
      <c r="D22" s="15">
        <v>12</v>
      </c>
      <c r="E22" s="15">
        <v>99670</v>
      </c>
      <c r="F22" s="15">
        <v>7123850</v>
      </c>
      <c r="G22" s="25">
        <v>71.5</v>
      </c>
      <c r="H22" s="40"/>
      <c r="I22" s="44"/>
      <c r="J22" s="44"/>
      <c r="K22" s="39"/>
      <c r="L22" s="39"/>
      <c r="M22" s="44"/>
      <c r="N22" s="43"/>
      <c r="O22" s="43"/>
    </row>
    <row r="23" spans="1:15" x14ac:dyDescent="0.25">
      <c r="A23" s="14" t="s">
        <v>77</v>
      </c>
      <c r="B23" s="24">
        <v>1.3999999999999999E-4</v>
      </c>
      <c r="C23" s="15">
        <v>99664</v>
      </c>
      <c r="D23" s="15">
        <v>14</v>
      </c>
      <c r="E23" s="15">
        <v>99657</v>
      </c>
      <c r="F23" s="15">
        <v>7024180</v>
      </c>
      <c r="G23" s="25">
        <v>70.5</v>
      </c>
      <c r="H23" s="40"/>
      <c r="I23" s="44"/>
      <c r="J23" s="44"/>
      <c r="K23" s="39"/>
      <c r="L23" s="39"/>
      <c r="M23" s="44"/>
      <c r="N23" s="43"/>
      <c r="O23" s="43"/>
    </row>
    <row r="24" spans="1:15" x14ac:dyDescent="0.25">
      <c r="A24" s="14" t="s">
        <v>78</v>
      </c>
      <c r="B24" s="24">
        <v>1.6000000000000001E-4</v>
      </c>
      <c r="C24" s="15">
        <v>99650</v>
      </c>
      <c r="D24" s="15">
        <v>16</v>
      </c>
      <c r="E24" s="15">
        <v>99642</v>
      </c>
      <c r="F24" s="15">
        <v>6924523</v>
      </c>
      <c r="G24" s="25">
        <v>69.5</v>
      </c>
      <c r="H24" s="40"/>
      <c r="I24" s="44"/>
      <c r="J24" s="44"/>
      <c r="K24" s="39"/>
      <c r="L24" s="39"/>
      <c r="M24" s="44"/>
      <c r="N24" s="43"/>
      <c r="O24" s="43"/>
    </row>
    <row r="25" spans="1:15" x14ac:dyDescent="0.25">
      <c r="A25" s="14" t="s">
        <v>79</v>
      </c>
      <c r="B25" s="24">
        <v>1.7000000000000001E-4</v>
      </c>
      <c r="C25" s="15">
        <v>99634</v>
      </c>
      <c r="D25" s="15">
        <v>17</v>
      </c>
      <c r="E25" s="15">
        <v>99626</v>
      </c>
      <c r="F25" s="15">
        <v>6824881</v>
      </c>
      <c r="G25" s="25">
        <v>68.5</v>
      </c>
      <c r="H25" s="40"/>
      <c r="I25" s="44"/>
      <c r="J25" s="44"/>
      <c r="K25" s="39"/>
      <c r="L25" s="39"/>
      <c r="M25" s="44"/>
      <c r="N25" s="43"/>
      <c r="O25" s="43"/>
    </row>
    <row r="26" spans="1:15" x14ac:dyDescent="0.25">
      <c r="A26" s="26" t="s">
        <v>80</v>
      </c>
      <c r="B26" s="24">
        <v>1.9000000000000001E-4</v>
      </c>
      <c r="C26" s="15">
        <v>99617</v>
      </c>
      <c r="D26" s="15">
        <v>19</v>
      </c>
      <c r="E26" s="15">
        <v>99608</v>
      </c>
      <c r="F26" s="15">
        <v>6725256</v>
      </c>
      <c r="G26" s="25">
        <v>67.5</v>
      </c>
      <c r="H26" s="40"/>
      <c r="I26" s="44"/>
      <c r="J26" s="44"/>
      <c r="K26" s="39"/>
      <c r="L26" s="39"/>
      <c r="M26" s="44"/>
      <c r="N26" s="43"/>
      <c r="O26" s="43"/>
    </row>
    <row r="27" spans="1:15" x14ac:dyDescent="0.25">
      <c r="A27" s="26" t="s">
        <v>81</v>
      </c>
      <c r="B27" s="24">
        <v>2.1000000000000001E-4</v>
      </c>
      <c r="C27" s="15">
        <v>99598</v>
      </c>
      <c r="D27" s="15">
        <v>21</v>
      </c>
      <c r="E27" s="15">
        <v>99588</v>
      </c>
      <c r="F27" s="15">
        <v>6625648</v>
      </c>
      <c r="G27" s="25">
        <v>66.5</v>
      </c>
      <c r="H27" s="40"/>
      <c r="I27" s="44"/>
      <c r="J27" s="44"/>
      <c r="K27" s="39"/>
      <c r="L27" s="39"/>
      <c r="M27" s="44"/>
      <c r="N27" s="43"/>
      <c r="O27" s="43"/>
    </row>
    <row r="28" spans="1:15" x14ac:dyDescent="0.25">
      <c r="A28" s="26" t="s">
        <v>82</v>
      </c>
      <c r="B28" s="24">
        <v>2.3000000000000001E-4</v>
      </c>
      <c r="C28" s="15">
        <v>99577</v>
      </c>
      <c r="D28" s="15">
        <v>22</v>
      </c>
      <c r="E28" s="15">
        <v>99566</v>
      </c>
      <c r="F28" s="15">
        <v>6526061</v>
      </c>
      <c r="G28" s="25">
        <v>65.5</v>
      </c>
      <c r="H28" s="40"/>
      <c r="I28" s="44"/>
      <c r="J28" s="44"/>
      <c r="K28" s="39"/>
      <c r="L28" s="39"/>
      <c r="M28" s="44"/>
      <c r="N28" s="43"/>
      <c r="O28" s="43"/>
    </row>
    <row r="29" spans="1:15" x14ac:dyDescent="0.25">
      <c r="A29" s="26" t="s">
        <v>83</v>
      </c>
      <c r="B29" s="24">
        <v>2.4000000000000001E-4</v>
      </c>
      <c r="C29" s="15">
        <v>99555</v>
      </c>
      <c r="D29" s="15">
        <v>24</v>
      </c>
      <c r="E29" s="15">
        <v>99543</v>
      </c>
      <c r="F29" s="15">
        <v>6426495</v>
      </c>
      <c r="G29" s="25">
        <v>64.599999999999994</v>
      </c>
      <c r="H29" s="40"/>
      <c r="I29" s="44"/>
      <c r="J29" s="44"/>
      <c r="K29" s="39"/>
      <c r="L29" s="39"/>
      <c r="M29" s="44"/>
      <c r="N29" s="43"/>
      <c r="O29" s="43"/>
    </row>
    <row r="30" spans="1:15" x14ac:dyDescent="0.25">
      <c r="A30" s="26" t="s">
        <v>84</v>
      </c>
      <c r="B30" s="24">
        <v>2.5999999999999998E-4</v>
      </c>
      <c r="C30" s="15">
        <v>99531</v>
      </c>
      <c r="D30" s="15">
        <v>26</v>
      </c>
      <c r="E30" s="15">
        <v>99518</v>
      </c>
      <c r="F30" s="15">
        <v>6326952</v>
      </c>
      <c r="G30" s="25">
        <v>63.6</v>
      </c>
      <c r="H30" s="40"/>
      <c r="I30" s="44"/>
      <c r="J30" s="44"/>
      <c r="K30" s="39"/>
      <c r="L30" s="39"/>
      <c r="M30" s="44"/>
      <c r="N30" s="43"/>
      <c r="O30" s="43"/>
    </row>
    <row r="31" spans="1:15" x14ac:dyDescent="0.25">
      <c r="A31" s="26" t="s">
        <v>85</v>
      </c>
      <c r="B31" s="24">
        <v>2.7E-4</v>
      </c>
      <c r="C31" s="15">
        <v>99505</v>
      </c>
      <c r="D31" s="15">
        <v>27</v>
      </c>
      <c r="E31" s="15">
        <v>99492</v>
      </c>
      <c r="F31" s="15">
        <v>6227434</v>
      </c>
      <c r="G31" s="25">
        <v>62.6</v>
      </c>
      <c r="H31" s="40"/>
      <c r="I31" s="44"/>
      <c r="J31" s="44"/>
      <c r="K31" s="39"/>
      <c r="L31" s="39"/>
      <c r="M31" s="44"/>
      <c r="N31" s="43"/>
      <c r="O31" s="43"/>
    </row>
    <row r="32" spans="1:15" x14ac:dyDescent="0.25">
      <c r="A32" s="26" t="s">
        <v>86</v>
      </c>
      <c r="B32" s="24">
        <v>2.7999999999999998E-4</v>
      </c>
      <c r="C32" s="15">
        <v>99478</v>
      </c>
      <c r="D32" s="15">
        <v>28</v>
      </c>
      <c r="E32" s="15">
        <v>99464</v>
      </c>
      <c r="F32" s="15">
        <v>6127942</v>
      </c>
      <c r="G32" s="25">
        <v>61.6</v>
      </c>
      <c r="H32" s="40"/>
      <c r="I32" s="44"/>
      <c r="J32" s="44"/>
      <c r="K32" s="39"/>
      <c r="L32" s="39"/>
      <c r="M32" s="44"/>
      <c r="N32" s="43"/>
      <c r="O32" s="43"/>
    </row>
    <row r="33" spans="1:15" x14ac:dyDescent="0.25">
      <c r="A33" s="26" t="s">
        <v>87</v>
      </c>
      <c r="B33" s="24">
        <v>2.9E-4</v>
      </c>
      <c r="C33" s="15">
        <v>99450</v>
      </c>
      <c r="D33" s="15">
        <v>29</v>
      </c>
      <c r="E33" s="15">
        <v>99436</v>
      </c>
      <c r="F33" s="15">
        <v>6028478</v>
      </c>
      <c r="G33" s="25">
        <v>60.6</v>
      </c>
      <c r="H33" s="40"/>
      <c r="I33" s="44"/>
      <c r="J33" s="44"/>
      <c r="K33" s="39"/>
      <c r="L33" s="39"/>
      <c r="M33" s="44"/>
      <c r="N33" s="43"/>
      <c r="O33" s="43"/>
    </row>
    <row r="34" spans="1:15" x14ac:dyDescent="0.25">
      <c r="A34" s="26" t="s">
        <v>88</v>
      </c>
      <c r="B34" s="24">
        <v>2.9E-4</v>
      </c>
      <c r="C34" s="15">
        <v>99421</v>
      </c>
      <c r="D34" s="15">
        <v>29</v>
      </c>
      <c r="E34" s="15">
        <v>99407</v>
      </c>
      <c r="F34" s="15">
        <v>5929043</v>
      </c>
      <c r="G34" s="25">
        <v>59.6</v>
      </c>
      <c r="H34" s="40"/>
      <c r="I34" s="44"/>
      <c r="J34" s="44"/>
      <c r="K34" s="39"/>
      <c r="L34" s="39"/>
      <c r="M34" s="44"/>
      <c r="N34" s="43"/>
      <c r="O34" s="43"/>
    </row>
    <row r="35" spans="1:15" x14ac:dyDescent="0.25">
      <c r="A35" s="26" t="s">
        <v>89</v>
      </c>
      <c r="B35" s="24">
        <v>2.9E-4</v>
      </c>
      <c r="C35" s="15">
        <v>99392</v>
      </c>
      <c r="D35" s="15">
        <v>29</v>
      </c>
      <c r="E35" s="15">
        <v>99378</v>
      </c>
      <c r="F35" s="15">
        <v>5829636</v>
      </c>
      <c r="G35" s="25">
        <v>58.7</v>
      </c>
      <c r="H35" s="40"/>
      <c r="I35" s="44"/>
      <c r="J35" s="44"/>
      <c r="K35" s="39"/>
      <c r="L35" s="39"/>
      <c r="M35" s="44"/>
      <c r="N35" s="43"/>
      <c r="O35" s="43"/>
    </row>
    <row r="36" spans="1:15" x14ac:dyDescent="0.25">
      <c r="A36" s="26" t="s">
        <v>90</v>
      </c>
      <c r="B36" s="24">
        <v>2.9E-4</v>
      </c>
      <c r="C36" s="15">
        <v>99363</v>
      </c>
      <c r="D36" s="15">
        <v>29</v>
      </c>
      <c r="E36" s="15">
        <v>99349</v>
      </c>
      <c r="F36" s="15">
        <v>5730259</v>
      </c>
      <c r="G36" s="25">
        <v>57.7</v>
      </c>
      <c r="H36" s="40"/>
      <c r="I36" s="44"/>
      <c r="J36" s="44"/>
      <c r="K36" s="39"/>
      <c r="L36" s="39"/>
      <c r="M36" s="44"/>
      <c r="N36" s="43"/>
      <c r="O36" s="43"/>
    </row>
    <row r="37" spans="1:15" x14ac:dyDescent="0.25">
      <c r="A37" s="26" t="s">
        <v>91</v>
      </c>
      <c r="B37" s="24">
        <v>2.9999999999999997E-4</v>
      </c>
      <c r="C37" s="15">
        <v>99334</v>
      </c>
      <c r="D37" s="15">
        <v>29</v>
      </c>
      <c r="E37" s="15">
        <v>99320</v>
      </c>
      <c r="F37" s="15">
        <v>5630910</v>
      </c>
      <c r="G37" s="25">
        <v>56.7</v>
      </c>
      <c r="H37" s="40"/>
      <c r="I37" s="44"/>
      <c r="J37" s="44"/>
      <c r="K37" s="39"/>
      <c r="L37" s="39"/>
      <c r="M37" s="44"/>
      <c r="N37" s="43"/>
      <c r="O37" s="43"/>
    </row>
    <row r="38" spans="1:15" x14ac:dyDescent="0.25">
      <c r="A38" s="26" t="s">
        <v>92</v>
      </c>
      <c r="B38" s="24">
        <v>2.9999999999999997E-4</v>
      </c>
      <c r="C38" s="15">
        <v>99305</v>
      </c>
      <c r="D38" s="15">
        <v>30</v>
      </c>
      <c r="E38" s="15">
        <v>99290</v>
      </c>
      <c r="F38" s="15">
        <v>5531591</v>
      </c>
      <c r="G38" s="25">
        <v>55.7</v>
      </c>
      <c r="H38" s="40"/>
      <c r="I38" s="44"/>
      <c r="J38" s="44"/>
      <c r="K38" s="39"/>
      <c r="L38" s="39"/>
      <c r="M38" s="44"/>
      <c r="N38" s="43"/>
      <c r="O38" s="43"/>
    </row>
    <row r="39" spans="1:15" x14ac:dyDescent="0.25">
      <c r="A39" s="26" t="s">
        <v>93</v>
      </c>
      <c r="B39" s="24">
        <v>3.2000000000000003E-4</v>
      </c>
      <c r="C39" s="15">
        <v>99275</v>
      </c>
      <c r="D39" s="15">
        <v>31</v>
      </c>
      <c r="E39" s="15">
        <v>99260</v>
      </c>
      <c r="F39" s="15">
        <v>5432301</v>
      </c>
      <c r="G39" s="25">
        <v>54.7</v>
      </c>
      <c r="H39" s="40"/>
      <c r="I39" s="44"/>
      <c r="J39" s="44"/>
      <c r="K39" s="39"/>
      <c r="L39" s="39"/>
      <c r="M39" s="44"/>
      <c r="N39" s="43"/>
      <c r="O39" s="43"/>
    </row>
    <row r="40" spans="1:15" x14ac:dyDescent="0.25">
      <c r="A40" s="26" t="s">
        <v>94</v>
      </c>
      <c r="B40" s="24">
        <v>3.3E-4</v>
      </c>
      <c r="C40" s="15">
        <v>99244</v>
      </c>
      <c r="D40" s="15">
        <v>32</v>
      </c>
      <c r="E40" s="15">
        <v>99228</v>
      </c>
      <c r="F40" s="15">
        <v>5333041</v>
      </c>
      <c r="G40" s="25">
        <v>53.7</v>
      </c>
      <c r="H40" s="40"/>
      <c r="I40" s="44"/>
      <c r="J40" s="44"/>
      <c r="K40" s="39"/>
      <c r="L40" s="39"/>
      <c r="M40" s="44"/>
      <c r="N40" s="43"/>
      <c r="O40" s="43"/>
    </row>
    <row r="41" spans="1:15" x14ac:dyDescent="0.25">
      <c r="A41" s="26" t="s">
        <v>95</v>
      </c>
      <c r="B41" s="24">
        <v>3.4000000000000002E-4</v>
      </c>
      <c r="C41" s="15">
        <v>99212</v>
      </c>
      <c r="D41" s="15">
        <v>34</v>
      </c>
      <c r="E41" s="15">
        <v>99195</v>
      </c>
      <c r="F41" s="15">
        <v>5233813</v>
      </c>
      <c r="G41" s="25">
        <v>52.8</v>
      </c>
      <c r="H41" s="40"/>
      <c r="I41" s="44"/>
      <c r="J41" s="44"/>
      <c r="K41" s="39"/>
      <c r="L41" s="39"/>
      <c r="M41" s="44"/>
      <c r="N41" s="43"/>
      <c r="O41" s="43"/>
    </row>
    <row r="42" spans="1:15" x14ac:dyDescent="0.25">
      <c r="A42" s="26" t="s">
        <v>96</v>
      </c>
      <c r="B42" s="24">
        <v>3.6000000000000002E-4</v>
      </c>
      <c r="C42" s="15">
        <v>99178</v>
      </c>
      <c r="D42" s="15">
        <v>35</v>
      </c>
      <c r="E42" s="15">
        <v>99161</v>
      </c>
      <c r="F42" s="15">
        <v>5134618</v>
      </c>
      <c r="G42" s="25">
        <v>51.8</v>
      </c>
      <c r="H42" s="40"/>
      <c r="I42" s="44"/>
      <c r="J42" s="44"/>
      <c r="K42" s="39"/>
      <c r="L42" s="39"/>
      <c r="M42" s="44"/>
      <c r="N42" s="43"/>
      <c r="O42" s="43"/>
    </row>
    <row r="43" spans="1:15" x14ac:dyDescent="0.25">
      <c r="A43" s="26" t="s">
        <v>97</v>
      </c>
      <c r="B43" s="24">
        <v>3.8000000000000002E-4</v>
      </c>
      <c r="C43" s="15">
        <v>99143</v>
      </c>
      <c r="D43" s="15">
        <v>38</v>
      </c>
      <c r="E43" s="15">
        <v>99124</v>
      </c>
      <c r="F43" s="15">
        <v>5035458</v>
      </c>
      <c r="G43" s="25">
        <v>50.8</v>
      </c>
      <c r="H43" s="40"/>
      <c r="I43" s="44"/>
      <c r="J43" s="44"/>
      <c r="K43" s="39"/>
      <c r="L43" s="39"/>
      <c r="M43" s="44"/>
      <c r="N43" s="43"/>
      <c r="O43" s="43"/>
    </row>
    <row r="44" spans="1:15" x14ac:dyDescent="0.25">
      <c r="A44" s="26" t="s">
        <v>98</v>
      </c>
      <c r="B44" s="24">
        <v>4.2000000000000002E-4</v>
      </c>
      <c r="C44" s="15">
        <v>99105</v>
      </c>
      <c r="D44" s="15">
        <v>41</v>
      </c>
      <c r="E44" s="15">
        <v>99085</v>
      </c>
      <c r="F44" s="15">
        <v>4936334</v>
      </c>
      <c r="G44" s="25">
        <v>49.8</v>
      </c>
      <c r="H44" s="40"/>
      <c r="I44" s="44"/>
      <c r="J44" s="44"/>
      <c r="K44" s="39"/>
      <c r="L44" s="39"/>
      <c r="M44" s="44"/>
      <c r="N44" s="43"/>
      <c r="O44" s="43"/>
    </row>
    <row r="45" spans="1:15" x14ac:dyDescent="0.25">
      <c r="A45" s="26" t="s">
        <v>99</v>
      </c>
      <c r="B45" s="24">
        <v>4.4999999999999999E-4</v>
      </c>
      <c r="C45" s="15">
        <v>99064</v>
      </c>
      <c r="D45" s="15">
        <v>44</v>
      </c>
      <c r="E45" s="15">
        <v>99042</v>
      </c>
      <c r="F45" s="15">
        <v>4837249</v>
      </c>
      <c r="G45" s="25">
        <v>48.8</v>
      </c>
      <c r="H45" s="40"/>
      <c r="I45" s="44"/>
      <c r="J45" s="44"/>
      <c r="K45" s="39"/>
      <c r="L45" s="39"/>
      <c r="M45" s="44"/>
      <c r="N45" s="43"/>
      <c r="O45" s="43"/>
    </row>
    <row r="46" spans="1:15" x14ac:dyDescent="0.25">
      <c r="A46" s="26" t="s">
        <v>100</v>
      </c>
      <c r="B46" s="24">
        <v>4.8000000000000001E-4</v>
      </c>
      <c r="C46" s="15">
        <v>99020</v>
      </c>
      <c r="D46" s="15">
        <v>48</v>
      </c>
      <c r="E46" s="15">
        <v>98996</v>
      </c>
      <c r="F46" s="15">
        <v>4738207</v>
      </c>
      <c r="G46" s="25">
        <v>47.9</v>
      </c>
      <c r="H46" s="40"/>
      <c r="I46" s="44"/>
      <c r="J46" s="44"/>
      <c r="K46" s="39"/>
      <c r="L46" s="39"/>
      <c r="M46" s="44"/>
      <c r="N46" s="43"/>
      <c r="O46" s="43"/>
    </row>
    <row r="47" spans="1:15" x14ac:dyDescent="0.25">
      <c r="A47" s="26" t="s">
        <v>101</v>
      </c>
      <c r="B47" s="24">
        <v>5.1999999999999995E-4</v>
      </c>
      <c r="C47" s="15">
        <v>98972</v>
      </c>
      <c r="D47" s="15">
        <v>52</v>
      </c>
      <c r="E47" s="15">
        <v>98946</v>
      </c>
      <c r="F47" s="15">
        <v>4639211</v>
      </c>
      <c r="G47" s="25">
        <v>46.9</v>
      </c>
      <c r="H47" s="40"/>
      <c r="I47" s="44"/>
      <c r="J47" s="44"/>
      <c r="K47" s="39"/>
      <c r="L47" s="39"/>
      <c r="M47" s="44"/>
      <c r="N47" s="43"/>
      <c r="O47" s="43"/>
    </row>
    <row r="48" spans="1:15" x14ac:dyDescent="0.25">
      <c r="A48" s="26" t="s">
        <v>102</v>
      </c>
      <c r="B48" s="24">
        <v>5.6999999999999998E-4</v>
      </c>
      <c r="C48" s="15">
        <v>98920</v>
      </c>
      <c r="D48" s="15">
        <v>56</v>
      </c>
      <c r="E48" s="15">
        <v>98892</v>
      </c>
      <c r="F48" s="15">
        <v>4540265</v>
      </c>
      <c r="G48" s="25">
        <v>45.9</v>
      </c>
      <c r="H48" s="40"/>
      <c r="I48" s="44"/>
      <c r="J48" s="44"/>
      <c r="K48" s="39"/>
      <c r="L48" s="39"/>
      <c r="M48" s="44"/>
      <c r="N48" s="43"/>
      <c r="O48" s="43"/>
    </row>
    <row r="49" spans="1:15" x14ac:dyDescent="0.25">
      <c r="A49" s="26" t="s">
        <v>103</v>
      </c>
      <c r="B49" s="24">
        <v>6.2E-4</v>
      </c>
      <c r="C49" s="15">
        <v>98864</v>
      </c>
      <c r="D49" s="15">
        <v>61</v>
      </c>
      <c r="E49" s="15">
        <v>98834</v>
      </c>
      <c r="F49" s="15">
        <v>4441373</v>
      </c>
      <c r="G49" s="25">
        <v>44.9</v>
      </c>
      <c r="H49" s="40"/>
      <c r="I49" s="44"/>
      <c r="J49" s="44"/>
      <c r="K49" s="39"/>
      <c r="L49" s="39"/>
      <c r="M49" s="44"/>
      <c r="N49" s="43"/>
      <c r="O49" s="43"/>
    </row>
    <row r="50" spans="1:15" x14ac:dyDescent="0.25">
      <c r="A50" s="26" t="s">
        <v>104</v>
      </c>
      <c r="B50" s="24">
        <v>6.6E-4</v>
      </c>
      <c r="C50" s="15">
        <v>98803</v>
      </c>
      <c r="D50" s="15">
        <v>66</v>
      </c>
      <c r="E50" s="15">
        <v>98770</v>
      </c>
      <c r="F50" s="15">
        <v>4342540</v>
      </c>
      <c r="G50" s="25">
        <v>44</v>
      </c>
      <c r="H50" s="40"/>
      <c r="I50" s="44"/>
      <c r="J50" s="44"/>
      <c r="K50" s="39"/>
      <c r="L50" s="39"/>
      <c r="M50" s="44"/>
      <c r="N50" s="43"/>
      <c r="O50" s="43"/>
    </row>
    <row r="51" spans="1:15" x14ac:dyDescent="0.25">
      <c r="A51" s="26" t="s">
        <v>105</v>
      </c>
      <c r="B51" s="24">
        <v>7.2000000000000005E-4</v>
      </c>
      <c r="C51" s="15">
        <v>98737</v>
      </c>
      <c r="D51" s="15">
        <v>71</v>
      </c>
      <c r="E51" s="15">
        <v>98702</v>
      </c>
      <c r="F51" s="15">
        <v>4243770</v>
      </c>
      <c r="G51" s="25">
        <v>43</v>
      </c>
      <c r="H51" s="40"/>
      <c r="I51" s="44"/>
      <c r="J51" s="44"/>
      <c r="K51" s="39"/>
      <c r="L51" s="39"/>
      <c r="M51" s="44"/>
      <c r="N51" s="43"/>
      <c r="O51" s="43"/>
    </row>
    <row r="52" spans="1:15" x14ac:dyDescent="0.25">
      <c r="A52" s="26" t="s">
        <v>106</v>
      </c>
      <c r="B52" s="24">
        <v>7.9000000000000001E-4</v>
      </c>
      <c r="C52" s="15">
        <v>98666</v>
      </c>
      <c r="D52" s="15">
        <v>78</v>
      </c>
      <c r="E52" s="15">
        <v>98627</v>
      </c>
      <c r="F52" s="15">
        <v>4145068</v>
      </c>
      <c r="G52" s="25">
        <v>42</v>
      </c>
      <c r="H52" s="40"/>
      <c r="I52" s="44"/>
      <c r="J52" s="44"/>
      <c r="K52" s="39"/>
      <c r="L52" s="39"/>
      <c r="M52" s="44"/>
      <c r="N52" s="43"/>
      <c r="O52" s="43"/>
    </row>
    <row r="53" spans="1:15" x14ac:dyDescent="0.25">
      <c r="A53" s="26" t="s">
        <v>107</v>
      </c>
      <c r="B53" s="24">
        <v>8.8000000000000003E-4</v>
      </c>
      <c r="C53" s="15">
        <v>98588</v>
      </c>
      <c r="D53" s="15">
        <v>87</v>
      </c>
      <c r="E53" s="15">
        <v>98545</v>
      </c>
      <c r="F53" s="15">
        <v>4046441</v>
      </c>
      <c r="G53" s="25">
        <v>41</v>
      </c>
      <c r="H53" s="40"/>
      <c r="I53" s="44"/>
      <c r="J53" s="44"/>
      <c r="K53" s="39"/>
      <c r="L53" s="39"/>
      <c r="M53" s="44"/>
      <c r="N53" s="43"/>
      <c r="O53" s="43"/>
    </row>
    <row r="54" spans="1:15" x14ac:dyDescent="0.25">
      <c r="A54" s="26" t="s">
        <v>108</v>
      </c>
      <c r="B54" s="24">
        <v>9.8999999999999999E-4</v>
      </c>
      <c r="C54" s="15">
        <v>98501</v>
      </c>
      <c r="D54" s="15">
        <v>97</v>
      </c>
      <c r="E54" s="15">
        <v>98453</v>
      </c>
      <c r="F54" s="15">
        <v>3947897</v>
      </c>
      <c r="G54" s="25">
        <v>40.1</v>
      </c>
      <c r="H54" s="40"/>
      <c r="I54" s="44"/>
      <c r="J54" s="44"/>
      <c r="K54" s="39"/>
      <c r="L54" s="39"/>
      <c r="M54" s="44"/>
      <c r="N54" s="43"/>
      <c r="O54" s="43"/>
    </row>
    <row r="55" spans="1:15" x14ac:dyDescent="0.25">
      <c r="A55" s="26" t="s">
        <v>109</v>
      </c>
      <c r="B55" s="24">
        <v>1.1000000000000001E-3</v>
      </c>
      <c r="C55" s="15">
        <v>98404</v>
      </c>
      <c r="D55" s="15">
        <v>108</v>
      </c>
      <c r="E55" s="15">
        <v>98350</v>
      </c>
      <c r="F55" s="15">
        <v>3849444</v>
      </c>
      <c r="G55" s="25">
        <v>39.1</v>
      </c>
      <c r="H55" s="40"/>
      <c r="I55" s="44"/>
      <c r="J55" s="44"/>
      <c r="K55" s="39"/>
      <c r="L55" s="39"/>
      <c r="M55" s="44"/>
      <c r="N55" s="43"/>
      <c r="O55" s="43"/>
    </row>
    <row r="56" spans="1:15" x14ac:dyDescent="0.25">
      <c r="A56" s="26" t="s">
        <v>110</v>
      </c>
      <c r="B56" s="24">
        <v>1.2099999999999999E-3</v>
      </c>
      <c r="C56" s="15">
        <v>98296</v>
      </c>
      <c r="D56" s="15">
        <v>119</v>
      </c>
      <c r="E56" s="15">
        <v>98237</v>
      </c>
      <c r="F56" s="15">
        <v>3751094</v>
      </c>
      <c r="G56" s="25">
        <v>38.200000000000003</v>
      </c>
      <c r="H56" s="40"/>
      <c r="I56" s="44"/>
      <c r="J56" s="44"/>
      <c r="K56" s="39"/>
      <c r="L56" s="39"/>
      <c r="M56" s="44"/>
      <c r="N56" s="43"/>
      <c r="O56" s="43"/>
    </row>
    <row r="57" spans="1:15" x14ac:dyDescent="0.25">
      <c r="A57" s="26" t="s">
        <v>111</v>
      </c>
      <c r="B57" s="24">
        <v>1.34E-3</v>
      </c>
      <c r="C57" s="15">
        <v>98177</v>
      </c>
      <c r="D57" s="15">
        <v>132</v>
      </c>
      <c r="E57" s="15">
        <v>98111</v>
      </c>
      <c r="F57" s="15">
        <v>3652858</v>
      </c>
      <c r="G57" s="25">
        <v>37.200000000000003</v>
      </c>
      <c r="H57" s="40"/>
      <c r="I57" s="44"/>
      <c r="J57" s="44"/>
      <c r="K57" s="39"/>
      <c r="L57" s="39"/>
      <c r="M57" s="44"/>
      <c r="N57" s="43"/>
      <c r="O57" s="43"/>
    </row>
    <row r="58" spans="1:15" x14ac:dyDescent="0.25">
      <c r="A58" s="26" t="s">
        <v>112</v>
      </c>
      <c r="B58" s="24">
        <v>1.5E-3</v>
      </c>
      <c r="C58" s="15">
        <v>98045</v>
      </c>
      <c r="D58" s="15">
        <v>147</v>
      </c>
      <c r="E58" s="15">
        <v>97972</v>
      </c>
      <c r="F58" s="15">
        <v>3554747</v>
      </c>
      <c r="G58" s="25">
        <v>36.299999999999997</v>
      </c>
      <c r="H58" s="40"/>
      <c r="I58" s="44"/>
      <c r="J58" s="44"/>
      <c r="K58" s="39"/>
      <c r="L58" s="39"/>
      <c r="M58" s="44"/>
      <c r="N58" s="43"/>
      <c r="O58" s="43"/>
    </row>
    <row r="59" spans="1:15" x14ac:dyDescent="0.25">
      <c r="A59" s="26" t="s">
        <v>113</v>
      </c>
      <c r="B59" s="24">
        <v>1.67E-3</v>
      </c>
      <c r="C59" s="15">
        <v>97898</v>
      </c>
      <c r="D59" s="15">
        <v>163</v>
      </c>
      <c r="E59" s="15">
        <v>97817</v>
      </c>
      <c r="F59" s="15">
        <v>3456775</v>
      </c>
      <c r="G59" s="25">
        <v>35.299999999999997</v>
      </c>
      <c r="H59" s="40"/>
      <c r="I59" s="44"/>
      <c r="J59" s="44"/>
      <c r="K59" s="39"/>
      <c r="L59" s="39"/>
      <c r="M59" s="44"/>
      <c r="N59" s="43"/>
      <c r="O59" s="43"/>
    </row>
    <row r="60" spans="1:15" x14ac:dyDescent="0.25">
      <c r="A60" s="27" t="s">
        <v>114</v>
      </c>
      <c r="B60" s="24">
        <v>1.8400000000000001E-3</v>
      </c>
      <c r="C60" s="15">
        <v>97735</v>
      </c>
      <c r="D60" s="15">
        <v>179</v>
      </c>
      <c r="E60" s="15">
        <v>97646</v>
      </c>
      <c r="F60" s="15">
        <v>3358959</v>
      </c>
      <c r="G60" s="25">
        <v>34.4</v>
      </c>
      <c r="H60" s="40"/>
      <c r="I60" s="44"/>
      <c r="J60" s="44"/>
      <c r="K60" s="39"/>
      <c r="L60" s="39"/>
      <c r="M60" s="44"/>
      <c r="N60" s="43"/>
      <c r="O60" s="43"/>
    </row>
    <row r="61" spans="1:15" x14ac:dyDescent="0.25">
      <c r="A61" s="27" t="s">
        <v>115</v>
      </c>
      <c r="B61" s="24">
        <v>2.0200000000000001E-3</v>
      </c>
      <c r="C61" s="15">
        <v>97556</v>
      </c>
      <c r="D61" s="15">
        <v>197</v>
      </c>
      <c r="E61" s="15">
        <v>97458</v>
      </c>
      <c r="F61" s="15">
        <v>3261313</v>
      </c>
      <c r="G61" s="25">
        <v>33.4</v>
      </c>
      <c r="H61" s="40"/>
      <c r="I61" s="44"/>
      <c r="J61" s="44"/>
      <c r="K61" s="39"/>
      <c r="L61" s="39"/>
      <c r="M61" s="44"/>
      <c r="N61" s="43"/>
      <c r="O61" s="43"/>
    </row>
    <row r="62" spans="1:15" x14ac:dyDescent="0.25">
      <c r="A62" s="27" t="s">
        <v>116</v>
      </c>
      <c r="B62" s="24">
        <v>2.2200000000000002E-3</v>
      </c>
      <c r="C62" s="15">
        <v>97359</v>
      </c>
      <c r="D62" s="15">
        <v>216</v>
      </c>
      <c r="E62" s="15">
        <v>97251</v>
      </c>
      <c r="F62" s="15">
        <v>3163856</v>
      </c>
      <c r="G62" s="25">
        <v>32.5</v>
      </c>
      <c r="H62" s="40"/>
      <c r="I62" s="44"/>
      <c r="J62" s="44"/>
      <c r="K62" s="39"/>
      <c r="L62" s="39"/>
      <c r="M62" s="44"/>
      <c r="N62" s="43"/>
      <c r="O62" s="43"/>
    </row>
    <row r="63" spans="1:15" x14ac:dyDescent="0.25">
      <c r="A63" s="26" t="s">
        <v>117</v>
      </c>
      <c r="B63" s="24">
        <v>2.4599999999999999E-3</v>
      </c>
      <c r="C63" s="15">
        <v>97143</v>
      </c>
      <c r="D63" s="15">
        <v>239</v>
      </c>
      <c r="E63" s="15">
        <v>97024</v>
      </c>
      <c r="F63" s="15">
        <v>3066605</v>
      </c>
      <c r="G63" s="25">
        <v>31.6</v>
      </c>
      <c r="H63" s="40"/>
      <c r="I63" s="44"/>
      <c r="J63" s="44"/>
      <c r="K63" s="39"/>
      <c r="L63" s="39"/>
      <c r="M63" s="44"/>
      <c r="N63" s="43"/>
      <c r="O63" s="43"/>
    </row>
    <row r="64" spans="1:15" x14ac:dyDescent="0.25">
      <c r="A64" s="26" t="s">
        <v>118</v>
      </c>
      <c r="B64" s="24">
        <v>2.7299999999999998E-3</v>
      </c>
      <c r="C64" s="15">
        <v>96904</v>
      </c>
      <c r="D64" s="15">
        <v>264</v>
      </c>
      <c r="E64" s="15">
        <v>96772</v>
      </c>
      <c r="F64" s="15">
        <v>2969581</v>
      </c>
      <c r="G64" s="25">
        <v>30.6</v>
      </c>
      <c r="H64" s="40"/>
      <c r="I64" s="44"/>
      <c r="J64" s="44"/>
      <c r="K64" s="39"/>
      <c r="L64" s="39"/>
      <c r="M64" s="44"/>
      <c r="N64" s="43"/>
      <c r="O64" s="43"/>
    </row>
    <row r="65" spans="1:15" x14ac:dyDescent="0.25">
      <c r="A65" s="26" t="s">
        <v>119</v>
      </c>
      <c r="B65" s="24">
        <v>3.0000000000000001E-3</v>
      </c>
      <c r="C65" s="15">
        <v>96640</v>
      </c>
      <c r="D65" s="15">
        <v>290</v>
      </c>
      <c r="E65" s="15">
        <v>96495</v>
      </c>
      <c r="F65" s="15">
        <v>2872809</v>
      </c>
      <c r="G65" s="25">
        <v>29.7</v>
      </c>
      <c r="H65" s="40"/>
      <c r="I65" s="44"/>
      <c r="J65" s="44"/>
      <c r="K65" s="39"/>
      <c r="L65" s="39"/>
      <c r="M65" s="44"/>
      <c r="N65" s="43"/>
      <c r="O65" s="43"/>
    </row>
    <row r="66" spans="1:15" x14ac:dyDescent="0.25">
      <c r="A66" s="26" t="s">
        <v>120</v>
      </c>
      <c r="B66" s="24">
        <v>3.2799999999999999E-3</v>
      </c>
      <c r="C66" s="15">
        <v>96350</v>
      </c>
      <c r="D66" s="15">
        <v>317</v>
      </c>
      <c r="E66" s="15">
        <v>96192</v>
      </c>
      <c r="F66" s="15">
        <v>2776314</v>
      </c>
      <c r="G66" s="25">
        <v>28.8</v>
      </c>
      <c r="H66" s="40"/>
      <c r="I66" s="44"/>
      <c r="J66" s="44"/>
      <c r="K66" s="39"/>
      <c r="L66" s="39"/>
      <c r="M66" s="44"/>
      <c r="N66" s="43"/>
      <c r="O66" s="43"/>
    </row>
    <row r="67" spans="1:15" x14ac:dyDescent="0.25">
      <c r="A67" s="26" t="s">
        <v>121</v>
      </c>
      <c r="B67" s="24">
        <v>3.62E-3</v>
      </c>
      <c r="C67" s="15">
        <v>96033</v>
      </c>
      <c r="D67" s="15">
        <v>348</v>
      </c>
      <c r="E67" s="15">
        <v>95859</v>
      </c>
      <c r="F67" s="15">
        <v>2680123</v>
      </c>
      <c r="G67" s="25">
        <v>27.9</v>
      </c>
      <c r="H67" s="40"/>
      <c r="I67" s="44"/>
      <c r="J67" s="44"/>
      <c r="K67" s="39"/>
      <c r="L67" s="39"/>
      <c r="M67" s="44"/>
      <c r="N67" s="43"/>
      <c r="O67" s="43"/>
    </row>
    <row r="68" spans="1:15" x14ac:dyDescent="0.25">
      <c r="A68" s="26" t="s">
        <v>122</v>
      </c>
      <c r="B68" s="24">
        <v>4.0400000000000002E-3</v>
      </c>
      <c r="C68" s="15">
        <v>95685</v>
      </c>
      <c r="D68" s="15">
        <v>386</v>
      </c>
      <c r="E68" s="15">
        <v>95492</v>
      </c>
      <c r="F68" s="15">
        <v>2584264</v>
      </c>
      <c r="G68" s="25">
        <v>27</v>
      </c>
      <c r="H68" s="40"/>
      <c r="I68" s="44"/>
      <c r="J68" s="44"/>
      <c r="K68" s="39"/>
      <c r="L68" s="39"/>
      <c r="M68" s="44"/>
      <c r="N68" s="43"/>
      <c r="O68" s="43"/>
    </row>
    <row r="69" spans="1:15" x14ac:dyDescent="0.25">
      <c r="A69" s="26" t="s">
        <v>123</v>
      </c>
      <c r="B69" s="24">
        <v>4.4999999999999997E-3</v>
      </c>
      <c r="C69" s="15">
        <v>95299</v>
      </c>
      <c r="D69" s="15">
        <v>429</v>
      </c>
      <c r="E69" s="15">
        <v>95085</v>
      </c>
      <c r="F69" s="15">
        <v>2488772</v>
      </c>
      <c r="G69" s="25">
        <v>26.1</v>
      </c>
      <c r="H69" s="40"/>
      <c r="I69" s="44"/>
      <c r="J69" s="44"/>
      <c r="K69" s="39"/>
      <c r="L69" s="39"/>
      <c r="M69" s="44"/>
      <c r="N69" s="43"/>
      <c r="O69" s="43"/>
    </row>
    <row r="70" spans="1:15" x14ac:dyDescent="0.25">
      <c r="A70" s="26" t="s">
        <v>124</v>
      </c>
      <c r="B70" s="24">
        <v>4.9699999999999996E-3</v>
      </c>
      <c r="C70" s="15">
        <v>94870</v>
      </c>
      <c r="D70" s="15">
        <v>472</v>
      </c>
      <c r="E70" s="15">
        <v>94634</v>
      </c>
      <c r="F70" s="15">
        <v>2393687</v>
      </c>
      <c r="G70" s="25">
        <v>25.2</v>
      </c>
      <c r="H70" s="40"/>
      <c r="I70" s="44"/>
      <c r="J70" s="44"/>
      <c r="K70" s="39"/>
      <c r="L70" s="39"/>
      <c r="M70" s="44"/>
      <c r="N70" s="43"/>
      <c r="O70" s="43"/>
    </row>
    <row r="71" spans="1:15" x14ac:dyDescent="0.25">
      <c r="A71" s="26" t="s">
        <v>125</v>
      </c>
      <c r="B71" s="24">
        <v>5.4599999999999996E-3</v>
      </c>
      <c r="C71" s="15">
        <v>94398</v>
      </c>
      <c r="D71" s="15">
        <v>516</v>
      </c>
      <c r="E71" s="15">
        <v>94140</v>
      </c>
      <c r="F71" s="15">
        <v>2299053</v>
      </c>
      <c r="G71" s="25">
        <v>24.4</v>
      </c>
      <c r="H71" s="40"/>
      <c r="I71" s="44"/>
      <c r="J71" s="44"/>
      <c r="K71" s="39"/>
      <c r="L71" s="39"/>
      <c r="M71" s="44"/>
      <c r="N71" s="43"/>
      <c r="O71" s="43"/>
    </row>
    <row r="72" spans="1:15" x14ac:dyDescent="0.25">
      <c r="A72" s="26" t="s">
        <v>126</v>
      </c>
      <c r="B72" s="24">
        <v>6.0200000000000002E-3</v>
      </c>
      <c r="C72" s="15">
        <v>93882</v>
      </c>
      <c r="D72" s="15">
        <v>566</v>
      </c>
      <c r="E72" s="15">
        <v>93599</v>
      </c>
      <c r="F72" s="15">
        <v>2204913</v>
      </c>
      <c r="G72" s="25">
        <v>23.5</v>
      </c>
      <c r="H72" s="40"/>
      <c r="I72" s="44"/>
      <c r="J72" s="44"/>
      <c r="K72" s="39"/>
      <c r="L72" s="39"/>
      <c r="M72" s="44"/>
      <c r="N72" s="43"/>
      <c r="O72" s="43"/>
    </row>
    <row r="73" spans="1:15" x14ac:dyDescent="0.25">
      <c r="A73" s="26" t="s">
        <v>127</v>
      </c>
      <c r="B73" s="24">
        <v>6.6899999999999998E-3</v>
      </c>
      <c r="C73" s="15">
        <v>93316</v>
      </c>
      <c r="D73" s="15">
        <v>624</v>
      </c>
      <c r="E73" s="15">
        <v>93004</v>
      </c>
      <c r="F73" s="15">
        <v>2111314</v>
      </c>
      <c r="G73" s="25">
        <v>22.6</v>
      </c>
      <c r="H73" s="40"/>
      <c r="I73" s="44"/>
      <c r="J73" s="44"/>
      <c r="K73" s="39"/>
      <c r="L73" s="39"/>
      <c r="M73" s="44"/>
      <c r="N73" s="43"/>
      <c r="O73" s="43"/>
    </row>
    <row r="74" spans="1:15" x14ac:dyDescent="0.25">
      <c r="A74" s="26" t="s">
        <v>128</v>
      </c>
      <c r="B74" s="24">
        <v>7.4099999999999999E-3</v>
      </c>
      <c r="C74" s="15">
        <v>92692</v>
      </c>
      <c r="D74" s="15">
        <v>687</v>
      </c>
      <c r="E74" s="15">
        <v>92349</v>
      </c>
      <c r="F74" s="15">
        <v>2018310</v>
      </c>
      <c r="G74" s="25">
        <v>21.8</v>
      </c>
      <c r="H74" s="40"/>
      <c r="I74" s="44"/>
      <c r="J74" s="44"/>
      <c r="K74" s="39"/>
      <c r="L74" s="39"/>
      <c r="M74" s="44"/>
      <c r="N74" s="43"/>
      <c r="O74" s="43"/>
    </row>
    <row r="75" spans="1:15" x14ac:dyDescent="0.25">
      <c r="A75" s="26" t="s">
        <v>129</v>
      </c>
      <c r="B75" s="24">
        <v>8.1600000000000006E-3</v>
      </c>
      <c r="C75" s="15">
        <v>92005</v>
      </c>
      <c r="D75" s="15">
        <v>751</v>
      </c>
      <c r="E75" s="15">
        <v>91630</v>
      </c>
      <c r="F75" s="15">
        <v>1925962</v>
      </c>
      <c r="G75" s="25">
        <v>20.9</v>
      </c>
      <c r="H75" s="40"/>
      <c r="I75" s="44"/>
      <c r="J75" s="44"/>
      <c r="K75" s="39"/>
      <c r="L75" s="39"/>
      <c r="M75" s="44"/>
      <c r="N75" s="43"/>
      <c r="O75" s="43"/>
    </row>
    <row r="76" spans="1:15" x14ac:dyDescent="0.25">
      <c r="A76" s="26" t="s">
        <v>130</v>
      </c>
      <c r="B76" s="24">
        <v>8.94E-3</v>
      </c>
      <c r="C76" s="15">
        <v>91254</v>
      </c>
      <c r="D76" s="15">
        <v>815</v>
      </c>
      <c r="E76" s="15">
        <v>90847</v>
      </c>
      <c r="F76" s="15">
        <v>1834332</v>
      </c>
      <c r="G76" s="25">
        <v>20.100000000000001</v>
      </c>
      <c r="H76" s="40"/>
      <c r="I76" s="44"/>
      <c r="J76" s="44"/>
      <c r="K76" s="39"/>
      <c r="L76" s="39"/>
      <c r="M76" s="44"/>
      <c r="N76" s="43"/>
      <c r="O76" s="43"/>
    </row>
    <row r="77" spans="1:15" x14ac:dyDescent="0.25">
      <c r="A77" s="26" t="s">
        <v>131</v>
      </c>
      <c r="B77" s="24">
        <v>9.8099999999999993E-3</v>
      </c>
      <c r="C77" s="15">
        <v>90439</v>
      </c>
      <c r="D77" s="15">
        <v>887</v>
      </c>
      <c r="E77" s="15">
        <v>89996</v>
      </c>
      <c r="F77" s="15">
        <v>1743486</v>
      </c>
      <c r="G77" s="25">
        <v>19.3</v>
      </c>
      <c r="H77" s="40"/>
      <c r="I77" s="44"/>
      <c r="J77" s="44"/>
      <c r="K77" s="39"/>
      <c r="L77" s="39"/>
      <c r="M77" s="44"/>
      <c r="N77" s="43"/>
      <c r="O77" s="43"/>
    </row>
    <row r="78" spans="1:15" x14ac:dyDescent="0.25">
      <c r="A78" s="26" t="s">
        <v>132</v>
      </c>
      <c r="B78" s="24">
        <v>1.082E-2</v>
      </c>
      <c r="C78" s="15">
        <v>89552</v>
      </c>
      <c r="D78" s="15">
        <v>969</v>
      </c>
      <c r="E78" s="15">
        <v>89068</v>
      </c>
      <c r="F78" s="15">
        <v>1653490</v>
      </c>
      <c r="G78" s="25">
        <v>18.5</v>
      </c>
      <c r="H78" s="40"/>
      <c r="I78" s="44"/>
      <c r="J78" s="44"/>
      <c r="K78" s="39"/>
      <c r="L78" s="39"/>
      <c r="M78" s="44"/>
      <c r="N78" s="43"/>
      <c r="O78" s="43"/>
    </row>
    <row r="79" spans="1:15" x14ac:dyDescent="0.25">
      <c r="A79" s="26" t="s">
        <v>133</v>
      </c>
      <c r="B79" s="24">
        <v>1.191E-2</v>
      </c>
      <c r="C79" s="15">
        <v>88583</v>
      </c>
      <c r="D79" s="15">
        <v>1055</v>
      </c>
      <c r="E79" s="15">
        <v>88056</v>
      </c>
      <c r="F79" s="15">
        <v>1564423</v>
      </c>
      <c r="G79" s="25">
        <v>17.7</v>
      </c>
      <c r="H79" s="40"/>
      <c r="I79" s="44"/>
      <c r="J79" s="44"/>
      <c r="K79" s="39"/>
      <c r="L79" s="39"/>
      <c r="M79" s="44"/>
      <c r="N79" s="43"/>
      <c r="O79" s="43"/>
    </row>
    <row r="80" spans="1:15" x14ac:dyDescent="0.25">
      <c r="A80" s="26" t="s">
        <v>134</v>
      </c>
      <c r="B80" s="24">
        <v>1.3010000000000001E-2</v>
      </c>
      <c r="C80" s="15">
        <v>87528</v>
      </c>
      <c r="D80" s="15">
        <v>1139</v>
      </c>
      <c r="E80" s="15">
        <v>86959</v>
      </c>
      <c r="F80" s="15">
        <v>1476367</v>
      </c>
      <c r="G80" s="25">
        <v>16.899999999999999</v>
      </c>
      <c r="H80" s="40"/>
      <c r="I80" s="44"/>
      <c r="J80" s="44"/>
      <c r="K80" s="39"/>
      <c r="L80" s="39"/>
      <c r="M80" s="44"/>
      <c r="N80" s="43"/>
      <c r="O80" s="43"/>
    </row>
    <row r="81" spans="1:15" x14ac:dyDescent="0.25">
      <c r="A81" s="26" t="s">
        <v>135</v>
      </c>
      <c r="B81" s="24">
        <v>1.4200000000000001E-2</v>
      </c>
      <c r="C81" s="15">
        <v>86389</v>
      </c>
      <c r="D81" s="15">
        <v>1227</v>
      </c>
      <c r="E81" s="15">
        <v>85776</v>
      </c>
      <c r="F81" s="15">
        <v>1389409</v>
      </c>
      <c r="G81" s="25">
        <v>16.100000000000001</v>
      </c>
      <c r="H81" s="40"/>
      <c r="I81" s="44"/>
      <c r="J81" s="44"/>
      <c r="K81" s="39"/>
      <c r="L81" s="39"/>
      <c r="M81" s="44"/>
      <c r="N81" s="43"/>
      <c r="O81" s="43"/>
    </row>
    <row r="82" spans="1:15" x14ac:dyDescent="0.25">
      <c r="A82" s="26" t="s">
        <v>136</v>
      </c>
      <c r="B82" s="24">
        <v>1.567E-2</v>
      </c>
      <c r="C82" s="15">
        <v>85162</v>
      </c>
      <c r="D82" s="15">
        <v>1335</v>
      </c>
      <c r="E82" s="15">
        <v>84495</v>
      </c>
      <c r="F82" s="15">
        <v>1303633</v>
      </c>
      <c r="G82" s="25">
        <v>15.3</v>
      </c>
      <c r="H82" s="40"/>
      <c r="I82" s="44"/>
      <c r="J82" s="44"/>
      <c r="K82" s="39"/>
      <c r="L82" s="39"/>
      <c r="M82" s="44"/>
      <c r="N82" s="43"/>
      <c r="O82" s="43"/>
    </row>
    <row r="83" spans="1:15" x14ac:dyDescent="0.25">
      <c r="A83" s="26" t="s">
        <v>137</v>
      </c>
      <c r="B83" s="24">
        <v>1.753E-2</v>
      </c>
      <c r="C83" s="15">
        <v>83827</v>
      </c>
      <c r="D83" s="15">
        <v>1470</v>
      </c>
      <c r="E83" s="15">
        <v>83092</v>
      </c>
      <c r="F83" s="15">
        <v>1219139</v>
      </c>
      <c r="G83" s="25">
        <v>14.5</v>
      </c>
      <c r="H83" s="40"/>
      <c r="I83" s="44"/>
      <c r="J83" s="44"/>
      <c r="K83" s="39"/>
      <c r="L83" s="39"/>
      <c r="M83" s="44"/>
      <c r="N83" s="43"/>
      <c r="O83" s="43"/>
    </row>
    <row r="84" spans="1:15" x14ac:dyDescent="0.25">
      <c r="A84" s="26" t="s">
        <v>138</v>
      </c>
      <c r="B84" s="24">
        <v>1.959E-2</v>
      </c>
      <c r="C84" s="15">
        <v>82357</v>
      </c>
      <c r="D84" s="15">
        <v>1614</v>
      </c>
      <c r="E84" s="15">
        <v>81550</v>
      </c>
      <c r="F84" s="15">
        <v>1136047</v>
      </c>
      <c r="G84" s="25">
        <v>13.8</v>
      </c>
      <c r="H84" s="40"/>
      <c r="I84" s="44"/>
      <c r="J84" s="44"/>
      <c r="K84" s="39"/>
      <c r="L84" s="39"/>
      <c r="M84" s="44"/>
      <c r="N84" s="43"/>
      <c r="O84" s="43"/>
    </row>
    <row r="85" spans="1:15" x14ac:dyDescent="0.25">
      <c r="A85" s="26" t="s">
        <v>139</v>
      </c>
      <c r="B85" s="24">
        <v>2.1680000000000001E-2</v>
      </c>
      <c r="C85" s="15">
        <v>80743</v>
      </c>
      <c r="D85" s="15">
        <v>1751</v>
      </c>
      <c r="E85" s="15">
        <v>79868</v>
      </c>
      <c r="F85" s="15">
        <v>1054497</v>
      </c>
      <c r="G85" s="25">
        <v>13.1</v>
      </c>
      <c r="H85" s="40"/>
      <c r="I85" s="44"/>
      <c r="J85" s="44"/>
      <c r="K85" s="39"/>
      <c r="L85" s="39"/>
      <c r="M85" s="44"/>
      <c r="N85" s="43"/>
      <c r="O85" s="43"/>
    </row>
    <row r="86" spans="1:15" x14ac:dyDescent="0.25">
      <c r="A86" s="26" t="s">
        <v>140</v>
      </c>
      <c r="B86" s="24">
        <v>2.3980000000000001E-2</v>
      </c>
      <c r="C86" s="15">
        <v>78992</v>
      </c>
      <c r="D86" s="15">
        <v>1894</v>
      </c>
      <c r="E86" s="15">
        <v>78045</v>
      </c>
      <c r="F86" s="15">
        <v>974629</v>
      </c>
      <c r="G86" s="25">
        <v>12.3</v>
      </c>
      <c r="H86" s="40"/>
      <c r="I86" s="44"/>
      <c r="J86" s="44"/>
      <c r="K86" s="39"/>
      <c r="L86" s="39"/>
      <c r="M86" s="44"/>
      <c r="N86" s="43"/>
      <c r="O86" s="43"/>
    </row>
    <row r="87" spans="1:15" x14ac:dyDescent="0.25">
      <c r="A87" s="26" t="s">
        <v>141</v>
      </c>
      <c r="B87" s="24">
        <v>2.6970000000000001E-2</v>
      </c>
      <c r="C87" s="15">
        <v>77098</v>
      </c>
      <c r="D87" s="15">
        <v>2080</v>
      </c>
      <c r="E87" s="15">
        <v>76058</v>
      </c>
      <c r="F87" s="15">
        <v>896584</v>
      </c>
      <c r="G87" s="25">
        <v>11.6</v>
      </c>
      <c r="H87" s="40"/>
      <c r="I87" s="44"/>
      <c r="J87" s="44"/>
      <c r="K87" s="39"/>
      <c r="L87" s="39"/>
      <c r="M87" s="44"/>
      <c r="N87" s="43"/>
      <c r="O87" s="43"/>
    </row>
    <row r="88" spans="1:15" x14ac:dyDescent="0.25">
      <c r="A88" s="26" t="s">
        <v>142</v>
      </c>
      <c r="B88" s="24">
        <v>3.1019999999999999E-2</v>
      </c>
      <c r="C88" s="15">
        <v>75018</v>
      </c>
      <c r="D88" s="15">
        <v>2327</v>
      </c>
      <c r="E88" s="15">
        <v>73855</v>
      </c>
      <c r="F88" s="15">
        <v>820526</v>
      </c>
      <c r="G88" s="25">
        <v>10.9</v>
      </c>
      <c r="H88" s="40"/>
      <c r="I88" s="44"/>
      <c r="J88" s="44"/>
      <c r="K88" s="39"/>
      <c r="L88" s="39"/>
      <c r="M88" s="44"/>
      <c r="N88" s="43"/>
      <c r="O88" s="43"/>
    </row>
    <row r="89" spans="1:15" x14ac:dyDescent="0.25">
      <c r="A89" s="26" t="s">
        <v>143</v>
      </c>
      <c r="B89" s="24">
        <v>3.5659999999999997E-2</v>
      </c>
      <c r="C89" s="15">
        <v>72691</v>
      </c>
      <c r="D89" s="15">
        <v>2592</v>
      </c>
      <c r="E89" s="15">
        <v>71395</v>
      </c>
      <c r="F89" s="15">
        <v>746672</v>
      </c>
      <c r="G89" s="25">
        <v>10.3</v>
      </c>
      <c r="H89" s="40"/>
      <c r="I89" s="44"/>
      <c r="J89" s="44"/>
      <c r="K89" s="39"/>
      <c r="L89" s="39"/>
      <c r="M89" s="44"/>
      <c r="N89" s="43"/>
      <c r="O89" s="43"/>
    </row>
    <row r="90" spans="1:15" x14ac:dyDescent="0.25">
      <c r="A90" s="26" t="s">
        <v>144</v>
      </c>
      <c r="B90" s="24">
        <v>4.0410000000000001E-2</v>
      </c>
      <c r="C90" s="15">
        <v>70099</v>
      </c>
      <c r="D90" s="15">
        <v>2833</v>
      </c>
      <c r="E90" s="15">
        <v>68683</v>
      </c>
      <c r="F90" s="15">
        <v>675277</v>
      </c>
      <c r="G90" s="25">
        <v>9.6</v>
      </c>
      <c r="H90" s="40"/>
      <c r="I90" s="44"/>
      <c r="J90" s="44"/>
      <c r="K90" s="39"/>
      <c r="L90" s="39"/>
      <c r="M90" s="44"/>
      <c r="N90" s="43"/>
      <c r="O90" s="43"/>
    </row>
    <row r="91" spans="1:15" x14ac:dyDescent="0.25">
      <c r="A91" s="26" t="s">
        <v>145</v>
      </c>
      <c r="B91" s="24">
        <v>4.5310000000000003E-2</v>
      </c>
      <c r="C91" s="15">
        <v>67266</v>
      </c>
      <c r="D91" s="15">
        <v>3048</v>
      </c>
      <c r="E91" s="15">
        <v>65742</v>
      </c>
      <c r="F91" s="15">
        <v>606594</v>
      </c>
      <c r="G91" s="25">
        <v>9</v>
      </c>
      <c r="H91" s="40"/>
      <c r="I91" s="44"/>
      <c r="J91" s="44"/>
      <c r="K91" s="39"/>
      <c r="L91" s="39"/>
      <c r="M91" s="44"/>
      <c r="N91" s="43"/>
      <c r="O91" s="43"/>
    </row>
    <row r="92" spans="1:15" x14ac:dyDescent="0.25">
      <c r="A92" s="26" t="s">
        <v>146</v>
      </c>
      <c r="B92" s="24">
        <v>5.0979999999999998E-2</v>
      </c>
      <c r="C92" s="15">
        <v>64218</v>
      </c>
      <c r="D92" s="15">
        <v>3274</v>
      </c>
      <c r="E92" s="15">
        <v>62581</v>
      </c>
      <c r="F92" s="15">
        <v>540852</v>
      </c>
      <c r="G92" s="25">
        <v>8.4</v>
      </c>
      <c r="H92" s="40"/>
      <c r="I92" s="44"/>
      <c r="J92" s="44"/>
      <c r="K92" s="39"/>
      <c r="L92" s="39"/>
      <c r="M92" s="44"/>
      <c r="N92" s="43"/>
      <c r="O92" s="43"/>
    </row>
    <row r="93" spans="1:15" x14ac:dyDescent="0.25">
      <c r="A93" s="26" t="s">
        <v>147</v>
      </c>
      <c r="B93" s="24">
        <v>5.8139999999999997E-2</v>
      </c>
      <c r="C93" s="15">
        <v>60944</v>
      </c>
      <c r="D93" s="15">
        <v>3543</v>
      </c>
      <c r="E93" s="15">
        <v>59173</v>
      </c>
      <c r="F93" s="15">
        <v>478271</v>
      </c>
      <c r="G93" s="25">
        <v>7.8</v>
      </c>
      <c r="H93" s="40"/>
      <c r="I93" s="44"/>
      <c r="J93" s="44"/>
      <c r="K93" s="39"/>
      <c r="L93" s="39"/>
      <c r="M93" s="44"/>
      <c r="N93" s="43"/>
      <c r="O93" s="43"/>
    </row>
    <row r="94" spans="1:15" x14ac:dyDescent="0.25">
      <c r="A94" s="26" t="s">
        <v>148</v>
      </c>
      <c r="B94" s="24">
        <v>6.6729999999999998E-2</v>
      </c>
      <c r="C94" s="15">
        <v>57401</v>
      </c>
      <c r="D94" s="15">
        <v>3830</v>
      </c>
      <c r="E94" s="15">
        <v>55486</v>
      </c>
      <c r="F94" s="15">
        <v>419099</v>
      </c>
      <c r="G94" s="25">
        <v>7.3</v>
      </c>
      <c r="H94" s="40"/>
      <c r="I94" s="44"/>
      <c r="J94" s="44"/>
      <c r="K94" s="39"/>
      <c r="L94" s="39"/>
      <c r="M94" s="44"/>
      <c r="N94" s="43"/>
      <c r="O94" s="43"/>
    </row>
    <row r="95" spans="1:15" x14ac:dyDescent="0.25">
      <c r="A95" s="26" t="s">
        <v>149</v>
      </c>
      <c r="B95" s="24">
        <v>7.5789999999999996E-2</v>
      </c>
      <c r="C95" s="15">
        <v>53571</v>
      </c>
      <c r="D95" s="15">
        <v>4060</v>
      </c>
      <c r="E95" s="15">
        <v>51541</v>
      </c>
      <c r="F95" s="15">
        <v>363613</v>
      </c>
      <c r="G95" s="25">
        <v>6.8</v>
      </c>
      <c r="H95" s="40"/>
      <c r="I95" s="44"/>
      <c r="J95" s="44"/>
      <c r="K95" s="39"/>
      <c r="L95" s="39"/>
      <c r="M95" s="44"/>
      <c r="N95" s="43"/>
      <c r="O95" s="43"/>
    </row>
    <row r="96" spans="1:15" x14ac:dyDescent="0.25">
      <c r="A96" s="26" t="s">
        <v>150</v>
      </c>
      <c r="B96" s="24">
        <v>8.5790000000000005E-2</v>
      </c>
      <c r="C96" s="15">
        <v>49511</v>
      </c>
      <c r="D96" s="15">
        <v>4248</v>
      </c>
      <c r="E96" s="15">
        <v>47387</v>
      </c>
      <c r="F96" s="15">
        <v>312072</v>
      </c>
      <c r="G96" s="25">
        <v>6.3</v>
      </c>
      <c r="H96" s="40"/>
      <c r="I96" s="44"/>
      <c r="J96" s="44"/>
      <c r="K96" s="39"/>
      <c r="L96" s="39"/>
      <c r="M96" s="44"/>
      <c r="N96" s="43"/>
      <c r="O96" s="43"/>
    </row>
    <row r="97" spans="1:15" x14ac:dyDescent="0.25">
      <c r="A97" s="26" t="s">
        <v>151</v>
      </c>
      <c r="B97" s="24">
        <v>9.6780000000000005E-2</v>
      </c>
      <c r="C97" s="15">
        <v>45263</v>
      </c>
      <c r="D97" s="15">
        <v>4381</v>
      </c>
      <c r="E97" s="15">
        <v>43073</v>
      </c>
      <c r="F97" s="15">
        <v>264685</v>
      </c>
      <c r="G97" s="25">
        <v>5.8</v>
      </c>
      <c r="H97" s="40"/>
      <c r="I97" s="44"/>
      <c r="J97" s="44"/>
      <c r="K97" s="39"/>
      <c r="L97" s="39"/>
      <c r="M97" s="44"/>
      <c r="N97" s="43"/>
      <c r="O97" s="43"/>
    </row>
    <row r="98" spans="1:15" x14ac:dyDescent="0.25">
      <c r="A98" s="26" t="s">
        <v>152</v>
      </c>
      <c r="B98" s="24">
        <v>0.10881</v>
      </c>
      <c r="C98" s="15">
        <v>40882</v>
      </c>
      <c r="D98" s="15">
        <v>4448</v>
      </c>
      <c r="E98" s="15">
        <v>38658</v>
      </c>
      <c r="F98" s="15">
        <v>221612</v>
      </c>
      <c r="G98" s="25">
        <v>5.4</v>
      </c>
      <c r="H98" s="40"/>
      <c r="I98" s="44"/>
      <c r="J98" s="44"/>
      <c r="K98" s="39"/>
      <c r="L98" s="39"/>
      <c r="M98" s="44"/>
      <c r="N98" s="43"/>
      <c r="O98" s="43"/>
    </row>
    <row r="99" spans="1:15" x14ac:dyDescent="0.25">
      <c r="A99" s="26" t="s">
        <v>153</v>
      </c>
      <c r="B99" s="24">
        <v>0.12191</v>
      </c>
      <c r="C99" s="15">
        <v>36434</v>
      </c>
      <c r="D99" s="15">
        <v>4442</v>
      </c>
      <c r="E99" s="15">
        <v>34213</v>
      </c>
      <c r="F99" s="15">
        <v>182954</v>
      </c>
      <c r="G99" s="25">
        <v>5</v>
      </c>
      <c r="H99" s="40"/>
      <c r="I99" s="44"/>
      <c r="J99" s="44"/>
      <c r="K99" s="39"/>
      <c r="L99" s="39"/>
      <c r="M99" s="44"/>
      <c r="N99" s="43"/>
      <c r="O99" s="43"/>
    </row>
    <row r="100" spans="1:15" x14ac:dyDescent="0.25">
      <c r="A100" s="26" t="s">
        <v>154</v>
      </c>
      <c r="B100" s="24">
        <v>0.13611999999999999</v>
      </c>
      <c r="C100" s="15">
        <v>31992</v>
      </c>
      <c r="D100" s="15">
        <v>4355</v>
      </c>
      <c r="E100" s="15">
        <v>29815</v>
      </c>
      <c r="F100" s="15">
        <v>148741</v>
      </c>
      <c r="G100" s="25">
        <v>4.5999999999999996</v>
      </c>
      <c r="H100" s="40"/>
      <c r="I100" s="44"/>
      <c r="J100" s="44"/>
      <c r="K100" s="39"/>
      <c r="L100" s="39"/>
      <c r="M100" s="44"/>
      <c r="N100" s="43"/>
      <c r="O100" s="43"/>
    </row>
    <row r="101" spans="1:15" x14ac:dyDescent="0.25">
      <c r="A101" s="26" t="s">
        <v>155</v>
      </c>
      <c r="B101" s="24">
        <v>0.15145</v>
      </c>
      <c r="C101" s="15">
        <v>27637</v>
      </c>
      <c r="D101" s="15">
        <v>4186</v>
      </c>
      <c r="E101" s="15">
        <v>25544</v>
      </c>
      <c r="F101" s="15">
        <v>118927</v>
      </c>
      <c r="G101" s="25">
        <v>4.3</v>
      </c>
      <c r="H101" s="40"/>
      <c r="I101" s="44"/>
      <c r="J101" s="44"/>
      <c r="K101" s="39"/>
      <c r="L101" s="39"/>
      <c r="M101" s="44"/>
      <c r="N101" s="43"/>
      <c r="O101" s="43"/>
    </row>
    <row r="102" spans="1:15" x14ac:dyDescent="0.25">
      <c r="A102" s="26" t="s">
        <v>156</v>
      </c>
      <c r="B102" s="24">
        <v>0.16791</v>
      </c>
      <c r="C102" s="15">
        <v>23451</v>
      </c>
      <c r="D102" s="15">
        <v>3938</v>
      </c>
      <c r="E102" s="15">
        <v>21482</v>
      </c>
      <c r="F102" s="15">
        <v>93383</v>
      </c>
      <c r="G102" s="25">
        <v>4</v>
      </c>
      <c r="H102" s="40"/>
      <c r="I102" s="44"/>
      <c r="J102" s="44"/>
      <c r="K102" s="39"/>
      <c r="L102" s="39"/>
      <c r="M102" s="44"/>
      <c r="N102" s="43"/>
      <c r="O102" s="43"/>
    </row>
    <row r="103" spans="1:15" x14ac:dyDescent="0.25">
      <c r="A103" s="26" t="s">
        <v>157</v>
      </c>
      <c r="B103" s="24">
        <v>0.1855</v>
      </c>
      <c r="C103" s="15">
        <v>19513</v>
      </c>
      <c r="D103" s="15">
        <v>3620</v>
      </c>
      <c r="E103" s="15">
        <v>17703</v>
      </c>
      <c r="F103" s="15">
        <v>71901</v>
      </c>
      <c r="G103" s="25">
        <v>3.7</v>
      </c>
      <c r="H103" s="40"/>
      <c r="I103" s="44"/>
      <c r="J103" s="44"/>
      <c r="K103" s="39"/>
      <c r="L103" s="39"/>
      <c r="M103" s="44"/>
      <c r="N103" s="43"/>
      <c r="O103" s="43"/>
    </row>
    <row r="104" spans="1:15" x14ac:dyDescent="0.25">
      <c r="A104" s="26" t="s">
        <v>158</v>
      </c>
      <c r="B104" s="24">
        <v>0.20421</v>
      </c>
      <c r="C104" s="15">
        <v>15893</v>
      </c>
      <c r="D104" s="15">
        <v>3245</v>
      </c>
      <c r="E104" s="15">
        <v>14271</v>
      </c>
      <c r="F104" s="15">
        <v>54198</v>
      </c>
      <c r="G104" s="25">
        <v>3.4</v>
      </c>
      <c r="H104" s="40"/>
      <c r="I104" s="44"/>
      <c r="J104" s="44"/>
      <c r="K104" s="39"/>
      <c r="L104" s="39"/>
      <c r="M104" s="44"/>
      <c r="N104" s="43"/>
      <c r="O104" s="43"/>
    </row>
    <row r="105" spans="1:15" x14ac:dyDescent="0.25">
      <c r="A105" s="26" t="s">
        <v>159</v>
      </c>
      <c r="B105" s="24">
        <v>0.224</v>
      </c>
      <c r="C105" s="15">
        <v>12648</v>
      </c>
      <c r="D105" s="15">
        <v>2833</v>
      </c>
      <c r="E105" s="15">
        <v>11232</v>
      </c>
      <c r="F105" s="15">
        <v>39927</v>
      </c>
      <c r="G105" s="25">
        <v>3.2</v>
      </c>
      <c r="H105" s="40"/>
      <c r="I105" s="44"/>
      <c r="J105" s="44"/>
      <c r="K105" s="39"/>
      <c r="L105" s="39"/>
      <c r="M105" s="44"/>
      <c r="N105" s="43"/>
      <c r="O105" s="43"/>
    </row>
    <row r="106" spans="1:15" x14ac:dyDescent="0.25">
      <c r="A106" s="26" t="s">
        <v>160</v>
      </c>
      <c r="B106" s="24">
        <v>0.24485000000000001</v>
      </c>
      <c r="C106" s="15">
        <v>9815</v>
      </c>
      <c r="D106" s="15">
        <v>2403</v>
      </c>
      <c r="E106" s="15">
        <v>8614</v>
      </c>
      <c r="F106" s="15">
        <v>28696</v>
      </c>
      <c r="G106" s="25">
        <v>2.9</v>
      </c>
      <c r="H106" s="40"/>
      <c r="I106" s="44"/>
      <c r="J106" s="44"/>
      <c r="K106" s="39"/>
      <c r="L106" s="39"/>
      <c r="M106" s="44"/>
      <c r="N106" s="43"/>
      <c r="O106" s="43"/>
    </row>
    <row r="107" spans="1:15" x14ac:dyDescent="0.25">
      <c r="A107" s="26" t="s">
        <v>161</v>
      </c>
      <c r="B107" s="24">
        <v>0.26667999999999997</v>
      </c>
      <c r="C107" s="15">
        <v>7412</v>
      </c>
      <c r="D107" s="15">
        <v>1977</v>
      </c>
      <c r="E107" s="15">
        <v>6424</v>
      </c>
      <c r="F107" s="15">
        <v>20082</v>
      </c>
      <c r="G107" s="25">
        <v>2.7</v>
      </c>
      <c r="H107" s="40"/>
      <c r="I107" s="44"/>
      <c r="J107" s="44"/>
      <c r="K107" s="39"/>
      <c r="L107" s="39"/>
      <c r="M107" s="44"/>
      <c r="N107" s="43"/>
      <c r="O107" s="43"/>
    </row>
    <row r="108" spans="1:15" x14ac:dyDescent="0.25">
      <c r="A108" s="26" t="s">
        <v>162</v>
      </c>
      <c r="B108" s="24">
        <v>0.28943000000000002</v>
      </c>
      <c r="C108" s="15">
        <v>5435</v>
      </c>
      <c r="D108" s="15">
        <v>1573</v>
      </c>
      <c r="E108" s="15">
        <v>4649</v>
      </c>
      <c r="F108" s="15">
        <v>13659</v>
      </c>
      <c r="G108" s="25">
        <v>2.5</v>
      </c>
      <c r="H108" s="40"/>
      <c r="I108" s="44"/>
      <c r="J108" s="44"/>
      <c r="K108" s="39"/>
      <c r="L108" s="39"/>
      <c r="M108" s="44"/>
      <c r="N108" s="43"/>
      <c r="O108" s="43"/>
    </row>
    <row r="109" spans="1:15" x14ac:dyDescent="0.25">
      <c r="A109" s="26" t="s">
        <v>163</v>
      </c>
      <c r="B109" s="24">
        <v>0.31302000000000002</v>
      </c>
      <c r="C109" s="15">
        <v>3862</v>
      </c>
      <c r="D109" s="15">
        <v>1209</v>
      </c>
      <c r="E109" s="15">
        <v>3258</v>
      </c>
      <c r="F109" s="15">
        <v>9010</v>
      </c>
      <c r="G109" s="25">
        <v>2.2999999999999998</v>
      </c>
      <c r="H109" s="40"/>
      <c r="I109" s="44"/>
      <c r="J109" s="44"/>
      <c r="K109" s="39"/>
      <c r="L109" s="39"/>
      <c r="M109" s="44"/>
      <c r="N109" s="43"/>
      <c r="O109" s="43"/>
    </row>
    <row r="110" spans="1:15" x14ac:dyDescent="0.25">
      <c r="A110" s="28" t="s">
        <v>164</v>
      </c>
      <c r="B110" s="24">
        <v>1</v>
      </c>
      <c r="C110" s="15">
        <v>2653</v>
      </c>
      <c r="D110" s="15">
        <v>2653</v>
      </c>
      <c r="E110" s="15">
        <v>5753</v>
      </c>
      <c r="F110" s="15">
        <v>5753</v>
      </c>
      <c r="G110" s="25">
        <v>2.2000000000000002</v>
      </c>
      <c r="H110" s="40"/>
      <c r="I110" s="44"/>
      <c r="J110" s="44"/>
      <c r="K110" s="39"/>
      <c r="L110" s="39"/>
      <c r="M110" s="44"/>
      <c r="N110" s="43"/>
      <c r="O110" s="43"/>
    </row>
    <row r="111" spans="1:15" ht="22.5" customHeight="1" x14ac:dyDescent="0.25">
      <c r="A111" s="101" t="s">
        <v>269</v>
      </c>
      <c r="B111" s="101"/>
      <c r="C111" s="101"/>
      <c r="D111" s="101"/>
      <c r="E111" s="101"/>
      <c r="F111" s="101"/>
      <c r="G111" s="101"/>
      <c r="H111" s="40"/>
      <c r="I111" s="44"/>
      <c r="J111" s="44"/>
      <c r="K111" s="39"/>
      <c r="L111" s="39"/>
      <c r="M111" s="44"/>
      <c r="N111" s="43"/>
      <c r="O111" s="43"/>
    </row>
    <row r="113" spans="1:1" x14ac:dyDescent="0.25">
      <c r="A113" s="32" t="s">
        <v>284</v>
      </c>
    </row>
    <row r="114" spans="1:1" x14ac:dyDescent="0.25">
      <c r="A114" s="33" t="s">
        <v>165</v>
      </c>
    </row>
  </sheetData>
  <mergeCells count="1">
    <mergeCell ref="A111:G111"/>
  </mergeCells>
  <conditionalFormatting sqref="H10:H111">
    <cfRule type="cellIs" dxfId="11" priority="2" operator="lessThan">
      <formula>0</formula>
    </cfRule>
  </conditionalFormatting>
  <conditionalFormatting sqref="J10:J111">
    <cfRule type="cellIs" dxfId="10" priority="1" operator="lessThan">
      <formula>0</formula>
    </cfRule>
  </conditionalFormatting>
  <pageMargins left="0.75" right="0.75" top="1" bottom="1" header="0.5" footer="0.5"/>
  <pageSetup paperSize="9" orientation="portrait" r:id="rId1"/>
  <headerFooter alignWithMargins="0"/>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B0647D-30B9-4A84-AEA1-502F99FCE53E}">
  <dimension ref="A1:O114"/>
  <sheetViews>
    <sheetView zoomScaleNormal="100" workbookViewId="0"/>
  </sheetViews>
  <sheetFormatPr defaultRowHeight="12.5" x14ac:dyDescent="0.25"/>
  <cols>
    <col min="1" max="1" width="12.59765625" style="4" customWidth="1"/>
    <col min="2" max="2" width="17.3984375" style="4" customWidth="1"/>
    <col min="3" max="3" width="10.59765625" style="4" customWidth="1"/>
    <col min="4" max="5" width="17.3984375" style="4" customWidth="1"/>
    <col min="6" max="7" width="15.09765625" style="4" customWidth="1"/>
    <col min="8" max="256" width="8.8984375" style="4"/>
    <col min="257" max="257" width="12.59765625" style="4" customWidth="1"/>
    <col min="258" max="258" width="17.3984375" style="4" customWidth="1"/>
    <col min="259" max="259" width="10.59765625" style="4" customWidth="1"/>
    <col min="260" max="261" width="17.3984375" style="4" customWidth="1"/>
    <col min="262" max="263" width="15.09765625" style="4" customWidth="1"/>
    <col min="264" max="512" width="8.8984375" style="4"/>
    <col min="513" max="513" width="12.59765625" style="4" customWidth="1"/>
    <col min="514" max="514" width="17.3984375" style="4" customWidth="1"/>
    <col min="515" max="515" width="10.59765625" style="4" customWidth="1"/>
    <col min="516" max="517" width="17.3984375" style="4" customWidth="1"/>
    <col min="518" max="519" width="15.09765625" style="4" customWidth="1"/>
    <col min="520" max="768" width="8.8984375" style="4"/>
    <col min="769" max="769" width="12.59765625" style="4" customWidth="1"/>
    <col min="770" max="770" width="17.3984375" style="4" customWidth="1"/>
    <col min="771" max="771" width="10.59765625" style="4" customWidth="1"/>
    <col min="772" max="773" width="17.3984375" style="4" customWidth="1"/>
    <col min="774" max="775" width="15.09765625" style="4" customWidth="1"/>
    <col min="776" max="1024" width="8.8984375" style="4"/>
    <col min="1025" max="1025" width="12.59765625" style="4" customWidth="1"/>
    <col min="1026" max="1026" width="17.3984375" style="4" customWidth="1"/>
    <col min="1027" max="1027" width="10.59765625" style="4" customWidth="1"/>
    <col min="1028" max="1029" width="17.3984375" style="4" customWidth="1"/>
    <col min="1030" max="1031" width="15.09765625" style="4" customWidth="1"/>
    <col min="1032" max="1280" width="8.8984375" style="4"/>
    <col min="1281" max="1281" width="12.59765625" style="4" customWidth="1"/>
    <col min="1282" max="1282" width="17.3984375" style="4" customWidth="1"/>
    <col min="1283" max="1283" width="10.59765625" style="4" customWidth="1"/>
    <col min="1284" max="1285" width="17.3984375" style="4" customWidth="1"/>
    <col min="1286" max="1287" width="15.09765625" style="4" customWidth="1"/>
    <col min="1288" max="1536" width="8.8984375" style="4"/>
    <col min="1537" max="1537" width="12.59765625" style="4" customWidth="1"/>
    <col min="1538" max="1538" width="17.3984375" style="4" customWidth="1"/>
    <col min="1539" max="1539" width="10.59765625" style="4" customWidth="1"/>
    <col min="1540" max="1541" width="17.3984375" style="4" customWidth="1"/>
    <col min="1542" max="1543" width="15.09765625" style="4" customWidth="1"/>
    <col min="1544" max="1792" width="8.8984375" style="4"/>
    <col min="1793" max="1793" width="12.59765625" style="4" customWidth="1"/>
    <col min="1794" max="1794" width="17.3984375" style="4" customWidth="1"/>
    <col min="1795" max="1795" width="10.59765625" style="4" customWidth="1"/>
    <col min="1796" max="1797" width="17.3984375" style="4" customWidth="1"/>
    <col min="1798" max="1799" width="15.09765625" style="4" customWidth="1"/>
    <col min="1800" max="2048" width="8.8984375" style="4"/>
    <col min="2049" max="2049" width="12.59765625" style="4" customWidth="1"/>
    <col min="2050" max="2050" width="17.3984375" style="4" customWidth="1"/>
    <col min="2051" max="2051" width="10.59765625" style="4" customWidth="1"/>
    <col min="2052" max="2053" width="17.3984375" style="4" customWidth="1"/>
    <col min="2054" max="2055" width="15.09765625" style="4" customWidth="1"/>
    <col min="2056" max="2304" width="8.8984375" style="4"/>
    <col min="2305" max="2305" width="12.59765625" style="4" customWidth="1"/>
    <col min="2306" max="2306" width="17.3984375" style="4" customWidth="1"/>
    <col min="2307" max="2307" width="10.59765625" style="4" customWidth="1"/>
    <col min="2308" max="2309" width="17.3984375" style="4" customWidth="1"/>
    <col min="2310" max="2311" width="15.09765625" style="4" customWidth="1"/>
    <col min="2312" max="2560" width="8.8984375" style="4"/>
    <col min="2561" max="2561" width="12.59765625" style="4" customWidth="1"/>
    <col min="2562" max="2562" width="17.3984375" style="4" customWidth="1"/>
    <col min="2563" max="2563" width="10.59765625" style="4" customWidth="1"/>
    <col min="2564" max="2565" width="17.3984375" style="4" customWidth="1"/>
    <col min="2566" max="2567" width="15.09765625" style="4" customWidth="1"/>
    <col min="2568" max="2816" width="8.8984375" style="4"/>
    <col min="2817" max="2817" width="12.59765625" style="4" customWidth="1"/>
    <col min="2818" max="2818" width="17.3984375" style="4" customWidth="1"/>
    <col min="2819" max="2819" width="10.59765625" style="4" customWidth="1"/>
    <col min="2820" max="2821" width="17.3984375" style="4" customWidth="1"/>
    <col min="2822" max="2823" width="15.09765625" style="4" customWidth="1"/>
    <col min="2824" max="3072" width="8.8984375" style="4"/>
    <col min="3073" max="3073" width="12.59765625" style="4" customWidth="1"/>
    <col min="3074" max="3074" width="17.3984375" style="4" customWidth="1"/>
    <col min="3075" max="3075" width="10.59765625" style="4" customWidth="1"/>
    <col min="3076" max="3077" width="17.3984375" style="4" customWidth="1"/>
    <col min="3078" max="3079" width="15.09765625" style="4" customWidth="1"/>
    <col min="3080" max="3328" width="8.8984375" style="4"/>
    <col min="3329" max="3329" width="12.59765625" style="4" customWidth="1"/>
    <col min="3330" max="3330" width="17.3984375" style="4" customWidth="1"/>
    <col min="3331" max="3331" width="10.59765625" style="4" customWidth="1"/>
    <col min="3332" max="3333" width="17.3984375" style="4" customWidth="1"/>
    <col min="3334" max="3335" width="15.09765625" style="4" customWidth="1"/>
    <col min="3336" max="3584" width="8.8984375" style="4"/>
    <col min="3585" max="3585" width="12.59765625" style="4" customWidth="1"/>
    <col min="3586" max="3586" width="17.3984375" style="4" customWidth="1"/>
    <col min="3587" max="3587" width="10.59765625" style="4" customWidth="1"/>
    <col min="3588" max="3589" width="17.3984375" style="4" customWidth="1"/>
    <col min="3590" max="3591" width="15.09765625" style="4" customWidth="1"/>
    <col min="3592" max="3840" width="8.8984375" style="4"/>
    <col min="3841" max="3841" width="12.59765625" style="4" customWidth="1"/>
    <col min="3842" max="3842" width="17.3984375" style="4" customWidth="1"/>
    <col min="3843" max="3843" width="10.59765625" style="4" customWidth="1"/>
    <col min="3844" max="3845" width="17.3984375" style="4" customWidth="1"/>
    <col min="3846" max="3847" width="15.09765625" style="4" customWidth="1"/>
    <col min="3848" max="4096" width="8.8984375" style="4"/>
    <col min="4097" max="4097" width="12.59765625" style="4" customWidth="1"/>
    <col min="4098" max="4098" width="17.3984375" style="4" customWidth="1"/>
    <col min="4099" max="4099" width="10.59765625" style="4" customWidth="1"/>
    <col min="4100" max="4101" width="17.3984375" style="4" customWidth="1"/>
    <col min="4102" max="4103" width="15.09765625" style="4" customWidth="1"/>
    <col min="4104" max="4352" width="8.8984375" style="4"/>
    <col min="4353" max="4353" width="12.59765625" style="4" customWidth="1"/>
    <col min="4354" max="4354" width="17.3984375" style="4" customWidth="1"/>
    <col min="4355" max="4355" width="10.59765625" style="4" customWidth="1"/>
    <col min="4356" max="4357" width="17.3984375" style="4" customWidth="1"/>
    <col min="4358" max="4359" width="15.09765625" style="4" customWidth="1"/>
    <col min="4360" max="4608" width="8.8984375" style="4"/>
    <col min="4609" max="4609" width="12.59765625" style="4" customWidth="1"/>
    <col min="4610" max="4610" width="17.3984375" style="4" customWidth="1"/>
    <col min="4611" max="4611" width="10.59765625" style="4" customWidth="1"/>
    <col min="4612" max="4613" width="17.3984375" style="4" customWidth="1"/>
    <col min="4614" max="4615" width="15.09765625" style="4" customWidth="1"/>
    <col min="4616" max="4864" width="8.8984375" style="4"/>
    <col min="4865" max="4865" width="12.59765625" style="4" customWidth="1"/>
    <col min="4866" max="4866" width="17.3984375" style="4" customWidth="1"/>
    <col min="4867" max="4867" width="10.59765625" style="4" customWidth="1"/>
    <col min="4868" max="4869" width="17.3984375" style="4" customWidth="1"/>
    <col min="4870" max="4871" width="15.09765625" style="4" customWidth="1"/>
    <col min="4872" max="5120" width="8.8984375" style="4"/>
    <col min="5121" max="5121" width="12.59765625" style="4" customWidth="1"/>
    <col min="5122" max="5122" width="17.3984375" style="4" customWidth="1"/>
    <col min="5123" max="5123" width="10.59765625" style="4" customWidth="1"/>
    <col min="5124" max="5125" width="17.3984375" style="4" customWidth="1"/>
    <col min="5126" max="5127" width="15.09765625" style="4" customWidth="1"/>
    <col min="5128" max="5376" width="8.8984375" style="4"/>
    <col min="5377" max="5377" width="12.59765625" style="4" customWidth="1"/>
    <col min="5378" max="5378" width="17.3984375" style="4" customWidth="1"/>
    <col min="5379" max="5379" width="10.59765625" style="4" customWidth="1"/>
    <col min="5380" max="5381" width="17.3984375" style="4" customWidth="1"/>
    <col min="5382" max="5383" width="15.09765625" style="4" customWidth="1"/>
    <col min="5384" max="5632" width="8.8984375" style="4"/>
    <col min="5633" max="5633" width="12.59765625" style="4" customWidth="1"/>
    <col min="5634" max="5634" width="17.3984375" style="4" customWidth="1"/>
    <col min="5635" max="5635" width="10.59765625" style="4" customWidth="1"/>
    <col min="5636" max="5637" width="17.3984375" style="4" customWidth="1"/>
    <col min="5638" max="5639" width="15.09765625" style="4" customWidth="1"/>
    <col min="5640" max="5888" width="8.8984375" style="4"/>
    <col min="5889" max="5889" width="12.59765625" style="4" customWidth="1"/>
    <col min="5890" max="5890" width="17.3984375" style="4" customWidth="1"/>
    <col min="5891" max="5891" width="10.59765625" style="4" customWidth="1"/>
    <col min="5892" max="5893" width="17.3984375" style="4" customWidth="1"/>
    <col min="5894" max="5895" width="15.09765625" style="4" customWidth="1"/>
    <col min="5896" max="6144" width="8.8984375" style="4"/>
    <col min="6145" max="6145" width="12.59765625" style="4" customWidth="1"/>
    <col min="6146" max="6146" width="17.3984375" style="4" customWidth="1"/>
    <col min="6147" max="6147" width="10.59765625" style="4" customWidth="1"/>
    <col min="6148" max="6149" width="17.3984375" style="4" customWidth="1"/>
    <col min="6150" max="6151" width="15.09765625" style="4" customWidth="1"/>
    <col min="6152" max="6400" width="8.8984375" style="4"/>
    <col min="6401" max="6401" width="12.59765625" style="4" customWidth="1"/>
    <col min="6402" max="6402" width="17.3984375" style="4" customWidth="1"/>
    <col min="6403" max="6403" width="10.59765625" style="4" customWidth="1"/>
    <col min="6404" max="6405" width="17.3984375" style="4" customWidth="1"/>
    <col min="6406" max="6407" width="15.09765625" style="4" customWidth="1"/>
    <col min="6408" max="6656" width="8.8984375" style="4"/>
    <col min="6657" max="6657" width="12.59765625" style="4" customWidth="1"/>
    <col min="6658" max="6658" width="17.3984375" style="4" customWidth="1"/>
    <col min="6659" max="6659" width="10.59765625" style="4" customWidth="1"/>
    <col min="6660" max="6661" width="17.3984375" style="4" customWidth="1"/>
    <col min="6662" max="6663" width="15.09765625" style="4" customWidth="1"/>
    <col min="6664" max="6912" width="8.8984375" style="4"/>
    <col min="6913" max="6913" width="12.59765625" style="4" customWidth="1"/>
    <col min="6914" max="6914" width="17.3984375" style="4" customWidth="1"/>
    <col min="6915" max="6915" width="10.59765625" style="4" customWidth="1"/>
    <col min="6916" max="6917" width="17.3984375" style="4" customWidth="1"/>
    <col min="6918" max="6919" width="15.09765625" style="4" customWidth="1"/>
    <col min="6920" max="7168" width="8.8984375" style="4"/>
    <col min="7169" max="7169" width="12.59765625" style="4" customWidth="1"/>
    <col min="7170" max="7170" width="17.3984375" style="4" customWidth="1"/>
    <col min="7171" max="7171" width="10.59765625" style="4" customWidth="1"/>
    <col min="7172" max="7173" width="17.3984375" style="4" customWidth="1"/>
    <col min="7174" max="7175" width="15.09765625" style="4" customWidth="1"/>
    <col min="7176" max="7424" width="8.8984375" style="4"/>
    <col min="7425" max="7425" width="12.59765625" style="4" customWidth="1"/>
    <col min="7426" max="7426" width="17.3984375" style="4" customWidth="1"/>
    <col min="7427" max="7427" width="10.59765625" style="4" customWidth="1"/>
    <col min="7428" max="7429" width="17.3984375" style="4" customWidth="1"/>
    <col min="7430" max="7431" width="15.09765625" style="4" customWidth="1"/>
    <col min="7432" max="7680" width="8.8984375" style="4"/>
    <col min="7681" max="7681" width="12.59765625" style="4" customWidth="1"/>
    <col min="7682" max="7682" width="17.3984375" style="4" customWidth="1"/>
    <col min="7683" max="7683" width="10.59765625" style="4" customWidth="1"/>
    <col min="7684" max="7685" width="17.3984375" style="4" customWidth="1"/>
    <col min="7686" max="7687" width="15.09765625" style="4" customWidth="1"/>
    <col min="7688" max="7936" width="8.8984375" style="4"/>
    <col min="7937" max="7937" width="12.59765625" style="4" customWidth="1"/>
    <col min="7938" max="7938" width="17.3984375" style="4" customWidth="1"/>
    <col min="7939" max="7939" width="10.59765625" style="4" customWidth="1"/>
    <col min="7940" max="7941" width="17.3984375" style="4" customWidth="1"/>
    <col min="7942" max="7943" width="15.09765625" style="4" customWidth="1"/>
    <col min="7944" max="8192" width="8.8984375" style="4"/>
    <col min="8193" max="8193" width="12.59765625" style="4" customWidth="1"/>
    <col min="8194" max="8194" width="17.3984375" style="4" customWidth="1"/>
    <col min="8195" max="8195" width="10.59765625" style="4" customWidth="1"/>
    <col min="8196" max="8197" width="17.3984375" style="4" customWidth="1"/>
    <col min="8198" max="8199" width="15.09765625" style="4" customWidth="1"/>
    <col min="8200" max="8448" width="8.8984375" style="4"/>
    <col min="8449" max="8449" width="12.59765625" style="4" customWidth="1"/>
    <col min="8450" max="8450" width="17.3984375" style="4" customWidth="1"/>
    <col min="8451" max="8451" width="10.59765625" style="4" customWidth="1"/>
    <col min="8452" max="8453" width="17.3984375" style="4" customWidth="1"/>
    <col min="8454" max="8455" width="15.09765625" style="4" customWidth="1"/>
    <col min="8456" max="8704" width="8.8984375" style="4"/>
    <col min="8705" max="8705" width="12.59765625" style="4" customWidth="1"/>
    <col min="8706" max="8706" width="17.3984375" style="4" customWidth="1"/>
    <col min="8707" max="8707" width="10.59765625" style="4" customWidth="1"/>
    <col min="8708" max="8709" width="17.3984375" style="4" customWidth="1"/>
    <col min="8710" max="8711" width="15.09765625" style="4" customWidth="1"/>
    <col min="8712" max="8960" width="8.8984375" style="4"/>
    <col min="8961" max="8961" width="12.59765625" style="4" customWidth="1"/>
    <col min="8962" max="8962" width="17.3984375" style="4" customWidth="1"/>
    <col min="8963" max="8963" width="10.59765625" style="4" customWidth="1"/>
    <col min="8964" max="8965" width="17.3984375" style="4" customWidth="1"/>
    <col min="8966" max="8967" width="15.09765625" style="4" customWidth="1"/>
    <col min="8968" max="9216" width="8.8984375" style="4"/>
    <col min="9217" max="9217" width="12.59765625" style="4" customWidth="1"/>
    <col min="9218" max="9218" width="17.3984375" style="4" customWidth="1"/>
    <col min="9219" max="9219" width="10.59765625" style="4" customWidth="1"/>
    <col min="9220" max="9221" width="17.3984375" style="4" customWidth="1"/>
    <col min="9222" max="9223" width="15.09765625" style="4" customWidth="1"/>
    <col min="9224" max="9472" width="8.8984375" style="4"/>
    <col min="9473" max="9473" width="12.59765625" style="4" customWidth="1"/>
    <col min="9474" max="9474" width="17.3984375" style="4" customWidth="1"/>
    <col min="9475" max="9475" width="10.59765625" style="4" customWidth="1"/>
    <col min="9476" max="9477" width="17.3984375" style="4" customWidth="1"/>
    <col min="9478" max="9479" width="15.09765625" style="4" customWidth="1"/>
    <col min="9480" max="9728" width="8.8984375" style="4"/>
    <col min="9729" max="9729" width="12.59765625" style="4" customWidth="1"/>
    <col min="9730" max="9730" width="17.3984375" style="4" customWidth="1"/>
    <col min="9731" max="9731" width="10.59765625" style="4" customWidth="1"/>
    <col min="9732" max="9733" width="17.3984375" style="4" customWidth="1"/>
    <col min="9734" max="9735" width="15.09765625" style="4" customWidth="1"/>
    <col min="9736" max="9984" width="8.8984375" style="4"/>
    <col min="9985" max="9985" width="12.59765625" style="4" customWidth="1"/>
    <col min="9986" max="9986" width="17.3984375" style="4" customWidth="1"/>
    <col min="9987" max="9987" width="10.59765625" style="4" customWidth="1"/>
    <col min="9988" max="9989" width="17.3984375" style="4" customWidth="1"/>
    <col min="9990" max="9991" width="15.09765625" style="4" customWidth="1"/>
    <col min="9992" max="10240" width="8.8984375" style="4"/>
    <col min="10241" max="10241" width="12.59765625" style="4" customWidth="1"/>
    <col min="10242" max="10242" width="17.3984375" style="4" customWidth="1"/>
    <col min="10243" max="10243" width="10.59765625" style="4" customWidth="1"/>
    <col min="10244" max="10245" width="17.3984375" style="4" customWidth="1"/>
    <col min="10246" max="10247" width="15.09765625" style="4" customWidth="1"/>
    <col min="10248" max="10496" width="8.8984375" style="4"/>
    <col min="10497" max="10497" width="12.59765625" style="4" customWidth="1"/>
    <col min="10498" max="10498" width="17.3984375" style="4" customWidth="1"/>
    <col min="10499" max="10499" width="10.59765625" style="4" customWidth="1"/>
    <col min="10500" max="10501" width="17.3984375" style="4" customWidth="1"/>
    <col min="10502" max="10503" width="15.09765625" style="4" customWidth="1"/>
    <col min="10504" max="10752" width="8.8984375" style="4"/>
    <col min="10753" max="10753" width="12.59765625" style="4" customWidth="1"/>
    <col min="10754" max="10754" width="17.3984375" style="4" customWidth="1"/>
    <col min="10755" max="10755" width="10.59765625" style="4" customWidth="1"/>
    <col min="10756" max="10757" width="17.3984375" style="4" customWidth="1"/>
    <col min="10758" max="10759" width="15.09765625" style="4" customWidth="1"/>
    <col min="10760" max="11008" width="8.8984375" style="4"/>
    <col min="11009" max="11009" width="12.59765625" style="4" customWidth="1"/>
    <col min="11010" max="11010" width="17.3984375" style="4" customWidth="1"/>
    <col min="11011" max="11011" width="10.59765625" style="4" customWidth="1"/>
    <col min="11012" max="11013" width="17.3984375" style="4" customWidth="1"/>
    <col min="11014" max="11015" width="15.09765625" style="4" customWidth="1"/>
    <col min="11016" max="11264" width="8.8984375" style="4"/>
    <col min="11265" max="11265" width="12.59765625" style="4" customWidth="1"/>
    <col min="11266" max="11266" width="17.3984375" style="4" customWidth="1"/>
    <col min="11267" max="11267" width="10.59765625" style="4" customWidth="1"/>
    <col min="11268" max="11269" width="17.3984375" style="4" customWidth="1"/>
    <col min="11270" max="11271" width="15.09765625" style="4" customWidth="1"/>
    <col min="11272" max="11520" width="8.8984375" style="4"/>
    <col min="11521" max="11521" width="12.59765625" style="4" customWidth="1"/>
    <col min="11522" max="11522" width="17.3984375" style="4" customWidth="1"/>
    <col min="11523" max="11523" width="10.59765625" style="4" customWidth="1"/>
    <col min="11524" max="11525" width="17.3984375" style="4" customWidth="1"/>
    <col min="11526" max="11527" width="15.09765625" style="4" customWidth="1"/>
    <col min="11528" max="11776" width="8.8984375" style="4"/>
    <col min="11777" max="11777" width="12.59765625" style="4" customWidth="1"/>
    <col min="11778" max="11778" width="17.3984375" style="4" customWidth="1"/>
    <col min="11779" max="11779" width="10.59765625" style="4" customWidth="1"/>
    <col min="11780" max="11781" width="17.3984375" style="4" customWidth="1"/>
    <col min="11782" max="11783" width="15.09765625" style="4" customWidth="1"/>
    <col min="11784" max="12032" width="8.8984375" style="4"/>
    <col min="12033" max="12033" width="12.59765625" style="4" customWidth="1"/>
    <col min="12034" max="12034" width="17.3984375" style="4" customWidth="1"/>
    <col min="12035" max="12035" width="10.59765625" style="4" customWidth="1"/>
    <col min="12036" max="12037" width="17.3984375" style="4" customWidth="1"/>
    <col min="12038" max="12039" width="15.09765625" style="4" customWidth="1"/>
    <col min="12040" max="12288" width="8.8984375" style="4"/>
    <col min="12289" max="12289" width="12.59765625" style="4" customWidth="1"/>
    <col min="12290" max="12290" width="17.3984375" style="4" customWidth="1"/>
    <col min="12291" max="12291" width="10.59765625" style="4" customWidth="1"/>
    <col min="12292" max="12293" width="17.3984375" style="4" customWidth="1"/>
    <col min="12294" max="12295" width="15.09765625" style="4" customWidth="1"/>
    <col min="12296" max="12544" width="8.8984375" style="4"/>
    <col min="12545" max="12545" width="12.59765625" style="4" customWidth="1"/>
    <col min="12546" max="12546" width="17.3984375" style="4" customWidth="1"/>
    <col min="12547" max="12547" width="10.59765625" style="4" customWidth="1"/>
    <col min="12548" max="12549" width="17.3984375" style="4" customWidth="1"/>
    <col min="12550" max="12551" width="15.09765625" style="4" customWidth="1"/>
    <col min="12552" max="12800" width="8.8984375" style="4"/>
    <col min="12801" max="12801" width="12.59765625" style="4" customWidth="1"/>
    <col min="12802" max="12802" width="17.3984375" style="4" customWidth="1"/>
    <col min="12803" max="12803" width="10.59765625" style="4" customWidth="1"/>
    <col min="12804" max="12805" width="17.3984375" style="4" customWidth="1"/>
    <col min="12806" max="12807" width="15.09765625" style="4" customWidth="1"/>
    <col min="12808" max="13056" width="8.8984375" style="4"/>
    <col min="13057" max="13057" width="12.59765625" style="4" customWidth="1"/>
    <col min="13058" max="13058" width="17.3984375" style="4" customWidth="1"/>
    <col min="13059" max="13059" width="10.59765625" style="4" customWidth="1"/>
    <col min="13060" max="13061" width="17.3984375" style="4" customWidth="1"/>
    <col min="13062" max="13063" width="15.09765625" style="4" customWidth="1"/>
    <col min="13064" max="13312" width="8.8984375" style="4"/>
    <col min="13313" max="13313" width="12.59765625" style="4" customWidth="1"/>
    <col min="13314" max="13314" width="17.3984375" style="4" customWidth="1"/>
    <col min="13315" max="13315" width="10.59765625" style="4" customWidth="1"/>
    <col min="13316" max="13317" width="17.3984375" style="4" customWidth="1"/>
    <col min="13318" max="13319" width="15.09765625" style="4" customWidth="1"/>
    <col min="13320" max="13568" width="8.8984375" style="4"/>
    <col min="13569" max="13569" width="12.59765625" style="4" customWidth="1"/>
    <col min="13570" max="13570" width="17.3984375" style="4" customWidth="1"/>
    <col min="13571" max="13571" width="10.59765625" style="4" customWidth="1"/>
    <col min="13572" max="13573" width="17.3984375" style="4" customWidth="1"/>
    <col min="13574" max="13575" width="15.09765625" style="4" customWidth="1"/>
    <col min="13576" max="13824" width="8.8984375" style="4"/>
    <col min="13825" max="13825" width="12.59765625" style="4" customWidth="1"/>
    <col min="13826" max="13826" width="17.3984375" style="4" customWidth="1"/>
    <col min="13827" max="13827" width="10.59765625" style="4" customWidth="1"/>
    <col min="13828" max="13829" width="17.3984375" style="4" customWidth="1"/>
    <col min="13830" max="13831" width="15.09765625" style="4" customWidth="1"/>
    <col min="13832" max="14080" width="8.8984375" style="4"/>
    <col min="14081" max="14081" width="12.59765625" style="4" customWidth="1"/>
    <col min="14082" max="14082" width="17.3984375" style="4" customWidth="1"/>
    <col min="14083" max="14083" width="10.59765625" style="4" customWidth="1"/>
    <col min="14084" max="14085" width="17.3984375" style="4" customWidth="1"/>
    <col min="14086" max="14087" width="15.09765625" style="4" customWidth="1"/>
    <col min="14088" max="14336" width="8.8984375" style="4"/>
    <col min="14337" max="14337" width="12.59765625" style="4" customWidth="1"/>
    <col min="14338" max="14338" width="17.3984375" style="4" customWidth="1"/>
    <col min="14339" max="14339" width="10.59765625" style="4" customWidth="1"/>
    <col min="14340" max="14341" width="17.3984375" style="4" customWidth="1"/>
    <col min="14342" max="14343" width="15.09765625" style="4" customWidth="1"/>
    <col min="14344" max="14592" width="8.8984375" style="4"/>
    <col min="14593" max="14593" width="12.59765625" style="4" customWidth="1"/>
    <col min="14594" max="14594" width="17.3984375" style="4" customWidth="1"/>
    <col min="14595" max="14595" width="10.59765625" style="4" customWidth="1"/>
    <col min="14596" max="14597" width="17.3984375" style="4" customWidth="1"/>
    <col min="14598" max="14599" width="15.09765625" style="4" customWidth="1"/>
    <col min="14600" max="14848" width="8.8984375" style="4"/>
    <col min="14849" max="14849" width="12.59765625" style="4" customWidth="1"/>
    <col min="14850" max="14850" width="17.3984375" style="4" customWidth="1"/>
    <col min="14851" max="14851" width="10.59765625" style="4" customWidth="1"/>
    <col min="14852" max="14853" width="17.3984375" style="4" customWidth="1"/>
    <col min="14854" max="14855" width="15.09765625" style="4" customWidth="1"/>
    <col min="14856" max="15104" width="8.8984375" style="4"/>
    <col min="15105" max="15105" width="12.59765625" style="4" customWidth="1"/>
    <col min="15106" max="15106" width="17.3984375" style="4" customWidth="1"/>
    <col min="15107" max="15107" width="10.59765625" style="4" customWidth="1"/>
    <col min="15108" max="15109" width="17.3984375" style="4" customWidth="1"/>
    <col min="15110" max="15111" width="15.09765625" style="4" customWidth="1"/>
    <col min="15112" max="15360" width="8.8984375" style="4"/>
    <col min="15361" max="15361" width="12.59765625" style="4" customWidth="1"/>
    <col min="15362" max="15362" width="17.3984375" style="4" customWidth="1"/>
    <col min="15363" max="15363" width="10.59765625" style="4" customWidth="1"/>
    <col min="15364" max="15365" width="17.3984375" style="4" customWidth="1"/>
    <col min="15366" max="15367" width="15.09765625" style="4" customWidth="1"/>
    <col min="15368" max="15616" width="8.8984375" style="4"/>
    <col min="15617" max="15617" width="12.59765625" style="4" customWidth="1"/>
    <col min="15618" max="15618" width="17.3984375" style="4" customWidth="1"/>
    <col min="15619" max="15619" width="10.59765625" style="4" customWidth="1"/>
    <col min="15620" max="15621" width="17.3984375" style="4" customWidth="1"/>
    <col min="15622" max="15623" width="15.09765625" style="4" customWidth="1"/>
    <col min="15624" max="15872" width="8.8984375" style="4"/>
    <col min="15873" max="15873" width="12.59765625" style="4" customWidth="1"/>
    <col min="15874" max="15874" width="17.3984375" style="4" customWidth="1"/>
    <col min="15875" max="15875" width="10.59765625" style="4" customWidth="1"/>
    <col min="15876" max="15877" width="17.3984375" style="4" customWidth="1"/>
    <col min="15878" max="15879" width="15.09765625" style="4" customWidth="1"/>
    <col min="15880" max="16128" width="8.8984375" style="4"/>
    <col min="16129" max="16129" width="12.59765625" style="4" customWidth="1"/>
    <col min="16130" max="16130" width="17.3984375" style="4" customWidth="1"/>
    <col min="16131" max="16131" width="10.59765625" style="4" customWidth="1"/>
    <col min="16132" max="16133" width="17.3984375" style="4" customWidth="1"/>
    <col min="16134" max="16135" width="15.09765625" style="4" customWidth="1"/>
    <col min="16136" max="16384" width="8.8984375" style="4"/>
  </cols>
  <sheetData>
    <row r="1" spans="1:15" x14ac:dyDescent="0.25">
      <c r="A1" s="6"/>
      <c r="B1" s="6"/>
      <c r="C1" s="6"/>
      <c r="D1" s="6"/>
      <c r="E1" s="6"/>
      <c r="F1" s="6"/>
      <c r="G1" s="7"/>
    </row>
    <row r="2" spans="1:15" ht="13" x14ac:dyDescent="0.3">
      <c r="A2" s="8" t="s">
        <v>282</v>
      </c>
      <c r="B2" s="6"/>
      <c r="C2" s="6"/>
      <c r="D2" s="6"/>
      <c r="E2" s="6"/>
      <c r="F2" s="6"/>
      <c r="G2" s="7"/>
    </row>
    <row r="3" spans="1:15" x14ac:dyDescent="0.25">
      <c r="A3" s="9"/>
      <c r="B3" s="9"/>
      <c r="C3" s="9"/>
      <c r="D3" s="9"/>
      <c r="E3" s="9"/>
      <c r="F3" s="9"/>
      <c r="G3" s="10"/>
    </row>
    <row r="4" spans="1:15" x14ac:dyDescent="0.25">
      <c r="A4" s="11" t="s">
        <v>42</v>
      </c>
      <c r="B4" s="12" t="s">
        <v>43</v>
      </c>
      <c r="C4" s="12" t="s">
        <v>44</v>
      </c>
      <c r="D4" s="12" t="s">
        <v>44</v>
      </c>
      <c r="E4" s="12" t="s">
        <v>45</v>
      </c>
      <c r="F4" s="12" t="s">
        <v>46</v>
      </c>
      <c r="G4" s="13" t="s">
        <v>47</v>
      </c>
    </row>
    <row r="5" spans="1:15" x14ac:dyDescent="0.25">
      <c r="A5" s="14" t="s">
        <v>48</v>
      </c>
      <c r="B5" s="15" t="s">
        <v>49</v>
      </c>
      <c r="C5" s="15" t="s">
        <v>50</v>
      </c>
      <c r="D5" s="15" t="s">
        <v>51</v>
      </c>
      <c r="E5" s="15" t="s">
        <v>52</v>
      </c>
      <c r="F5" s="15" t="s">
        <v>53</v>
      </c>
      <c r="G5" s="16" t="s">
        <v>54</v>
      </c>
    </row>
    <row r="6" spans="1:15" x14ac:dyDescent="0.25">
      <c r="A6" s="17"/>
      <c r="B6" s="15" t="s">
        <v>55</v>
      </c>
      <c r="C6" s="15" t="s">
        <v>56</v>
      </c>
      <c r="D6" s="15" t="s">
        <v>55</v>
      </c>
      <c r="E6" s="15" t="s">
        <v>55</v>
      </c>
      <c r="F6" s="15" t="s">
        <v>57</v>
      </c>
      <c r="G6" s="16" t="s">
        <v>56</v>
      </c>
    </row>
    <row r="7" spans="1:15" x14ac:dyDescent="0.25">
      <c r="A7" s="18"/>
      <c r="B7" s="6"/>
      <c r="C7" s="15"/>
      <c r="D7" s="6"/>
      <c r="E7" s="6"/>
      <c r="F7" s="15"/>
      <c r="G7" s="16"/>
    </row>
    <row r="8" spans="1:15" ht="13.5" x14ac:dyDescent="0.35">
      <c r="A8" s="19"/>
      <c r="B8" s="20" t="s">
        <v>58</v>
      </c>
      <c r="C8" s="12" t="s">
        <v>59</v>
      </c>
      <c r="D8" s="12" t="s">
        <v>60</v>
      </c>
      <c r="E8" s="12" t="s">
        <v>61</v>
      </c>
      <c r="F8" s="20" t="s">
        <v>62</v>
      </c>
      <c r="G8" s="21" t="s">
        <v>63</v>
      </c>
    </row>
    <row r="9" spans="1:15" x14ac:dyDescent="0.25">
      <c r="A9" s="18"/>
      <c r="B9" s="22"/>
      <c r="C9" s="22"/>
      <c r="D9" s="22"/>
      <c r="E9" s="22"/>
      <c r="F9" s="22"/>
      <c r="G9" s="23"/>
    </row>
    <row r="10" spans="1:15" x14ac:dyDescent="0.25">
      <c r="A10" s="14" t="s">
        <v>64</v>
      </c>
      <c r="B10" s="24">
        <v>1.92E-3</v>
      </c>
      <c r="C10" s="15">
        <v>100000</v>
      </c>
      <c r="D10" s="15">
        <v>192</v>
      </c>
      <c r="E10" s="15">
        <v>99843</v>
      </c>
      <c r="F10" s="15">
        <v>8098155</v>
      </c>
      <c r="G10" s="25">
        <v>81</v>
      </c>
      <c r="H10" s="40"/>
      <c r="I10" s="44"/>
      <c r="J10" s="44"/>
      <c r="K10" s="39"/>
      <c r="L10" s="39"/>
      <c r="M10" s="44"/>
      <c r="N10" s="43"/>
      <c r="O10" s="43"/>
    </row>
    <row r="11" spans="1:15" x14ac:dyDescent="0.25">
      <c r="A11" s="14" t="s">
        <v>65</v>
      </c>
      <c r="B11" s="24">
        <v>1.3999999999999999E-4</v>
      </c>
      <c r="C11" s="15">
        <v>99808</v>
      </c>
      <c r="D11" s="15">
        <v>14</v>
      </c>
      <c r="E11" s="15">
        <v>99801</v>
      </c>
      <c r="F11" s="15">
        <v>7998312</v>
      </c>
      <c r="G11" s="25">
        <v>80.099999999999994</v>
      </c>
      <c r="H11" s="40"/>
      <c r="I11" s="44"/>
      <c r="J11" s="44"/>
      <c r="K11" s="39"/>
      <c r="L11" s="39"/>
      <c r="M11" s="44"/>
      <c r="N11" s="43"/>
      <c r="O11" s="43"/>
    </row>
    <row r="12" spans="1:15" x14ac:dyDescent="0.25">
      <c r="A12" s="14" t="s">
        <v>66</v>
      </c>
      <c r="B12" s="24">
        <v>1.3999999999999999E-4</v>
      </c>
      <c r="C12" s="15">
        <v>99794</v>
      </c>
      <c r="D12" s="15">
        <v>14</v>
      </c>
      <c r="E12" s="15">
        <v>99787</v>
      </c>
      <c r="F12" s="15">
        <v>7898511</v>
      </c>
      <c r="G12" s="25">
        <v>79.099999999999994</v>
      </c>
      <c r="H12" s="40"/>
      <c r="I12" s="44"/>
      <c r="J12" s="44"/>
      <c r="K12" s="39"/>
      <c r="L12" s="39"/>
      <c r="M12" s="44"/>
      <c r="N12" s="43"/>
      <c r="O12" s="43"/>
    </row>
    <row r="13" spans="1:15" x14ac:dyDescent="0.25">
      <c r="A13" s="14" t="s">
        <v>67</v>
      </c>
      <c r="B13" s="24">
        <v>1.2999999999999999E-4</v>
      </c>
      <c r="C13" s="15">
        <v>99780</v>
      </c>
      <c r="D13" s="15">
        <v>13</v>
      </c>
      <c r="E13" s="15">
        <v>99774</v>
      </c>
      <c r="F13" s="15">
        <v>7798724</v>
      </c>
      <c r="G13" s="25">
        <v>78.2</v>
      </c>
      <c r="H13" s="40"/>
      <c r="I13" s="44"/>
      <c r="J13" s="44"/>
      <c r="K13" s="39"/>
      <c r="L13" s="39"/>
      <c r="M13" s="44"/>
      <c r="N13" s="43"/>
      <c r="O13" s="43"/>
    </row>
    <row r="14" spans="1:15" x14ac:dyDescent="0.25">
      <c r="A14" s="14" t="s">
        <v>68</v>
      </c>
      <c r="B14" s="24">
        <v>1.1E-4</v>
      </c>
      <c r="C14" s="15">
        <v>99767</v>
      </c>
      <c r="D14" s="15">
        <v>11</v>
      </c>
      <c r="E14" s="15">
        <v>99762</v>
      </c>
      <c r="F14" s="15">
        <v>7698951</v>
      </c>
      <c r="G14" s="25">
        <v>77.2</v>
      </c>
      <c r="H14" s="40"/>
      <c r="I14" s="44"/>
      <c r="J14" s="44"/>
      <c r="K14" s="39"/>
      <c r="L14" s="39"/>
      <c r="M14" s="44"/>
      <c r="N14" s="43"/>
      <c r="O14" s="43"/>
    </row>
    <row r="15" spans="1:15" x14ac:dyDescent="0.25">
      <c r="A15" s="14" t="s">
        <v>69</v>
      </c>
      <c r="B15" s="24">
        <v>1E-4</v>
      </c>
      <c r="C15" s="15">
        <v>99756</v>
      </c>
      <c r="D15" s="15">
        <v>10</v>
      </c>
      <c r="E15" s="15">
        <v>99751</v>
      </c>
      <c r="F15" s="15">
        <v>7599189</v>
      </c>
      <c r="G15" s="25">
        <v>76.2</v>
      </c>
      <c r="H15" s="40"/>
      <c r="I15" s="44"/>
      <c r="J15" s="44"/>
      <c r="K15" s="39"/>
      <c r="L15" s="39"/>
      <c r="M15" s="44"/>
      <c r="N15" s="43"/>
      <c r="O15" s="43"/>
    </row>
    <row r="16" spans="1:15" x14ac:dyDescent="0.25">
      <c r="A16" s="14" t="s">
        <v>70</v>
      </c>
      <c r="B16" s="24">
        <v>8.0000000000000007E-5</v>
      </c>
      <c r="C16" s="15">
        <v>99746</v>
      </c>
      <c r="D16" s="15">
        <v>8</v>
      </c>
      <c r="E16" s="15">
        <v>99742</v>
      </c>
      <c r="F16" s="15">
        <v>7499438</v>
      </c>
      <c r="G16" s="25">
        <v>75.2</v>
      </c>
      <c r="H16" s="40"/>
      <c r="I16" s="44"/>
      <c r="J16" s="44"/>
      <c r="K16" s="39"/>
      <c r="L16" s="39"/>
      <c r="M16" s="44"/>
      <c r="N16" s="43"/>
      <c r="O16" s="43"/>
    </row>
    <row r="17" spans="1:15" x14ac:dyDescent="0.25">
      <c r="A17" s="14" t="s">
        <v>71</v>
      </c>
      <c r="B17" s="24">
        <v>8.0000000000000007E-5</v>
      </c>
      <c r="C17" s="15">
        <v>99738</v>
      </c>
      <c r="D17" s="15">
        <v>8</v>
      </c>
      <c r="E17" s="15">
        <v>99734</v>
      </c>
      <c r="F17" s="15">
        <v>7399696</v>
      </c>
      <c r="G17" s="25">
        <v>74.2</v>
      </c>
      <c r="H17" s="40"/>
      <c r="I17" s="44"/>
      <c r="J17" s="44"/>
      <c r="K17" s="39"/>
      <c r="L17" s="39"/>
      <c r="M17" s="44"/>
      <c r="N17" s="43"/>
      <c r="O17" s="43"/>
    </row>
    <row r="18" spans="1:15" x14ac:dyDescent="0.25">
      <c r="A18" s="14" t="s">
        <v>72</v>
      </c>
      <c r="B18" s="24">
        <v>8.0000000000000007E-5</v>
      </c>
      <c r="C18" s="15">
        <v>99730</v>
      </c>
      <c r="D18" s="15">
        <v>8</v>
      </c>
      <c r="E18" s="15">
        <v>99726</v>
      </c>
      <c r="F18" s="15">
        <v>7299962</v>
      </c>
      <c r="G18" s="25">
        <v>73.2</v>
      </c>
      <c r="H18" s="40"/>
      <c r="I18" s="44"/>
      <c r="J18" s="44"/>
      <c r="K18" s="39"/>
      <c r="L18" s="39"/>
      <c r="M18" s="44"/>
      <c r="N18" s="43"/>
      <c r="O18" s="43"/>
    </row>
    <row r="19" spans="1:15" x14ac:dyDescent="0.25">
      <c r="A19" s="14" t="s">
        <v>73</v>
      </c>
      <c r="B19" s="24">
        <v>9.0000000000000006E-5</v>
      </c>
      <c r="C19" s="15">
        <v>99722</v>
      </c>
      <c r="D19" s="15">
        <v>9</v>
      </c>
      <c r="E19" s="15">
        <v>99718</v>
      </c>
      <c r="F19" s="15">
        <v>7200236</v>
      </c>
      <c r="G19" s="25">
        <v>72.2</v>
      </c>
      <c r="H19" s="40"/>
      <c r="I19" s="44"/>
      <c r="J19" s="44"/>
      <c r="K19" s="39"/>
      <c r="L19" s="39"/>
      <c r="M19" s="44"/>
      <c r="N19" s="43"/>
      <c r="O19" s="43"/>
    </row>
    <row r="20" spans="1:15" x14ac:dyDescent="0.25">
      <c r="A20" s="14" t="s">
        <v>74</v>
      </c>
      <c r="B20" s="24">
        <v>1.1E-4</v>
      </c>
      <c r="C20" s="15">
        <v>99713</v>
      </c>
      <c r="D20" s="15">
        <v>11</v>
      </c>
      <c r="E20" s="15">
        <v>99708</v>
      </c>
      <c r="F20" s="15">
        <v>7100519</v>
      </c>
      <c r="G20" s="25">
        <v>71.2</v>
      </c>
      <c r="H20" s="40"/>
      <c r="I20" s="44"/>
      <c r="J20" s="44"/>
      <c r="K20" s="39"/>
      <c r="L20" s="39"/>
      <c r="M20" s="44"/>
      <c r="N20" s="43"/>
      <c r="O20" s="43"/>
    </row>
    <row r="21" spans="1:15" x14ac:dyDescent="0.25">
      <c r="A21" s="14" t="s">
        <v>75</v>
      </c>
      <c r="B21" s="24">
        <v>1.2E-4</v>
      </c>
      <c r="C21" s="15">
        <v>99702</v>
      </c>
      <c r="D21" s="15">
        <v>12</v>
      </c>
      <c r="E21" s="15">
        <v>99696</v>
      </c>
      <c r="F21" s="15">
        <v>7000811</v>
      </c>
      <c r="G21" s="25">
        <v>70.2</v>
      </c>
      <c r="H21" s="40"/>
      <c r="I21" s="44"/>
      <c r="J21" s="44"/>
      <c r="K21" s="39"/>
      <c r="L21" s="39"/>
      <c r="M21" s="44"/>
      <c r="N21" s="43"/>
      <c r="O21" s="43"/>
    </row>
    <row r="22" spans="1:15" x14ac:dyDescent="0.25">
      <c r="A22" s="14" t="s">
        <v>76</v>
      </c>
      <c r="B22" s="24">
        <v>1.2999999999999999E-4</v>
      </c>
      <c r="C22" s="15">
        <v>99690</v>
      </c>
      <c r="D22" s="15">
        <v>13</v>
      </c>
      <c r="E22" s="15">
        <v>99684</v>
      </c>
      <c r="F22" s="15">
        <v>6901115</v>
      </c>
      <c r="G22" s="25">
        <v>69.2</v>
      </c>
      <c r="H22" s="40"/>
      <c r="I22" s="44"/>
      <c r="J22" s="44"/>
      <c r="K22" s="39"/>
      <c r="L22" s="39"/>
      <c r="M22" s="44"/>
      <c r="N22" s="43"/>
      <c r="O22" s="43"/>
    </row>
    <row r="23" spans="1:15" x14ac:dyDescent="0.25">
      <c r="A23" s="14" t="s">
        <v>77</v>
      </c>
      <c r="B23" s="24">
        <v>1.4999999999999999E-4</v>
      </c>
      <c r="C23" s="15">
        <v>99677</v>
      </c>
      <c r="D23" s="15">
        <v>15</v>
      </c>
      <c r="E23" s="15">
        <v>99670</v>
      </c>
      <c r="F23" s="15">
        <v>6801432</v>
      </c>
      <c r="G23" s="25">
        <v>68.2</v>
      </c>
      <c r="H23" s="40"/>
      <c r="I23" s="44"/>
      <c r="J23" s="44"/>
      <c r="K23" s="39"/>
      <c r="L23" s="39"/>
      <c r="M23" s="44"/>
      <c r="N23" s="43"/>
      <c r="O23" s="43"/>
    </row>
    <row r="24" spans="1:15" x14ac:dyDescent="0.25">
      <c r="A24" s="14" t="s">
        <v>78</v>
      </c>
      <c r="B24" s="24">
        <v>1.7000000000000001E-4</v>
      </c>
      <c r="C24" s="15">
        <v>99662</v>
      </c>
      <c r="D24" s="15">
        <v>17</v>
      </c>
      <c r="E24" s="15">
        <v>99654</v>
      </c>
      <c r="F24" s="15">
        <v>6701762</v>
      </c>
      <c r="G24" s="25">
        <v>67.2</v>
      </c>
      <c r="H24" s="40"/>
      <c r="I24" s="44"/>
      <c r="J24" s="44"/>
      <c r="K24" s="39"/>
      <c r="L24" s="39"/>
      <c r="M24" s="44"/>
      <c r="N24" s="43"/>
      <c r="O24" s="43"/>
    </row>
    <row r="25" spans="1:15" x14ac:dyDescent="0.25">
      <c r="A25" s="14" t="s">
        <v>79</v>
      </c>
      <c r="B25" s="24">
        <v>1.9000000000000001E-4</v>
      </c>
      <c r="C25" s="15">
        <v>99645</v>
      </c>
      <c r="D25" s="15">
        <v>19</v>
      </c>
      <c r="E25" s="15">
        <v>99636</v>
      </c>
      <c r="F25" s="15">
        <v>6602109</v>
      </c>
      <c r="G25" s="25">
        <v>66.3</v>
      </c>
      <c r="H25" s="40"/>
      <c r="I25" s="44"/>
      <c r="J25" s="44"/>
      <c r="K25" s="39"/>
      <c r="L25" s="39"/>
      <c r="M25" s="44"/>
      <c r="N25" s="43"/>
      <c r="O25" s="43"/>
    </row>
    <row r="26" spans="1:15" x14ac:dyDescent="0.25">
      <c r="A26" s="26" t="s">
        <v>80</v>
      </c>
      <c r="B26" s="24">
        <v>2.1000000000000001E-4</v>
      </c>
      <c r="C26" s="15">
        <v>99626</v>
      </c>
      <c r="D26" s="15">
        <v>21</v>
      </c>
      <c r="E26" s="15">
        <v>99616</v>
      </c>
      <c r="F26" s="15">
        <v>6502473</v>
      </c>
      <c r="G26" s="25">
        <v>65.3</v>
      </c>
      <c r="H26" s="40"/>
      <c r="I26" s="44"/>
      <c r="J26" s="44"/>
      <c r="K26" s="39"/>
      <c r="L26" s="39"/>
      <c r="M26" s="44"/>
      <c r="N26" s="43"/>
      <c r="O26" s="43"/>
    </row>
    <row r="27" spans="1:15" x14ac:dyDescent="0.25">
      <c r="A27" s="26" t="s">
        <v>81</v>
      </c>
      <c r="B27" s="24">
        <v>2.4000000000000001E-4</v>
      </c>
      <c r="C27" s="15">
        <v>99605</v>
      </c>
      <c r="D27" s="15">
        <v>24</v>
      </c>
      <c r="E27" s="15">
        <v>99593</v>
      </c>
      <c r="F27" s="15">
        <v>6402858</v>
      </c>
      <c r="G27" s="25">
        <v>64.3</v>
      </c>
      <c r="H27" s="40"/>
      <c r="I27" s="44"/>
      <c r="J27" s="44"/>
      <c r="K27" s="39"/>
      <c r="L27" s="39"/>
      <c r="M27" s="44"/>
      <c r="N27" s="43"/>
      <c r="O27" s="43"/>
    </row>
    <row r="28" spans="1:15" x14ac:dyDescent="0.25">
      <c r="A28" s="26" t="s">
        <v>82</v>
      </c>
      <c r="B28" s="24">
        <v>2.7E-4</v>
      </c>
      <c r="C28" s="15">
        <v>99581</v>
      </c>
      <c r="D28" s="15">
        <v>27</v>
      </c>
      <c r="E28" s="15">
        <v>99568</v>
      </c>
      <c r="F28" s="15">
        <v>6303265</v>
      </c>
      <c r="G28" s="25">
        <v>63.3</v>
      </c>
      <c r="H28" s="40"/>
      <c r="I28" s="44"/>
      <c r="J28" s="44"/>
      <c r="K28" s="39"/>
      <c r="L28" s="39"/>
      <c r="M28" s="44"/>
      <c r="N28" s="43"/>
      <c r="O28" s="43"/>
    </row>
    <row r="29" spans="1:15" x14ac:dyDescent="0.25">
      <c r="A29" s="26" t="s">
        <v>83</v>
      </c>
      <c r="B29" s="24">
        <v>2.9999999999999997E-4</v>
      </c>
      <c r="C29" s="15">
        <v>99554</v>
      </c>
      <c r="D29" s="15">
        <v>30</v>
      </c>
      <c r="E29" s="15">
        <v>99539</v>
      </c>
      <c r="F29" s="15">
        <v>6203697</v>
      </c>
      <c r="G29" s="25">
        <v>62.3</v>
      </c>
      <c r="H29" s="40"/>
      <c r="I29" s="44"/>
      <c r="J29" s="44"/>
      <c r="K29" s="39"/>
      <c r="L29" s="39"/>
      <c r="M29" s="44"/>
      <c r="N29" s="43"/>
      <c r="O29" s="43"/>
    </row>
    <row r="30" spans="1:15" x14ac:dyDescent="0.25">
      <c r="A30" s="26" t="s">
        <v>84</v>
      </c>
      <c r="B30" s="24">
        <v>3.3E-4</v>
      </c>
      <c r="C30" s="15">
        <v>99524</v>
      </c>
      <c r="D30" s="15">
        <v>33</v>
      </c>
      <c r="E30" s="15">
        <v>99508</v>
      </c>
      <c r="F30" s="15">
        <v>6104158</v>
      </c>
      <c r="G30" s="25">
        <v>61.3</v>
      </c>
      <c r="H30" s="40"/>
      <c r="I30" s="44"/>
      <c r="J30" s="44"/>
      <c r="K30" s="39"/>
      <c r="L30" s="39"/>
      <c r="M30" s="44"/>
      <c r="N30" s="43"/>
      <c r="O30" s="43"/>
    </row>
    <row r="31" spans="1:15" x14ac:dyDescent="0.25">
      <c r="A31" s="26" t="s">
        <v>85</v>
      </c>
      <c r="B31" s="24">
        <v>3.6000000000000002E-4</v>
      </c>
      <c r="C31" s="15">
        <v>99491</v>
      </c>
      <c r="D31" s="15">
        <v>36</v>
      </c>
      <c r="E31" s="15">
        <v>99473</v>
      </c>
      <c r="F31" s="15">
        <v>6004651</v>
      </c>
      <c r="G31" s="25">
        <v>60.4</v>
      </c>
      <c r="H31" s="40"/>
      <c r="I31" s="44"/>
      <c r="J31" s="44"/>
      <c r="K31" s="39"/>
      <c r="L31" s="39"/>
      <c r="M31" s="44"/>
      <c r="N31" s="43"/>
      <c r="O31" s="43"/>
    </row>
    <row r="32" spans="1:15" x14ac:dyDescent="0.25">
      <c r="A32" s="26" t="s">
        <v>86</v>
      </c>
      <c r="B32" s="24">
        <v>3.8999999999999999E-4</v>
      </c>
      <c r="C32" s="15">
        <v>99455</v>
      </c>
      <c r="D32" s="15">
        <v>39</v>
      </c>
      <c r="E32" s="15">
        <v>99436</v>
      </c>
      <c r="F32" s="15">
        <v>5905178</v>
      </c>
      <c r="G32" s="25">
        <v>59.4</v>
      </c>
      <c r="H32" s="40"/>
      <c r="I32" s="44"/>
      <c r="J32" s="44"/>
      <c r="K32" s="39"/>
      <c r="L32" s="39"/>
      <c r="M32" s="44"/>
      <c r="N32" s="43"/>
      <c r="O32" s="43"/>
    </row>
    <row r="33" spans="1:15" x14ac:dyDescent="0.25">
      <c r="A33" s="26" t="s">
        <v>87</v>
      </c>
      <c r="B33" s="24">
        <v>4.0000000000000002E-4</v>
      </c>
      <c r="C33" s="15">
        <v>99416</v>
      </c>
      <c r="D33" s="15">
        <v>40</v>
      </c>
      <c r="E33" s="15">
        <v>99396</v>
      </c>
      <c r="F33" s="15">
        <v>5805742</v>
      </c>
      <c r="G33" s="25">
        <v>58.4</v>
      </c>
      <c r="H33" s="40"/>
      <c r="I33" s="44"/>
      <c r="J33" s="44"/>
      <c r="K33" s="39"/>
      <c r="L33" s="39"/>
      <c r="M33" s="44"/>
      <c r="N33" s="43"/>
      <c r="O33" s="43"/>
    </row>
    <row r="34" spans="1:15" x14ac:dyDescent="0.25">
      <c r="A34" s="26" t="s">
        <v>88</v>
      </c>
      <c r="B34" s="24">
        <v>4.0999999999999999E-4</v>
      </c>
      <c r="C34" s="15">
        <v>99376</v>
      </c>
      <c r="D34" s="15">
        <v>41</v>
      </c>
      <c r="E34" s="15">
        <v>99356</v>
      </c>
      <c r="F34" s="15">
        <v>5706346</v>
      </c>
      <c r="G34" s="25">
        <v>57.4</v>
      </c>
      <c r="H34" s="40"/>
      <c r="I34" s="44"/>
      <c r="J34" s="44"/>
      <c r="K34" s="39"/>
      <c r="L34" s="39"/>
      <c r="M34" s="44"/>
      <c r="N34" s="43"/>
      <c r="O34" s="43"/>
    </row>
    <row r="35" spans="1:15" x14ac:dyDescent="0.25">
      <c r="A35" s="26" t="s">
        <v>89</v>
      </c>
      <c r="B35" s="24">
        <v>4.2000000000000002E-4</v>
      </c>
      <c r="C35" s="15">
        <v>99335</v>
      </c>
      <c r="D35" s="15">
        <v>42</v>
      </c>
      <c r="E35" s="15">
        <v>99314</v>
      </c>
      <c r="F35" s="15">
        <v>5606991</v>
      </c>
      <c r="G35" s="25">
        <v>56.4</v>
      </c>
      <c r="H35" s="40"/>
      <c r="I35" s="44"/>
      <c r="J35" s="44"/>
      <c r="K35" s="39"/>
      <c r="L35" s="39"/>
      <c r="M35" s="44"/>
      <c r="N35" s="43"/>
      <c r="O35" s="43"/>
    </row>
    <row r="36" spans="1:15" x14ac:dyDescent="0.25">
      <c r="A36" s="26" t="s">
        <v>90</v>
      </c>
      <c r="B36" s="24">
        <v>4.2999999999999999E-4</v>
      </c>
      <c r="C36" s="15">
        <v>99293</v>
      </c>
      <c r="D36" s="15">
        <v>42</v>
      </c>
      <c r="E36" s="15">
        <v>99272</v>
      </c>
      <c r="F36" s="15">
        <v>5507677</v>
      </c>
      <c r="G36" s="25">
        <v>55.5</v>
      </c>
      <c r="H36" s="40"/>
      <c r="I36" s="44"/>
      <c r="J36" s="44"/>
      <c r="K36" s="39"/>
      <c r="L36" s="39"/>
      <c r="M36" s="44"/>
      <c r="N36" s="43"/>
      <c r="O36" s="43"/>
    </row>
    <row r="37" spans="1:15" x14ac:dyDescent="0.25">
      <c r="A37" s="26" t="s">
        <v>91</v>
      </c>
      <c r="B37" s="24">
        <v>4.4000000000000002E-4</v>
      </c>
      <c r="C37" s="15">
        <v>99251</v>
      </c>
      <c r="D37" s="15">
        <v>43</v>
      </c>
      <c r="E37" s="15">
        <v>99230</v>
      </c>
      <c r="F37" s="15">
        <v>5408405</v>
      </c>
      <c r="G37" s="25">
        <v>54.5</v>
      </c>
      <c r="H37" s="40"/>
      <c r="I37" s="44"/>
      <c r="J37" s="44"/>
      <c r="K37" s="39"/>
      <c r="L37" s="39"/>
      <c r="M37" s="44"/>
      <c r="N37" s="43"/>
      <c r="O37" s="43"/>
    </row>
    <row r="38" spans="1:15" x14ac:dyDescent="0.25">
      <c r="A38" s="26" t="s">
        <v>92</v>
      </c>
      <c r="B38" s="24">
        <v>4.4000000000000002E-4</v>
      </c>
      <c r="C38" s="15">
        <v>99208</v>
      </c>
      <c r="D38" s="15">
        <v>44</v>
      </c>
      <c r="E38" s="15">
        <v>99186</v>
      </c>
      <c r="F38" s="15">
        <v>5309175</v>
      </c>
      <c r="G38" s="25">
        <v>53.5</v>
      </c>
      <c r="H38" s="40"/>
      <c r="I38" s="44"/>
      <c r="J38" s="44"/>
      <c r="K38" s="39"/>
      <c r="L38" s="39"/>
      <c r="M38" s="44"/>
      <c r="N38" s="43"/>
      <c r="O38" s="43"/>
    </row>
    <row r="39" spans="1:15" x14ac:dyDescent="0.25">
      <c r="A39" s="26" t="s">
        <v>93</v>
      </c>
      <c r="B39" s="24">
        <v>4.4999999999999999E-4</v>
      </c>
      <c r="C39" s="15">
        <v>99164</v>
      </c>
      <c r="D39" s="15">
        <v>45</v>
      </c>
      <c r="E39" s="15">
        <v>99142</v>
      </c>
      <c r="F39" s="15">
        <v>5209989</v>
      </c>
      <c r="G39" s="25">
        <v>52.5</v>
      </c>
      <c r="H39" s="40"/>
      <c r="I39" s="44"/>
      <c r="J39" s="44"/>
      <c r="K39" s="39"/>
      <c r="L39" s="39"/>
      <c r="M39" s="44"/>
      <c r="N39" s="43"/>
      <c r="O39" s="43"/>
    </row>
    <row r="40" spans="1:15" x14ac:dyDescent="0.25">
      <c r="A40" s="26" t="s">
        <v>94</v>
      </c>
      <c r="B40" s="24">
        <v>4.6000000000000001E-4</v>
      </c>
      <c r="C40" s="15">
        <v>99119</v>
      </c>
      <c r="D40" s="15">
        <v>45</v>
      </c>
      <c r="E40" s="15">
        <v>99097</v>
      </c>
      <c r="F40" s="15">
        <v>5110848</v>
      </c>
      <c r="G40" s="25">
        <v>51.6</v>
      </c>
      <c r="H40" s="40"/>
      <c r="I40" s="44"/>
      <c r="J40" s="44"/>
      <c r="K40" s="39"/>
      <c r="L40" s="39"/>
      <c r="M40" s="44"/>
      <c r="N40" s="43"/>
      <c r="O40" s="43"/>
    </row>
    <row r="41" spans="1:15" x14ac:dyDescent="0.25">
      <c r="A41" s="26" t="s">
        <v>95</v>
      </c>
      <c r="B41" s="24">
        <v>4.6000000000000001E-4</v>
      </c>
      <c r="C41" s="15">
        <v>99074</v>
      </c>
      <c r="D41" s="15">
        <v>46</v>
      </c>
      <c r="E41" s="15">
        <v>99051</v>
      </c>
      <c r="F41" s="15">
        <v>5011751</v>
      </c>
      <c r="G41" s="25">
        <v>50.6</v>
      </c>
      <c r="H41" s="40"/>
      <c r="I41" s="44"/>
      <c r="J41" s="44"/>
      <c r="K41" s="39"/>
      <c r="L41" s="39"/>
      <c r="M41" s="44"/>
      <c r="N41" s="43"/>
      <c r="O41" s="43"/>
    </row>
    <row r="42" spans="1:15" x14ac:dyDescent="0.25">
      <c r="A42" s="26" t="s">
        <v>96</v>
      </c>
      <c r="B42" s="24">
        <v>4.8000000000000001E-4</v>
      </c>
      <c r="C42" s="15">
        <v>99028</v>
      </c>
      <c r="D42" s="15">
        <v>47</v>
      </c>
      <c r="E42" s="15">
        <v>99005</v>
      </c>
      <c r="F42" s="15">
        <v>4912700</v>
      </c>
      <c r="G42" s="25">
        <v>49.6</v>
      </c>
      <c r="H42" s="40"/>
      <c r="I42" s="44"/>
      <c r="J42" s="44"/>
      <c r="K42" s="39"/>
      <c r="L42" s="39"/>
      <c r="M42" s="44"/>
      <c r="N42" s="43"/>
      <c r="O42" s="43"/>
    </row>
    <row r="43" spans="1:15" x14ac:dyDescent="0.25">
      <c r="A43" s="26" t="s">
        <v>97</v>
      </c>
      <c r="B43" s="24">
        <v>5.1000000000000004E-4</v>
      </c>
      <c r="C43" s="15">
        <v>98981</v>
      </c>
      <c r="D43" s="15">
        <v>50</v>
      </c>
      <c r="E43" s="15">
        <v>98956</v>
      </c>
      <c r="F43" s="15">
        <v>4813696</v>
      </c>
      <c r="G43" s="25">
        <v>48.6</v>
      </c>
      <c r="H43" s="40"/>
      <c r="I43" s="44"/>
      <c r="J43" s="44"/>
      <c r="K43" s="39"/>
      <c r="L43" s="39"/>
      <c r="M43" s="44"/>
      <c r="N43" s="43"/>
      <c r="O43" s="43"/>
    </row>
    <row r="44" spans="1:15" x14ac:dyDescent="0.25">
      <c r="A44" s="26" t="s">
        <v>98</v>
      </c>
      <c r="B44" s="24">
        <v>5.4000000000000001E-4</v>
      </c>
      <c r="C44" s="15">
        <v>98931</v>
      </c>
      <c r="D44" s="15">
        <v>53</v>
      </c>
      <c r="E44" s="15">
        <v>98905</v>
      </c>
      <c r="F44" s="15">
        <v>4714740</v>
      </c>
      <c r="G44" s="25">
        <v>47.7</v>
      </c>
      <c r="H44" s="40"/>
      <c r="I44" s="44"/>
      <c r="J44" s="44"/>
      <c r="K44" s="39"/>
      <c r="L44" s="39"/>
      <c r="M44" s="44"/>
      <c r="N44" s="43"/>
      <c r="O44" s="43"/>
    </row>
    <row r="45" spans="1:15" x14ac:dyDescent="0.25">
      <c r="A45" s="26" t="s">
        <v>99</v>
      </c>
      <c r="B45" s="24">
        <v>5.6999999999999998E-4</v>
      </c>
      <c r="C45" s="15">
        <v>98878</v>
      </c>
      <c r="D45" s="15">
        <v>57</v>
      </c>
      <c r="E45" s="15">
        <v>98850</v>
      </c>
      <c r="F45" s="15">
        <v>4615835</v>
      </c>
      <c r="G45" s="25">
        <v>46.7</v>
      </c>
      <c r="H45" s="40"/>
      <c r="I45" s="44"/>
      <c r="J45" s="44"/>
      <c r="K45" s="39"/>
      <c r="L45" s="39"/>
      <c r="M45" s="44"/>
      <c r="N45" s="43"/>
      <c r="O45" s="43"/>
    </row>
    <row r="46" spans="1:15" x14ac:dyDescent="0.25">
      <c r="A46" s="26" t="s">
        <v>100</v>
      </c>
      <c r="B46" s="24">
        <v>6.0999999999999997E-4</v>
      </c>
      <c r="C46" s="15">
        <v>98821</v>
      </c>
      <c r="D46" s="15">
        <v>60</v>
      </c>
      <c r="E46" s="15">
        <v>98791</v>
      </c>
      <c r="F46" s="15">
        <v>4516986</v>
      </c>
      <c r="G46" s="25">
        <v>45.7</v>
      </c>
      <c r="H46" s="40"/>
      <c r="I46" s="44"/>
      <c r="J46" s="44"/>
      <c r="K46" s="39"/>
      <c r="L46" s="39"/>
      <c r="M46" s="44"/>
      <c r="N46" s="43"/>
      <c r="O46" s="43"/>
    </row>
    <row r="47" spans="1:15" x14ac:dyDescent="0.25">
      <c r="A47" s="26" t="s">
        <v>101</v>
      </c>
      <c r="B47" s="24">
        <v>6.6E-4</v>
      </c>
      <c r="C47" s="15">
        <v>98761</v>
      </c>
      <c r="D47" s="15">
        <v>65</v>
      </c>
      <c r="E47" s="15">
        <v>98729</v>
      </c>
      <c r="F47" s="15">
        <v>4418195</v>
      </c>
      <c r="G47" s="25">
        <v>44.7</v>
      </c>
      <c r="H47" s="40"/>
      <c r="I47" s="44"/>
      <c r="J47" s="44"/>
      <c r="K47" s="39"/>
      <c r="L47" s="39"/>
      <c r="M47" s="44"/>
      <c r="N47" s="43"/>
      <c r="O47" s="43"/>
    </row>
    <row r="48" spans="1:15" x14ac:dyDescent="0.25">
      <c r="A48" s="26" t="s">
        <v>102</v>
      </c>
      <c r="B48" s="24">
        <v>7.2000000000000005E-4</v>
      </c>
      <c r="C48" s="15">
        <v>98696</v>
      </c>
      <c r="D48" s="15">
        <v>71</v>
      </c>
      <c r="E48" s="15">
        <v>98661</v>
      </c>
      <c r="F48" s="15">
        <v>4319466</v>
      </c>
      <c r="G48" s="25">
        <v>43.8</v>
      </c>
      <c r="H48" s="40"/>
      <c r="I48" s="44"/>
      <c r="J48" s="44"/>
      <c r="K48" s="39"/>
      <c r="L48" s="39"/>
      <c r="M48" s="44"/>
      <c r="N48" s="43"/>
      <c r="O48" s="43"/>
    </row>
    <row r="49" spans="1:15" x14ac:dyDescent="0.25">
      <c r="A49" s="26" t="s">
        <v>103</v>
      </c>
      <c r="B49" s="24">
        <v>7.7999999999999999E-4</v>
      </c>
      <c r="C49" s="15">
        <v>98625</v>
      </c>
      <c r="D49" s="15">
        <v>77</v>
      </c>
      <c r="E49" s="15">
        <v>98587</v>
      </c>
      <c r="F49" s="15">
        <v>4220806</v>
      </c>
      <c r="G49" s="25">
        <v>42.8</v>
      </c>
      <c r="H49" s="40"/>
      <c r="I49" s="44"/>
      <c r="J49" s="44"/>
      <c r="K49" s="39"/>
      <c r="L49" s="39"/>
      <c r="M49" s="44"/>
      <c r="N49" s="43"/>
      <c r="O49" s="43"/>
    </row>
    <row r="50" spans="1:15" x14ac:dyDescent="0.25">
      <c r="A50" s="26" t="s">
        <v>104</v>
      </c>
      <c r="B50" s="24">
        <v>8.4999999999999995E-4</v>
      </c>
      <c r="C50" s="15">
        <v>98548</v>
      </c>
      <c r="D50" s="15">
        <v>84</v>
      </c>
      <c r="E50" s="15">
        <v>98506</v>
      </c>
      <c r="F50" s="15">
        <v>4122219</v>
      </c>
      <c r="G50" s="25">
        <v>41.8</v>
      </c>
      <c r="H50" s="40"/>
      <c r="I50" s="44"/>
      <c r="J50" s="44"/>
      <c r="K50" s="39"/>
      <c r="L50" s="39"/>
      <c r="M50" s="44"/>
      <c r="N50" s="43"/>
      <c r="O50" s="43"/>
    </row>
    <row r="51" spans="1:15" x14ac:dyDescent="0.25">
      <c r="A51" s="26" t="s">
        <v>105</v>
      </c>
      <c r="B51" s="24">
        <v>9.3000000000000005E-4</v>
      </c>
      <c r="C51" s="15">
        <v>98464</v>
      </c>
      <c r="D51" s="15">
        <v>92</v>
      </c>
      <c r="E51" s="15">
        <v>98418</v>
      </c>
      <c r="F51" s="15">
        <v>4023713</v>
      </c>
      <c r="G51" s="25">
        <v>40.9</v>
      </c>
      <c r="H51" s="40"/>
      <c r="I51" s="44"/>
      <c r="J51" s="44"/>
      <c r="K51" s="39"/>
      <c r="L51" s="39"/>
      <c r="M51" s="44"/>
      <c r="N51" s="43"/>
      <c r="O51" s="43"/>
    </row>
    <row r="52" spans="1:15" x14ac:dyDescent="0.25">
      <c r="A52" s="26" t="s">
        <v>106</v>
      </c>
      <c r="B52" s="24">
        <v>1.0200000000000001E-3</v>
      </c>
      <c r="C52" s="15">
        <v>98372</v>
      </c>
      <c r="D52" s="15">
        <v>101</v>
      </c>
      <c r="E52" s="15">
        <v>98322</v>
      </c>
      <c r="F52" s="15">
        <v>3925295</v>
      </c>
      <c r="G52" s="25">
        <v>39.9</v>
      </c>
      <c r="H52" s="40"/>
      <c r="I52" s="44"/>
      <c r="J52" s="44"/>
      <c r="K52" s="39"/>
      <c r="L52" s="39"/>
      <c r="M52" s="44"/>
      <c r="N52" s="43"/>
      <c r="O52" s="43"/>
    </row>
    <row r="53" spans="1:15" x14ac:dyDescent="0.25">
      <c r="A53" s="26" t="s">
        <v>107</v>
      </c>
      <c r="B53" s="24">
        <v>1.15E-3</v>
      </c>
      <c r="C53" s="15">
        <v>98271</v>
      </c>
      <c r="D53" s="15">
        <v>113</v>
      </c>
      <c r="E53" s="15">
        <v>98215</v>
      </c>
      <c r="F53" s="15">
        <v>3826974</v>
      </c>
      <c r="G53" s="25">
        <v>38.9</v>
      </c>
      <c r="H53" s="40"/>
      <c r="I53" s="44"/>
      <c r="J53" s="44"/>
      <c r="K53" s="39"/>
      <c r="L53" s="39"/>
      <c r="M53" s="44"/>
      <c r="N53" s="43"/>
      <c r="O53" s="43"/>
    </row>
    <row r="54" spans="1:15" x14ac:dyDescent="0.25">
      <c r="A54" s="26" t="s">
        <v>108</v>
      </c>
      <c r="B54" s="24">
        <v>1.2899999999999999E-3</v>
      </c>
      <c r="C54" s="15">
        <v>98158</v>
      </c>
      <c r="D54" s="15">
        <v>126</v>
      </c>
      <c r="E54" s="15">
        <v>98095</v>
      </c>
      <c r="F54" s="15">
        <v>3728759</v>
      </c>
      <c r="G54" s="25">
        <v>38</v>
      </c>
      <c r="H54" s="40"/>
      <c r="I54" s="44"/>
      <c r="J54" s="44"/>
      <c r="K54" s="39"/>
      <c r="L54" s="39"/>
      <c r="M54" s="44"/>
      <c r="N54" s="43"/>
      <c r="O54" s="43"/>
    </row>
    <row r="55" spans="1:15" x14ac:dyDescent="0.25">
      <c r="A55" s="26" t="s">
        <v>109</v>
      </c>
      <c r="B55" s="24">
        <v>1.4300000000000001E-3</v>
      </c>
      <c r="C55" s="15">
        <v>98032</v>
      </c>
      <c r="D55" s="15">
        <v>140</v>
      </c>
      <c r="E55" s="15">
        <v>97962</v>
      </c>
      <c r="F55" s="15">
        <v>3630664</v>
      </c>
      <c r="G55" s="25">
        <v>37</v>
      </c>
      <c r="H55" s="40"/>
      <c r="I55" s="44"/>
      <c r="J55" s="44"/>
      <c r="K55" s="39"/>
      <c r="L55" s="39"/>
      <c r="M55" s="44"/>
      <c r="N55" s="43"/>
      <c r="O55" s="43"/>
    </row>
    <row r="56" spans="1:15" x14ac:dyDescent="0.25">
      <c r="A56" s="26" t="s">
        <v>110</v>
      </c>
      <c r="B56" s="24">
        <v>1.58E-3</v>
      </c>
      <c r="C56" s="15">
        <v>97892</v>
      </c>
      <c r="D56" s="15">
        <v>155</v>
      </c>
      <c r="E56" s="15">
        <v>97815</v>
      </c>
      <c r="F56" s="15">
        <v>3532702</v>
      </c>
      <c r="G56" s="25">
        <v>36.1</v>
      </c>
      <c r="H56" s="40"/>
      <c r="I56" s="44"/>
      <c r="J56" s="44"/>
      <c r="K56" s="39"/>
      <c r="L56" s="39"/>
      <c r="M56" s="44"/>
      <c r="N56" s="43"/>
      <c r="O56" s="43"/>
    </row>
    <row r="57" spans="1:15" x14ac:dyDescent="0.25">
      <c r="A57" s="26" t="s">
        <v>111</v>
      </c>
      <c r="B57" s="24">
        <v>1.75E-3</v>
      </c>
      <c r="C57" s="15">
        <v>97737</v>
      </c>
      <c r="D57" s="15">
        <v>171</v>
      </c>
      <c r="E57" s="15">
        <v>97652</v>
      </c>
      <c r="F57" s="15">
        <v>3434888</v>
      </c>
      <c r="G57" s="25">
        <v>35.1</v>
      </c>
      <c r="H57" s="40"/>
      <c r="I57" s="44"/>
      <c r="J57" s="44"/>
      <c r="K57" s="39"/>
      <c r="L57" s="39"/>
      <c r="M57" s="44"/>
      <c r="N57" s="43"/>
      <c r="O57" s="43"/>
    </row>
    <row r="58" spans="1:15" x14ac:dyDescent="0.25">
      <c r="A58" s="26" t="s">
        <v>112</v>
      </c>
      <c r="B58" s="24">
        <v>1.9499999999999999E-3</v>
      </c>
      <c r="C58" s="15">
        <v>97566</v>
      </c>
      <c r="D58" s="15">
        <v>190</v>
      </c>
      <c r="E58" s="15">
        <v>97471</v>
      </c>
      <c r="F58" s="15">
        <v>3337236</v>
      </c>
      <c r="G58" s="25">
        <v>34.200000000000003</v>
      </c>
      <c r="H58" s="40"/>
      <c r="I58" s="44"/>
      <c r="J58" s="44"/>
      <c r="K58" s="39"/>
      <c r="L58" s="39"/>
      <c r="M58" s="44"/>
      <c r="N58" s="43"/>
      <c r="O58" s="43"/>
    </row>
    <row r="59" spans="1:15" x14ac:dyDescent="0.25">
      <c r="A59" s="26" t="s">
        <v>113</v>
      </c>
      <c r="B59" s="24">
        <v>2.1700000000000001E-3</v>
      </c>
      <c r="C59" s="15">
        <v>97376</v>
      </c>
      <c r="D59" s="15">
        <v>211</v>
      </c>
      <c r="E59" s="15">
        <v>97271</v>
      </c>
      <c r="F59" s="15">
        <v>3239765</v>
      </c>
      <c r="G59" s="25">
        <v>33.299999999999997</v>
      </c>
      <c r="H59" s="40"/>
      <c r="I59" s="44"/>
      <c r="J59" s="44"/>
      <c r="K59" s="39"/>
      <c r="L59" s="39"/>
      <c r="M59" s="44"/>
      <c r="N59" s="43"/>
      <c r="O59" s="43"/>
    </row>
    <row r="60" spans="1:15" x14ac:dyDescent="0.25">
      <c r="A60" s="27" t="s">
        <v>114</v>
      </c>
      <c r="B60" s="24">
        <v>2.3900000000000002E-3</v>
      </c>
      <c r="C60" s="15">
        <v>97165</v>
      </c>
      <c r="D60" s="15">
        <v>232</v>
      </c>
      <c r="E60" s="15">
        <v>97049</v>
      </c>
      <c r="F60" s="15">
        <v>3142495</v>
      </c>
      <c r="G60" s="25">
        <v>32.299999999999997</v>
      </c>
      <c r="H60" s="40"/>
      <c r="I60" s="44"/>
      <c r="J60" s="44"/>
      <c r="K60" s="39"/>
      <c r="L60" s="39"/>
      <c r="M60" s="44"/>
      <c r="N60" s="43"/>
      <c r="O60" s="43"/>
    </row>
    <row r="61" spans="1:15" x14ac:dyDescent="0.25">
      <c r="A61" s="27" t="s">
        <v>115</v>
      </c>
      <c r="B61" s="24">
        <v>2.6199999999999999E-3</v>
      </c>
      <c r="C61" s="15">
        <v>96933</v>
      </c>
      <c r="D61" s="15">
        <v>254</v>
      </c>
      <c r="E61" s="15">
        <v>96806</v>
      </c>
      <c r="F61" s="15">
        <v>3045446</v>
      </c>
      <c r="G61" s="25">
        <v>31.4</v>
      </c>
      <c r="H61" s="40"/>
      <c r="I61" s="44"/>
      <c r="J61" s="44"/>
      <c r="K61" s="39"/>
      <c r="L61" s="39"/>
      <c r="M61" s="44"/>
      <c r="N61" s="43"/>
      <c r="O61" s="43"/>
    </row>
    <row r="62" spans="1:15" x14ac:dyDescent="0.25">
      <c r="A62" s="27" t="s">
        <v>116</v>
      </c>
      <c r="B62" s="24">
        <v>2.8900000000000002E-3</v>
      </c>
      <c r="C62" s="15">
        <v>96679</v>
      </c>
      <c r="D62" s="15">
        <v>279</v>
      </c>
      <c r="E62" s="15">
        <v>96540</v>
      </c>
      <c r="F62" s="15">
        <v>2948640</v>
      </c>
      <c r="G62" s="25">
        <v>30.5</v>
      </c>
      <c r="H62" s="40"/>
      <c r="I62" s="44"/>
      <c r="J62" s="44"/>
      <c r="K62" s="39"/>
      <c r="L62" s="39"/>
      <c r="M62" s="44"/>
      <c r="N62" s="43"/>
      <c r="O62" s="43"/>
    </row>
    <row r="63" spans="1:15" x14ac:dyDescent="0.25">
      <c r="A63" s="26" t="s">
        <v>117</v>
      </c>
      <c r="B63" s="24">
        <v>3.2000000000000002E-3</v>
      </c>
      <c r="C63" s="15">
        <v>96400</v>
      </c>
      <c r="D63" s="15">
        <v>308</v>
      </c>
      <c r="E63" s="15">
        <v>96246</v>
      </c>
      <c r="F63" s="15">
        <v>2852100</v>
      </c>
      <c r="G63" s="25">
        <v>29.6</v>
      </c>
      <c r="H63" s="40"/>
      <c r="I63" s="44"/>
      <c r="J63" s="44"/>
      <c r="K63" s="39"/>
      <c r="L63" s="39"/>
      <c r="M63" s="44"/>
      <c r="N63" s="43"/>
      <c r="O63" s="43"/>
    </row>
    <row r="64" spans="1:15" x14ac:dyDescent="0.25">
      <c r="A64" s="26" t="s">
        <v>118</v>
      </c>
      <c r="B64" s="24">
        <v>3.5400000000000002E-3</v>
      </c>
      <c r="C64" s="15">
        <v>96092</v>
      </c>
      <c r="D64" s="15">
        <v>340</v>
      </c>
      <c r="E64" s="15">
        <v>95922</v>
      </c>
      <c r="F64" s="15">
        <v>2755854</v>
      </c>
      <c r="G64" s="25">
        <v>28.7</v>
      </c>
      <c r="H64" s="40"/>
      <c r="I64" s="44"/>
      <c r="J64" s="44"/>
      <c r="K64" s="39"/>
      <c r="L64" s="39"/>
      <c r="M64" s="44"/>
      <c r="N64" s="43"/>
      <c r="O64" s="43"/>
    </row>
    <row r="65" spans="1:15" x14ac:dyDescent="0.25">
      <c r="A65" s="26" t="s">
        <v>119</v>
      </c>
      <c r="B65" s="24">
        <v>3.8899999999999998E-3</v>
      </c>
      <c r="C65" s="15">
        <v>95752</v>
      </c>
      <c r="D65" s="15">
        <v>372</v>
      </c>
      <c r="E65" s="15">
        <v>95566</v>
      </c>
      <c r="F65" s="15">
        <v>2659932</v>
      </c>
      <c r="G65" s="25">
        <v>27.8</v>
      </c>
      <c r="H65" s="40"/>
      <c r="I65" s="44"/>
      <c r="J65" s="44"/>
      <c r="K65" s="39"/>
      <c r="L65" s="39"/>
      <c r="M65" s="44"/>
      <c r="N65" s="43"/>
      <c r="O65" s="43"/>
    </row>
    <row r="66" spans="1:15" x14ac:dyDescent="0.25">
      <c r="A66" s="26" t="s">
        <v>120</v>
      </c>
      <c r="B66" s="24">
        <v>4.2599999999999999E-3</v>
      </c>
      <c r="C66" s="15">
        <v>95380</v>
      </c>
      <c r="D66" s="15">
        <v>406</v>
      </c>
      <c r="E66" s="15">
        <v>95177</v>
      </c>
      <c r="F66" s="15">
        <v>2564366</v>
      </c>
      <c r="G66" s="25">
        <v>26.9</v>
      </c>
      <c r="H66" s="40"/>
      <c r="I66" s="44"/>
      <c r="J66" s="44"/>
      <c r="K66" s="39"/>
      <c r="L66" s="39"/>
      <c r="M66" s="44"/>
      <c r="N66" s="43"/>
      <c r="O66" s="43"/>
    </row>
    <row r="67" spans="1:15" x14ac:dyDescent="0.25">
      <c r="A67" s="26" t="s">
        <v>121</v>
      </c>
      <c r="B67" s="24">
        <v>4.7000000000000002E-3</v>
      </c>
      <c r="C67" s="15">
        <v>94974</v>
      </c>
      <c r="D67" s="15">
        <v>446</v>
      </c>
      <c r="E67" s="15">
        <v>94751</v>
      </c>
      <c r="F67" s="15">
        <v>2469189</v>
      </c>
      <c r="G67" s="25">
        <v>26</v>
      </c>
      <c r="H67" s="40"/>
      <c r="I67" s="44"/>
      <c r="J67" s="44"/>
      <c r="K67" s="39"/>
      <c r="L67" s="39"/>
      <c r="M67" s="44"/>
      <c r="N67" s="43"/>
      <c r="O67" s="43"/>
    </row>
    <row r="68" spans="1:15" x14ac:dyDescent="0.25">
      <c r="A68" s="26" t="s">
        <v>122</v>
      </c>
      <c r="B68" s="24">
        <v>5.2599999999999999E-3</v>
      </c>
      <c r="C68" s="15">
        <v>94528</v>
      </c>
      <c r="D68" s="15">
        <v>497</v>
      </c>
      <c r="E68" s="15">
        <v>94280</v>
      </c>
      <c r="F68" s="15">
        <v>2374438</v>
      </c>
      <c r="G68" s="25">
        <v>25.1</v>
      </c>
      <c r="H68" s="40"/>
      <c r="I68" s="44"/>
      <c r="J68" s="44"/>
      <c r="K68" s="39"/>
      <c r="L68" s="39"/>
      <c r="M68" s="44"/>
      <c r="N68" s="43"/>
      <c r="O68" s="43"/>
    </row>
    <row r="69" spans="1:15" x14ac:dyDescent="0.25">
      <c r="A69" s="26" t="s">
        <v>123</v>
      </c>
      <c r="B69" s="24">
        <v>5.8799999999999998E-3</v>
      </c>
      <c r="C69" s="15">
        <v>94031</v>
      </c>
      <c r="D69" s="15">
        <v>553</v>
      </c>
      <c r="E69" s="15">
        <v>93755</v>
      </c>
      <c r="F69" s="15">
        <v>2280159</v>
      </c>
      <c r="G69" s="25">
        <v>24.2</v>
      </c>
      <c r="H69" s="40"/>
      <c r="I69" s="44"/>
      <c r="J69" s="44"/>
      <c r="K69" s="39"/>
      <c r="L69" s="39"/>
      <c r="M69" s="44"/>
      <c r="N69" s="43"/>
      <c r="O69" s="43"/>
    </row>
    <row r="70" spans="1:15" x14ac:dyDescent="0.25">
      <c r="A70" s="26" t="s">
        <v>124</v>
      </c>
      <c r="B70" s="24">
        <v>6.5300000000000002E-3</v>
      </c>
      <c r="C70" s="15">
        <v>93478</v>
      </c>
      <c r="D70" s="15">
        <v>610</v>
      </c>
      <c r="E70" s="15">
        <v>93173</v>
      </c>
      <c r="F70" s="15">
        <v>2186404</v>
      </c>
      <c r="G70" s="25">
        <v>23.4</v>
      </c>
      <c r="H70" s="40"/>
      <c r="I70" s="44"/>
      <c r="J70" s="44"/>
      <c r="K70" s="39"/>
      <c r="L70" s="39"/>
      <c r="M70" s="44"/>
      <c r="N70" s="43"/>
      <c r="O70" s="43"/>
    </row>
    <row r="71" spans="1:15" x14ac:dyDescent="0.25">
      <c r="A71" s="26" t="s">
        <v>125</v>
      </c>
      <c r="B71" s="24">
        <v>7.1999999999999998E-3</v>
      </c>
      <c r="C71" s="15">
        <v>92868</v>
      </c>
      <c r="D71" s="15">
        <v>668</v>
      </c>
      <c r="E71" s="15">
        <v>92534</v>
      </c>
      <c r="F71" s="15">
        <v>2093231</v>
      </c>
      <c r="G71" s="25">
        <v>22.5</v>
      </c>
      <c r="H71" s="40"/>
      <c r="I71" s="44"/>
      <c r="J71" s="44"/>
      <c r="K71" s="39"/>
      <c r="L71" s="39"/>
      <c r="M71" s="44"/>
      <c r="N71" s="43"/>
      <c r="O71" s="43"/>
    </row>
    <row r="72" spans="1:15" x14ac:dyDescent="0.25">
      <c r="A72" s="26" t="s">
        <v>126</v>
      </c>
      <c r="B72" s="24">
        <v>7.9500000000000005E-3</v>
      </c>
      <c r="C72" s="15">
        <v>92200</v>
      </c>
      <c r="D72" s="15">
        <v>733</v>
      </c>
      <c r="E72" s="15">
        <v>91834</v>
      </c>
      <c r="F72" s="15">
        <v>2000697</v>
      </c>
      <c r="G72" s="25">
        <v>21.7</v>
      </c>
      <c r="H72" s="40"/>
      <c r="I72" s="44"/>
      <c r="J72" s="44"/>
      <c r="K72" s="39"/>
      <c r="L72" s="39"/>
      <c r="M72" s="44"/>
      <c r="N72" s="43"/>
      <c r="O72" s="43"/>
    </row>
    <row r="73" spans="1:15" x14ac:dyDescent="0.25">
      <c r="A73" s="26" t="s">
        <v>127</v>
      </c>
      <c r="B73" s="24">
        <v>8.8500000000000002E-3</v>
      </c>
      <c r="C73" s="15">
        <v>91467</v>
      </c>
      <c r="D73" s="15">
        <v>810</v>
      </c>
      <c r="E73" s="15">
        <v>91062</v>
      </c>
      <c r="F73" s="15">
        <v>1908864</v>
      </c>
      <c r="G73" s="25">
        <v>20.9</v>
      </c>
      <c r="H73" s="40"/>
      <c r="I73" s="44"/>
      <c r="J73" s="44"/>
      <c r="K73" s="39"/>
      <c r="L73" s="39"/>
      <c r="M73" s="44"/>
      <c r="N73" s="43"/>
      <c r="O73" s="43"/>
    </row>
    <row r="74" spans="1:15" x14ac:dyDescent="0.25">
      <c r="A74" s="26" t="s">
        <v>128</v>
      </c>
      <c r="B74" s="24">
        <v>9.8399999999999998E-3</v>
      </c>
      <c r="C74" s="15">
        <v>90657</v>
      </c>
      <c r="D74" s="15">
        <v>892</v>
      </c>
      <c r="E74" s="15">
        <v>90211</v>
      </c>
      <c r="F74" s="15">
        <v>1817802</v>
      </c>
      <c r="G74" s="25">
        <v>20.100000000000001</v>
      </c>
      <c r="H74" s="40"/>
      <c r="I74" s="44"/>
      <c r="J74" s="44"/>
      <c r="K74" s="39"/>
      <c r="L74" s="39"/>
      <c r="M74" s="44"/>
      <c r="N74" s="43"/>
      <c r="O74" s="43"/>
    </row>
    <row r="75" spans="1:15" x14ac:dyDescent="0.25">
      <c r="A75" s="26" t="s">
        <v>129</v>
      </c>
      <c r="B75" s="24">
        <v>1.086E-2</v>
      </c>
      <c r="C75" s="15">
        <v>89765</v>
      </c>
      <c r="D75" s="15">
        <v>975</v>
      </c>
      <c r="E75" s="15">
        <v>89278</v>
      </c>
      <c r="F75" s="15">
        <v>1727591</v>
      </c>
      <c r="G75" s="25">
        <v>19.2</v>
      </c>
      <c r="H75" s="40"/>
      <c r="I75" s="44"/>
      <c r="J75" s="44"/>
      <c r="K75" s="39"/>
      <c r="L75" s="39"/>
      <c r="M75" s="44"/>
      <c r="N75" s="43"/>
      <c r="O75" s="43"/>
    </row>
    <row r="76" spans="1:15" x14ac:dyDescent="0.25">
      <c r="A76" s="26" t="s">
        <v>130</v>
      </c>
      <c r="B76" s="24">
        <v>1.191E-2</v>
      </c>
      <c r="C76" s="15">
        <v>88790</v>
      </c>
      <c r="D76" s="15">
        <v>1057</v>
      </c>
      <c r="E76" s="15">
        <v>88262</v>
      </c>
      <c r="F76" s="15">
        <v>1638313</v>
      </c>
      <c r="G76" s="25">
        <v>18.5</v>
      </c>
      <c r="H76" s="40"/>
      <c r="I76" s="44"/>
      <c r="J76" s="44"/>
      <c r="K76" s="39"/>
      <c r="L76" s="39"/>
      <c r="M76" s="44"/>
      <c r="N76" s="43"/>
      <c r="O76" s="43"/>
    </row>
    <row r="77" spans="1:15" x14ac:dyDescent="0.25">
      <c r="A77" s="26" t="s">
        <v>131</v>
      </c>
      <c r="B77" s="24">
        <v>1.306E-2</v>
      </c>
      <c r="C77" s="15">
        <v>87733</v>
      </c>
      <c r="D77" s="15">
        <v>1146</v>
      </c>
      <c r="E77" s="15">
        <v>87160</v>
      </c>
      <c r="F77" s="15">
        <v>1550052</v>
      </c>
      <c r="G77" s="25">
        <v>17.7</v>
      </c>
      <c r="H77" s="40"/>
      <c r="I77" s="44"/>
      <c r="J77" s="44"/>
      <c r="K77" s="39"/>
      <c r="L77" s="39"/>
      <c r="M77" s="44"/>
      <c r="N77" s="43"/>
      <c r="O77" s="43"/>
    </row>
    <row r="78" spans="1:15" x14ac:dyDescent="0.25">
      <c r="A78" s="26" t="s">
        <v>132</v>
      </c>
      <c r="B78" s="24">
        <v>1.436E-2</v>
      </c>
      <c r="C78" s="15">
        <v>86587</v>
      </c>
      <c r="D78" s="15">
        <v>1244</v>
      </c>
      <c r="E78" s="15">
        <v>85965</v>
      </c>
      <c r="F78" s="15">
        <v>1462892</v>
      </c>
      <c r="G78" s="25">
        <v>16.899999999999999</v>
      </c>
      <c r="H78" s="40"/>
      <c r="I78" s="44"/>
      <c r="J78" s="44"/>
      <c r="K78" s="39"/>
      <c r="L78" s="39"/>
      <c r="M78" s="44"/>
      <c r="N78" s="43"/>
      <c r="O78" s="43"/>
    </row>
    <row r="79" spans="1:15" x14ac:dyDescent="0.25">
      <c r="A79" s="26" t="s">
        <v>133</v>
      </c>
      <c r="B79" s="24">
        <v>1.5740000000000001E-2</v>
      </c>
      <c r="C79" s="15">
        <v>85343</v>
      </c>
      <c r="D79" s="15">
        <v>1344</v>
      </c>
      <c r="E79" s="15">
        <v>84671</v>
      </c>
      <c r="F79" s="15">
        <v>1376927</v>
      </c>
      <c r="G79" s="25">
        <v>16.100000000000001</v>
      </c>
      <c r="H79" s="40"/>
      <c r="I79" s="44"/>
      <c r="J79" s="44"/>
      <c r="K79" s="39"/>
      <c r="L79" s="39"/>
      <c r="M79" s="44"/>
      <c r="N79" s="43"/>
      <c r="O79" s="43"/>
    </row>
    <row r="80" spans="1:15" x14ac:dyDescent="0.25">
      <c r="A80" s="26" t="s">
        <v>134</v>
      </c>
      <c r="B80" s="24">
        <v>1.7139999999999999E-2</v>
      </c>
      <c r="C80" s="15">
        <v>83999</v>
      </c>
      <c r="D80" s="15">
        <v>1440</v>
      </c>
      <c r="E80" s="15">
        <v>83279</v>
      </c>
      <c r="F80" s="15">
        <v>1292256</v>
      </c>
      <c r="G80" s="25">
        <v>15.4</v>
      </c>
      <c r="H80" s="40"/>
      <c r="I80" s="44"/>
      <c r="J80" s="44"/>
      <c r="K80" s="39"/>
      <c r="L80" s="39"/>
      <c r="M80" s="44"/>
      <c r="N80" s="43"/>
      <c r="O80" s="43"/>
    </row>
    <row r="81" spans="1:15" x14ac:dyDescent="0.25">
      <c r="A81" s="26" t="s">
        <v>135</v>
      </c>
      <c r="B81" s="24">
        <v>1.865E-2</v>
      </c>
      <c r="C81" s="15">
        <v>82559</v>
      </c>
      <c r="D81" s="15">
        <v>1540</v>
      </c>
      <c r="E81" s="15">
        <v>81789</v>
      </c>
      <c r="F81" s="15">
        <v>1208977</v>
      </c>
      <c r="G81" s="25">
        <v>14.6</v>
      </c>
      <c r="H81" s="40"/>
      <c r="I81" s="44"/>
      <c r="J81" s="44"/>
      <c r="K81" s="39"/>
      <c r="L81" s="39"/>
      <c r="M81" s="44"/>
      <c r="N81" s="43"/>
      <c r="O81" s="43"/>
    </row>
    <row r="82" spans="1:15" x14ac:dyDescent="0.25">
      <c r="A82" s="26" t="s">
        <v>136</v>
      </c>
      <c r="B82" s="24">
        <v>2.052E-2</v>
      </c>
      <c r="C82" s="15">
        <v>81019</v>
      </c>
      <c r="D82" s="15">
        <v>1663</v>
      </c>
      <c r="E82" s="15">
        <v>80188</v>
      </c>
      <c r="F82" s="15">
        <v>1127188</v>
      </c>
      <c r="G82" s="25">
        <v>13.9</v>
      </c>
      <c r="H82" s="40"/>
      <c r="I82" s="44"/>
      <c r="J82" s="44"/>
      <c r="K82" s="39"/>
      <c r="L82" s="39"/>
      <c r="M82" s="44"/>
      <c r="N82" s="43"/>
      <c r="O82" s="43"/>
    </row>
    <row r="83" spans="1:15" x14ac:dyDescent="0.25">
      <c r="A83" s="26" t="s">
        <v>137</v>
      </c>
      <c r="B83" s="24">
        <v>2.29E-2</v>
      </c>
      <c r="C83" s="15">
        <v>79356</v>
      </c>
      <c r="D83" s="15">
        <v>1817</v>
      </c>
      <c r="E83" s="15">
        <v>78448</v>
      </c>
      <c r="F83" s="15">
        <v>1047000</v>
      </c>
      <c r="G83" s="25">
        <v>13.2</v>
      </c>
      <c r="H83" s="40"/>
      <c r="I83" s="44"/>
      <c r="J83" s="44"/>
      <c r="K83" s="39"/>
      <c r="L83" s="39"/>
      <c r="M83" s="44"/>
      <c r="N83" s="43"/>
      <c r="O83" s="43"/>
    </row>
    <row r="84" spans="1:15" x14ac:dyDescent="0.25">
      <c r="A84" s="26" t="s">
        <v>138</v>
      </c>
      <c r="B84" s="24">
        <v>2.5530000000000001E-2</v>
      </c>
      <c r="C84" s="15">
        <v>77539</v>
      </c>
      <c r="D84" s="15">
        <v>1980</v>
      </c>
      <c r="E84" s="15">
        <v>76549</v>
      </c>
      <c r="F84" s="15">
        <v>968553</v>
      </c>
      <c r="G84" s="25">
        <v>12.5</v>
      </c>
      <c r="H84" s="40"/>
      <c r="I84" s="44"/>
      <c r="J84" s="44"/>
      <c r="K84" s="39"/>
      <c r="L84" s="39"/>
      <c r="M84" s="44"/>
      <c r="N84" s="43"/>
      <c r="O84" s="43"/>
    </row>
    <row r="85" spans="1:15" x14ac:dyDescent="0.25">
      <c r="A85" s="26" t="s">
        <v>139</v>
      </c>
      <c r="B85" s="24">
        <v>2.8209999999999999E-2</v>
      </c>
      <c r="C85" s="15">
        <v>75559</v>
      </c>
      <c r="D85" s="15">
        <v>2131</v>
      </c>
      <c r="E85" s="15">
        <v>74494</v>
      </c>
      <c r="F85" s="15">
        <v>892004</v>
      </c>
      <c r="G85" s="25">
        <v>11.8</v>
      </c>
      <c r="H85" s="40"/>
      <c r="I85" s="44"/>
      <c r="J85" s="44"/>
      <c r="K85" s="39"/>
      <c r="L85" s="39"/>
      <c r="M85" s="44"/>
      <c r="N85" s="43"/>
      <c r="O85" s="43"/>
    </row>
    <row r="86" spans="1:15" x14ac:dyDescent="0.25">
      <c r="A86" s="26" t="s">
        <v>140</v>
      </c>
      <c r="B86" s="24">
        <v>3.1130000000000001E-2</v>
      </c>
      <c r="C86" s="15">
        <v>73428</v>
      </c>
      <c r="D86" s="15">
        <v>2286</v>
      </c>
      <c r="E86" s="15">
        <v>72285</v>
      </c>
      <c r="F86" s="15">
        <v>817510</v>
      </c>
      <c r="G86" s="25">
        <v>11.1</v>
      </c>
      <c r="H86" s="40"/>
      <c r="I86" s="44"/>
      <c r="J86" s="44"/>
      <c r="K86" s="39"/>
      <c r="L86" s="39"/>
      <c r="M86" s="44"/>
      <c r="N86" s="43"/>
      <c r="O86" s="43"/>
    </row>
    <row r="87" spans="1:15" x14ac:dyDescent="0.25">
      <c r="A87" s="26" t="s">
        <v>141</v>
      </c>
      <c r="B87" s="24">
        <v>3.49E-2</v>
      </c>
      <c r="C87" s="15">
        <v>71142</v>
      </c>
      <c r="D87" s="15">
        <v>2483</v>
      </c>
      <c r="E87" s="15">
        <v>69901</v>
      </c>
      <c r="F87" s="15">
        <v>745225</v>
      </c>
      <c r="G87" s="25">
        <v>10.5</v>
      </c>
      <c r="H87" s="40"/>
      <c r="I87" s="44"/>
      <c r="J87" s="44"/>
      <c r="K87" s="39"/>
      <c r="L87" s="39"/>
      <c r="M87" s="44"/>
      <c r="N87" s="43"/>
      <c r="O87" s="43"/>
    </row>
    <row r="88" spans="1:15" x14ac:dyDescent="0.25">
      <c r="A88" s="26" t="s">
        <v>142</v>
      </c>
      <c r="B88" s="24">
        <v>3.9989999999999998E-2</v>
      </c>
      <c r="C88" s="15">
        <v>68659</v>
      </c>
      <c r="D88" s="15">
        <v>2745</v>
      </c>
      <c r="E88" s="15">
        <v>67287</v>
      </c>
      <c r="F88" s="15">
        <v>675325</v>
      </c>
      <c r="G88" s="25">
        <v>9.8000000000000007</v>
      </c>
      <c r="H88" s="40"/>
      <c r="I88" s="44"/>
      <c r="J88" s="44"/>
      <c r="K88" s="39"/>
      <c r="L88" s="39"/>
      <c r="M88" s="44"/>
      <c r="N88" s="43"/>
      <c r="O88" s="43"/>
    </row>
    <row r="89" spans="1:15" x14ac:dyDescent="0.25">
      <c r="A89" s="26" t="s">
        <v>143</v>
      </c>
      <c r="B89" s="24">
        <v>4.5839999999999999E-2</v>
      </c>
      <c r="C89" s="15">
        <v>65914</v>
      </c>
      <c r="D89" s="15">
        <v>3021</v>
      </c>
      <c r="E89" s="15">
        <v>64404</v>
      </c>
      <c r="F89" s="15">
        <v>608038</v>
      </c>
      <c r="G89" s="25">
        <v>9.1999999999999993</v>
      </c>
      <c r="H89" s="40"/>
      <c r="I89" s="44"/>
      <c r="J89" s="44"/>
      <c r="K89" s="39"/>
      <c r="L89" s="39"/>
      <c r="M89" s="44"/>
      <c r="N89" s="43"/>
      <c r="O89" s="43"/>
    </row>
    <row r="90" spans="1:15" x14ac:dyDescent="0.25">
      <c r="A90" s="26" t="s">
        <v>144</v>
      </c>
      <c r="B90" s="24">
        <v>5.1839999999999997E-2</v>
      </c>
      <c r="C90" s="15">
        <v>62893</v>
      </c>
      <c r="D90" s="15">
        <v>3260</v>
      </c>
      <c r="E90" s="15">
        <v>61263</v>
      </c>
      <c r="F90" s="15">
        <v>543635</v>
      </c>
      <c r="G90" s="25">
        <v>8.6</v>
      </c>
      <c r="H90" s="40"/>
      <c r="I90" s="44"/>
      <c r="J90" s="44"/>
      <c r="K90" s="39"/>
      <c r="L90" s="39"/>
      <c r="M90" s="44"/>
      <c r="N90" s="43"/>
      <c r="O90" s="43"/>
    </row>
    <row r="91" spans="1:15" x14ac:dyDescent="0.25">
      <c r="A91" s="26" t="s">
        <v>145</v>
      </c>
      <c r="B91" s="24">
        <v>5.7950000000000002E-2</v>
      </c>
      <c r="C91" s="15">
        <v>59633</v>
      </c>
      <c r="D91" s="15">
        <v>3456</v>
      </c>
      <c r="E91" s="15">
        <v>57905</v>
      </c>
      <c r="F91" s="15">
        <v>482372</v>
      </c>
      <c r="G91" s="25">
        <v>8.1</v>
      </c>
      <c r="H91" s="40"/>
      <c r="I91" s="44"/>
      <c r="J91" s="44"/>
      <c r="K91" s="39"/>
      <c r="L91" s="39"/>
      <c r="M91" s="44"/>
      <c r="N91" s="43"/>
      <c r="O91" s="43"/>
    </row>
    <row r="92" spans="1:15" x14ac:dyDescent="0.25">
      <c r="A92" s="26" t="s">
        <v>146</v>
      </c>
      <c r="B92" s="24">
        <v>6.4729999999999996E-2</v>
      </c>
      <c r="C92" s="15">
        <v>56177</v>
      </c>
      <c r="D92" s="15">
        <v>3636</v>
      </c>
      <c r="E92" s="15">
        <v>54359</v>
      </c>
      <c r="F92" s="15">
        <v>424467</v>
      </c>
      <c r="G92" s="25">
        <v>7.6</v>
      </c>
      <c r="H92" s="40"/>
      <c r="I92" s="44"/>
      <c r="J92" s="44"/>
      <c r="K92" s="39"/>
      <c r="L92" s="39"/>
      <c r="M92" s="44"/>
      <c r="N92" s="43"/>
      <c r="O92" s="43"/>
    </row>
    <row r="93" spans="1:15" x14ac:dyDescent="0.25">
      <c r="A93" s="26" t="s">
        <v>147</v>
      </c>
      <c r="B93" s="24">
        <v>7.2840000000000002E-2</v>
      </c>
      <c r="C93" s="15">
        <v>52541</v>
      </c>
      <c r="D93" s="15">
        <v>3827</v>
      </c>
      <c r="E93" s="15">
        <v>50628</v>
      </c>
      <c r="F93" s="15">
        <v>370108</v>
      </c>
      <c r="G93" s="25">
        <v>7</v>
      </c>
      <c r="H93" s="40"/>
      <c r="I93" s="44"/>
      <c r="J93" s="44"/>
      <c r="K93" s="39"/>
      <c r="L93" s="39"/>
      <c r="M93" s="44"/>
      <c r="N93" s="43"/>
      <c r="O93" s="43"/>
    </row>
    <row r="94" spans="1:15" x14ac:dyDescent="0.25">
      <c r="A94" s="26" t="s">
        <v>148</v>
      </c>
      <c r="B94" s="24">
        <v>8.2250000000000004E-2</v>
      </c>
      <c r="C94" s="15">
        <v>48714</v>
      </c>
      <c r="D94" s="15">
        <v>4007</v>
      </c>
      <c r="E94" s="15">
        <v>46711</v>
      </c>
      <c r="F94" s="15">
        <v>319480</v>
      </c>
      <c r="G94" s="25">
        <v>6.6</v>
      </c>
      <c r="H94" s="40"/>
      <c r="I94" s="44"/>
      <c r="J94" s="44"/>
      <c r="K94" s="39"/>
      <c r="L94" s="39"/>
      <c r="M94" s="44"/>
      <c r="N94" s="43"/>
      <c r="O94" s="43"/>
    </row>
    <row r="95" spans="1:15" x14ac:dyDescent="0.25">
      <c r="A95" s="26" t="s">
        <v>149</v>
      </c>
      <c r="B95" s="24">
        <v>9.2240000000000003E-2</v>
      </c>
      <c r="C95" s="15">
        <v>44707</v>
      </c>
      <c r="D95" s="15">
        <v>4124</v>
      </c>
      <c r="E95" s="15">
        <v>42645</v>
      </c>
      <c r="F95" s="15">
        <v>272770</v>
      </c>
      <c r="G95" s="25">
        <v>6.1</v>
      </c>
      <c r="H95" s="40"/>
      <c r="I95" s="44"/>
      <c r="J95" s="44"/>
      <c r="K95" s="39"/>
      <c r="L95" s="39"/>
      <c r="M95" s="44"/>
      <c r="N95" s="43"/>
      <c r="O95" s="43"/>
    </row>
    <row r="96" spans="1:15" x14ac:dyDescent="0.25">
      <c r="A96" s="26" t="s">
        <v>150</v>
      </c>
      <c r="B96" s="24">
        <v>0.10319</v>
      </c>
      <c r="C96" s="15">
        <v>40583</v>
      </c>
      <c r="D96" s="15">
        <v>4188</v>
      </c>
      <c r="E96" s="15">
        <v>38489</v>
      </c>
      <c r="F96" s="15">
        <v>230125</v>
      </c>
      <c r="G96" s="25">
        <v>5.7</v>
      </c>
      <c r="H96" s="40"/>
      <c r="I96" s="44"/>
      <c r="J96" s="44"/>
      <c r="K96" s="39"/>
      <c r="L96" s="39"/>
      <c r="M96" s="44"/>
      <c r="N96" s="43"/>
      <c r="O96" s="43"/>
    </row>
    <row r="97" spans="1:15" x14ac:dyDescent="0.25">
      <c r="A97" s="26" t="s">
        <v>151</v>
      </c>
      <c r="B97" s="24">
        <v>0.11512</v>
      </c>
      <c r="C97" s="15">
        <v>36395</v>
      </c>
      <c r="D97" s="15">
        <v>4190</v>
      </c>
      <c r="E97" s="15">
        <v>34300</v>
      </c>
      <c r="F97" s="15">
        <v>191636</v>
      </c>
      <c r="G97" s="25">
        <v>5.3</v>
      </c>
      <c r="H97" s="40"/>
      <c r="I97" s="44"/>
      <c r="J97" s="44"/>
      <c r="K97" s="39"/>
      <c r="L97" s="39"/>
      <c r="M97" s="44"/>
      <c r="N97" s="43"/>
      <c r="O97" s="43"/>
    </row>
    <row r="98" spans="1:15" x14ac:dyDescent="0.25">
      <c r="A98" s="26" t="s">
        <v>152</v>
      </c>
      <c r="B98" s="24">
        <v>0.12811</v>
      </c>
      <c r="C98" s="15">
        <v>32205</v>
      </c>
      <c r="D98" s="15">
        <v>4126</v>
      </c>
      <c r="E98" s="15">
        <v>30142</v>
      </c>
      <c r="F98" s="15">
        <v>157336</v>
      </c>
      <c r="G98" s="25">
        <v>4.9000000000000004</v>
      </c>
      <c r="H98" s="40"/>
      <c r="I98" s="44"/>
      <c r="J98" s="44"/>
      <c r="K98" s="39"/>
      <c r="L98" s="39"/>
      <c r="M98" s="44"/>
      <c r="N98" s="43"/>
      <c r="O98" s="43"/>
    </row>
    <row r="99" spans="1:15" x14ac:dyDescent="0.25">
      <c r="A99" s="26" t="s">
        <v>153</v>
      </c>
      <c r="B99" s="24">
        <v>0.14216999999999999</v>
      </c>
      <c r="C99" s="15">
        <v>28079</v>
      </c>
      <c r="D99" s="15">
        <v>3992</v>
      </c>
      <c r="E99" s="15">
        <v>26083</v>
      </c>
      <c r="F99" s="15">
        <v>127194</v>
      </c>
      <c r="G99" s="25">
        <v>4.5</v>
      </c>
      <c r="H99" s="40"/>
      <c r="I99" s="44"/>
      <c r="J99" s="44"/>
      <c r="K99" s="39"/>
      <c r="L99" s="39"/>
      <c r="M99" s="44"/>
      <c r="N99" s="43"/>
      <c r="O99" s="43"/>
    </row>
    <row r="100" spans="1:15" x14ac:dyDescent="0.25">
      <c r="A100" s="26" t="s">
        <v>154</v>
      </c>
      <c r="B100" s="24">
        <v>0.15734999999999999</v>
      </c>
      <c r="C100" s="15">
        <v>24087</v>
      </c>
      <c r="D100" s="15">
        <v>3790</v>
      </c>
      <c r="E100" s="15">
        <v>22192</v>
      </c>
      <c r="F100" s="15">
        <v>101111</v>
      </c>
      <c r="G100" s="25">
        <v>4.2</v>
      </c>
      <c r="H100" s="40"/>
      <c r="I100" s="44"/>
      <c r="J100" s="44"/>
      <c r="K100" s="39"/>
      <c r="L100" s="39"/>
      <c r="M100" s="44"/>
      <c r="N100" s="43"/>
      <c r="O100" s="43"/>
    </row>
    <row r="101" spans="1:15" x14ac:dyDescent="0.25">
      <c r="A101" s="26" t="s">
        <v>155</v>
      </c>
      <c r="B101" s="24">
        <v>0.17368</v>
      </c>
      <c r="C101" s="15">
        <v>20297</v>
      </c>
      <c r="D101" s="15">
        <v>3525</v>
      </c>
      <c r="E101" s="15">
        <v>18535</v>
      </c>
      <c r="F101" s="15">
        <v>78919</v>
      </c>
      <c r="G101" s="25">
        <v>3.9</v>
      </c>
      <c r="H101" s="40"/>
      <c r="I101" s="44"/>
      <c r="J101" s="44"/>
      <c r="K101" s="39"/>
      <c r="L101" s="39"/>
      <c r="M101" s="44"/>
      <c r="N101" s="43"/>
      <c r="O101" s="43"/>
    </row>
    <row r="102" spans="1:15" x14ac:dyDescent="0.25">
      <c r="A102" s="26" t="s">
        <v>156</v>
      </c>
      <c r="B102" s="24">
        <v>0.19117999999999999</v>
      </c>
      <c r="C102" s="15">
        <v>16772</v>
      </c>
      <c r="D102" s="15">
        <v>3206</v>
      </c>
      <c r="E102" s="15">
        <v>15169</v>
      </c>
      <c r="F102" s="15">
        <v>60384</v>
      </c>
      <c r="G102" s="25">
        <v>3.6</v>
      </c>
      <c r="H102" s="40"/>
      <c r="I102" s="44"/>
      <c r="J102" s="44"/>
      <c r="K102" s="39"/>
      <c r="L102" s="39"/>
      <c r="M102" s="44"/>
      <c r="N102" s="43"/>
      <c r="O102" s="43"/>
    </row>
    <row r="103" spans="1:15" x14ac:dyDescent="0.25">
      <c r="A103" s="26" t="s">
        <v>157</v>
      </c>
      <c r="B103" s="24">
        <v>0.20985000000000001</v>
      </c>
      <c r="C103" s="15">
        <v>13566</v>
      </c>
      <c r="D103" s="15">
        <v>2847</v>
      </c>
      <c r="E103" s="15">
        <v>12143</v>
      </c>
      <c r="F103" s="15">
        <v>45215</v>
      </c>
      <c r="G103" s="25">
        <v>3.3</v>
      </c>
      <c r="H103" s="40"/>
      <c r="I103" s="44"/>
      <c r="J103" s="44"/>
      <c r="K103" s="39"/>
      <c r="L103" s="39"/>
      <c r="M103" s="44"/>
      <c r="N103" s="43"/>
      <c r="O103" s="43"/>
    </row>
    <row r="104" spans="1:15" x14ac:dyDescent="0.25">
      <c r="A104" s="26" t="s">
        <v>158</v>
      </c>
      <c r="B104" s="24">
        <v>0.22969999999999999</v>
      </c>
      <c r="C104" s="15">
        <v>10719</v>
      </c>
      <c r="D104" s="15">
        <v>2462</v>
      </c>
      <c r="E104" s="15">
        <v>9488</v>
      </c>
      <c r="F104" s="15">
        <v>33073</v>
      </c>
      <c r="G104" s="25">
        <v>3.1</v>
      </c>
      <c r="H104" s="40"/>
      <c r="I104" s="44"/>
      <c r="J104" s="44"/>
      <c r="K104" s="39"/>
      <c r="L104" s="39"/>
      <c r="M104" s="44"/>
      <c r="N104" s="43"/>
      <c r="O104" s="43"/>
    </row>
    <row r="105" spans="1:15" x14ac:dyDescent="0.25">
      <c r="A105" s="26" t="s">
        <v>159</v>
      </c>
      <c r="B105" s="24">
        <v>0.25070999999999999</v>
      </c>
      <c r="C105" s="15">
        <v>8257</v>
      </c>
      <c r="D105" s="15">
        <v>2070</v>
      </c>
      <c r="E105" s="15">
        <v>7222</v>
      </c>
      <c r="F105" s="15">
        <v>23585</v>
      </c>
      <c r="G105" s="25">
        <v>2.9</v>
      </c>
      <c r="H105" s="40"/>
      <c r="I105" s="44"/>
      <c r="J105" s="44"/>
      <c r="K105" s="39"/>
      <c r="L105" s="39"/>
      <c r="M105" s="44"/>
      <c r="N105" s="43"/>
      <c r="O105" s="43"/>
    </row>
    <row r="106" spans="1:15" x14ac:dyDescent="0.25">
      <c r="A106" s="26" t="s">
        <v>160</v>
      </c>
      <c r="B106" s="24">
        <v>0.27287</v>
      </c>
      <c r="C106" s="15">
        <v>6187</v>
      </c>
      <c r="D106" s="15">
        <v>1688</v>
      </c>
      <c r="E106" s="15">
        <v>5343</v>
      </c>
      <c r="F106" s="15">
        <v>16363</v>
      </c>
      <c r="G106" s="25">
        <v>2.6</v>
      </c>
      <c r="H106" s="40"/>
      <c r="I106" s="44"/>
      <c r="J106" s="44"/>
      <c r="K106" s="39"/>
      <c r="L106" s="39"/>
      <c r="M106" s="44"/>
      <c r="N106" s="43"/>
      <c r="O106" s="43"/>
    </row>
    <row r="107" spans="1:15" x14ac:dyDescent="0.25">
      <c r="A107" s="26" t="s">
        <v>161</v>
      </c>
      <c r="B107" s="24">
        <v>0.29614000000000001</v>
      </c>
      <c r="C107" s="15">
        <v>4499</v>
      </c>
      <c r="D107" s="15">
        <v>1332</v>
      </c>
      <c r="E107" s="15">
        <v>3833</v>
      </c>
      <c r="F107" s="15">
        <v>11020</v>
      </c>
      <c r="G107" s="25">
        <v>2.4</v>
      </c>
      <c r="H107" s="40"/>
      <c r="I107" s="44"/>
      <c r="J107" s="44"/>
      <c r="K107" s="39"/>
      <c r="L107" s="39"/>
      <c r="M107" s="44"/>
      <c r="N107" s="43"/>
      <c r="O107" s="43"/>
    </row>
    <row r="108" spans="1:15" x14ac:dyDescent="0.25">
      <c r="A108" s="26" t="s">
        <v>162</v>
      </c>
      <c r="B108" s="24">
        <v>0.32047999999999999</v>
      </c>
      <c r="C108" s="15">
        <v>3167</v>
      </c>
      <c r="D108" s="15">
        <v>1015</v>
      </c>
      <c r="E108" s="15">
        <v>2660</v>
      </c>
      <c r="F108" s="15">
        <v>7187</v>
      </c>
      <c r="G108" s="25">
        <v>2.2999999999999998</v>
      </c>
      <c r="H108" s="40"/>
      <c r="I108" s="44"/>
      <c r="J108" s="44"/>
      <c r="K108" s="39"/>
      <c r="L108" s="39"/>
      <c r="M108" s="44"/>
      <c r="N108" s="43"/>
      <c r="O108" s="43"/>
    </row>
    <row r="109" spans="1:15" x14ac:dyDescent="0.25">
      <c r="A109" s="26" t="s">
        <v>163</v>
      </c>
      <c r="B109" s="24">
        <v>0.34582000000000002</v>
      </c>
      <c r="C109" s="15">
        <v>2152</v>
      </c>
      <c r="D109" s="15">
        <v>744</v>
      </c>
      <c r="E109" s="15">
        <v>1780</v>
      </c>
      <c r="F109" s="15">
        <v>4527</v>
      </c>
      <c r="G109" s="25">
        <v>2.1</v>
      </c>
      <c r="H109" s="40"/>
      <c r="I109" s="44"/>
      <c r="J109" s="44"/>
      <c r="K109" s="39"/>
      <c r="L109" s="39"/>
      <c r="M109" s="44"/>
      <c r="N109" s="43"/>
      <c r="O109" s="43"/>
    </row>
    <row r="110" spans="1:15" x14ac:dyDescent="0.25">
      <c r="A110" s="28" t="s">
        <v>164</v>
      </c>
      <c r="B110" s="24">
        <v>1</v>
      </c>
      <c r="C110" s="15">
        <v>1408</v>
      </c>
      <c r="D110" s="15">
        <v>1408</v>
      </c>
      <c r="E110" s="15">
        <v>2747</v>
      </c>
      <c r="F110" s="15">
        <v>2747</v>
      </c>
      <c r="G110" s="25">
        <v>2</v>
      </c>
      <c r="H110" s="40"/>
      <c r="I110" s="44"/>
      <c r="J110" s="44"/>
      <c r="K110" s="39"/>
      <c r="L110" s="39"/>
      <c r="M110" s="44"/>
      <c r="N110" s="43"/>
      <c r="O110" s="43"/>
    </row>
    <row r="111" spans="1:15" ht="22.5" customHeight="1" x14ac:dyDescent="0.25">
      <c r="A111" s="101" t="s">
        <v>269</v>
      </c>
      <c r="B111" s="101"/>
      <c r="C111" s="101"/>
      <c r="D111" s="101"/>
      <c r="E111" s="101"/>
      <c r="F111" s="101"/>
      <c r="G111" s="101"/>
      <c r="H111" s="40"/>
      <c r="I111" s="44"/>
      <c r="J111" s="44"/>
      <c r="K111" s="39"/>
      <c r="L111" s="39"/>
      <c r="M111" s="44"/>
      <c r="N111" s="43"/>
      <c r="O111" s="43"/>
    </row>
    <row r="113" spans="1:1" x14ac:dyDescent="0.25">
      <c r="A113" s="32" t="s">
        <v>284</v>
      </c>
    </row>
    <row r="114" spans="1:1" x14ac:dyDescent="0.25">
      <c r="A114" s="33" t="s">
        <v>165</v>
      </c>
    </row>
  </sheetData>
  <mergeCells count="1">
    <mergeCell ref="A111:G111"/>
  </mergeCells>
  <conditionalFormatting sqref="H10:H111">
    <cfRule type="cellIs" dxfId="9" priority="2" operator="lessThan">
      <formula>0</formula>
    </cfRule>
  </conditionalFormatting>
  <conditionalFormatting sqref="J10:J111">
    <cfRule type="cellIs" dxfId="8" priority="1" operator="lessThan">
      <formula>0</formula>
    </cfRule>
  </conditionalFormatting>
  <pageMargins left="0.75" right="0.75" top="1" bottom="1" header="0.5" footer="0.5"/>
  <pageSetup paperSize="9" orientation="portrait" r:id="rId1"/>
  <headerFooter alignWithMargins="0"/>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AAE169-4D93-494B-A675-C2E7D0469A7D}">
  <dimension ref="A1:O114"/>
  <sheetViews>
    <sheetView zoomScaleNormal="100" workbookViewId="0"/>
  </sheetViews>
  <sheetFormatPr defaultRowHeight="12.5" x14ac:dyDescent="0.25"/>
  <cols>
    <col min="1" max="1" width="12.59765625" style="4" customWidth="1"/>
    <col min="2" max="2" width="17.3984375" style="4" customWidth="1"/>
    <col min="3" max="3" width="10.59765625" style="4" customWidth="1"/>
    <col min="4" max="5" width="17.3984375" style="4" customWidth="1"/>
    <col min="6" max="7" width="15.09765625" style="4" customWidth="1"/>
    <col min="8" max="256" width="8.8984375" style="4"/>
    <col min="257" max="257" width="12.59765625" style="4" customWidth="1"/>
    <col min="258" max="258" width="17.3984375" style="4" customWidth="1"/>
    <col min="259" max="259" width="10.59765625" style="4" customWidth="1"/>
    <col min="260" max="261" width="17.3984375" style="4" customWidth="1"/>
    <col min="262" max="263" width="15.09765625" style="4" customWidth="1"/>
    <col min="264" max="512" width="8.8984375" style="4"/>
    <col min="513" max="513" width="12.59765625" style="4" customWidth="1"/>
    <col min="514" max="514" width="17.3984375" style="4" customWidth="1"/>
    <col min="515" max="515" width="10.59765625" style="4" customWidth="1"/>
    <col min="516" max="517" width="17.3984375" style="4" customWidth="1"/>
    <col min="518" max="519" width="15.09765625" style="4" customWidth="1"/>
    <col min="520" max="768" width="8.8984375" style="4"/>
    <col min="769" max="769" width="12.59765625" style="4" customWidth="1"/>
    <col min="770" max="770" width="17.3984375" style="4" customWidth="1"/>
    <col min="771" max="771" width="10.59765625" style="4" customWidth="1"/>
    <col min="772" max="773" width="17.3984375" style="4" customWidth="1"/>
    <col min="774" max="775" width="15.09765625" style="4" customWidth="1"/>
    <col min="776" max="1024" width="8.8984375" style="4"/>
    <col min="1025" max="1025" width="12.59765625" style="4" customWidth="1"/>
    <col min="1026" max="1026" width="17.3984375" style="4" customWidth="1"/>
    <col min="1027" max="1027" width="10.59765625" style="4" customWidth="1"/>
    <col min="1028" max="1029" width="17.3984375" style="4" customWidth="1"/>
    <col min="1030" max="1031" width="15.09765625" style="4" customWidth="1"/>
    <col min="1032" max="1280" width="8.8984375" style="4"/>
    <col min="1281" max="1281" width="12.59765625" style="4" customWidth="1"/>
    <col min="1282" max="1282" width="17.3984375" style="4" customWidth="1"/>
    <col min="1283" max="1283" width="10.59765625" style="4" customWidth="1"/>
    <col min="1284" max="1285" width="17.3984375" style="4" customWidth="1"/>
    <col min="1286" max="1287" width="15.09765625" style="4" customWidth="1"/>
    <col min="1288" max="1536" width="8.8984375" style="4"/>
    <col min="1537" max="1537" width="12.59765625" style="4" customWidth="1"/>
    <col min="1538" max="1538" width="17.3984375" style="4" customWidth="1"/>
    <col min="1539" max="1539" width="10.59765625" style="4" customWidth="1"/>
    <col min="1540" max="1541" width="17.3984375" style="4" customWidth="1"/>
    <col min="1542" max="1543" width="15.09765625" style="4" customWidth="1"/>
    <col min="1544" max="1792" width="8.8984375" style="4"/>
    <col min="1793" max="1793" width="12.59765625" style="4" customWidth="1"/>
    <col min="1794" max="1794" width="17.3984375" style="4" customWidth="1"/>
    <col min="1795" max="1795" width="10.59765625" style="4" customWidth="1"/>
    <col min="1796" max="1797" width="17.3984375" style="4" customWidth="1"/>
    <col min="1798" max="1799" width="15.09765625" style="4" customWidth="1"/>
    <col min="1800" max="2048" width="8.8984375" style="4"/>
    <col min="2049" max="2049" width="12.59765625" style="4" customWidth="1"/>
    <col min="2050" max="2050" width="17.3984375" style="4" customWidth="1"/>
    <col min="2051" max="2051" width="10.59765625" style="4" customWidth="1"/>
    <col min="2052" max="2053" width="17.3984375" style="4" customWidth="1"/>
    <col min="2054" max="2055" width="15.09765625" style="4" customWidth="1"/>
    <col min="2056" max="2304" width="8.8984375" style="4"/>
    <col min="2305" max="2305" width="12.59765625" style="4" customWidth="1"/>
    <col min="2306" max="2306" width="17.3984375" style="4" customWidth="1"/>
    <col min="2307" max="2307" width="10.59765625" style="4" customWidth="1"/>
    <col min="2308" max="2309" width="17.3984375" style="4" customWidth="1"/>
    <col min="2310" max="2311" width="15.09765625" style="4" customWidth="1"/>
    <col min="2312" max="2560" width="8.8984375" style="4"/>
    <col min="2561" max="2561" width="12.59765625" style="4" customWidth="1"/>
    <col min="2562" max="2562" width="17.3984375" style="4" customWidth="1"/>
    <col min="2563" max="2563" width="10.59765625" style="4" customWidth="1"/>
    <col min="2564" max="2565" width="17.3984375" style="4" customWidth="1"/>
    <col min="2566" max="2567" width="15.09765625" style="4" customWidth="1"/>
    <col min="2568" max="2816" width="8.8984375" style="4"/>
    <col min="2817" max="2817" width="12.59765625" style="4" customWidth="1"/>
    <col min="2818" max="2818" width="17.3984375" style="4" customWidth="1"/>
    <col min="2819" max="2819" width="10.59765625" style="4" customWidth="1"/>
    <col min="2820" max="2821" width="17.3984375" style="4" customWidth="1"/>
    <col min="2822" max="2823" width="15.09765625" style="4" customWidth="1"/>
    <col min="2824" max="3072" width="8.8984375" style="4"/>
    <col min="3073" max="3073" width="12.59765625" style="4" customWidth="1"/>
    <col min="3074" max="3074" width="17.3984375" style="4" customWidth="1"/>
    <col min="3075" max="3075" width="10.59765625" style="4" customWidth="1"/>
    <col min="3076" max="3077" width="17.3984375" style="4" customWidth="1"/>
    <col min="3078" max="3079" width="15.09765625" style="4" customWidth="1"/>
    <col min="3080" max="3328" width="8.8984375" style="4"/>
    <col min="3329" max="3329" width="12.59765625" style="4" customWidth="1"/>
    <col min="3330" max="3330" width="17.3984375" style="4" customWidth="1"/>
    <col min="3331" max="3331" width="10.59765625" style="4" customWidth="1"/>
    <col min="3332" max="3333" width="17.3984375" style="4" customWidth="1"/>
    <col min="3334" max="3335" width="15.09765625" style="4" customWidth="1"/>
    <col min="3336" max="3584" width="8.8984375" style="4"/>
    <col min="3585" max="3585" width="12.59765625" style="4" customWidth="1"/>
    <col min="3586" max="3586" width="17.3984375" style="4" customWidth="1"/>
    <col min="3587" max="3587" width="10.59765625" style="4" customWidth="1"/>
    <col min="3588" max="3589" width="17.3984375" style="4" customWidth="1"/>
    <col min="3590" max="3591" width="15.09765625" style="4" customWidth="1"/>
    <col min="3592" max="3840" width="8.8984375" style="4"/>
    <col min="3841" max="3841" width="12.59765625" style="4" customWidth="1"/>
    <col min="3842" max="3842" width="17.3984375" style="4" customWidth="1"/>
    <col min="3843" max="3843" width="10.59765625" style="4" customWidth="1"/>
    <col min="3844" max="3845" width="17.3984375" style="4" customWidth="1"/>
    <col min="3846" max="3847" width="15.09765625" style="4" customWidth="1"/>
    <col min="3848" max="4096" width="8.8984375" style="4"/>
    <col min="4097" max="4097" width="12.59765625" style="4" customWidth="1"/>
    <col min="4098" max="4098" width="17.3984375" style="4" customWidth="1"/>
    <col min="4099" max="4099" width="10.59765625" style="4" customWidth="1"/>
    <col min="4100" max="4101" width="17.3984375" style="4" customWidth="1"/>
    <col min="4102" max="4103" width="15.09765625" style="4" customWidth="1"/>
    <col min="4104" max="4352" width="8.8984375" style="4"/>
    <col min="4353" max="4353" width="12.59765625" style="4" customWidth="1"/>
    <col min="4354" max="4354" width="17.3984375" style="4" customWidth="1"/>
    <col min="4355" max="4355" width="10.59765625" style="4" customWidth="1"/>
    <col min="4356" max="4357" width="17.3984375" style="4" customWidth="1"/>
    <col min="4358" max="4359" width="15.09765625" style="4" customWidth="1"/>
    <col min="4360" max="4608" width="8.8984375" style="4"/>
    <col min="4609" max="4609" width="12.59765625" style="4" customWidth="1"/>
    <col min="4610" max="4610" width="17.3984375" style="4" customWidth="1"/>
    <col min="4611" max="4611" width="10.59765625" style="4" customWidth="1"/>
    <col min="4612" max="4613" width="17.3984375" style="4" customWidth="1"/>
    <col min="4614" max="4615" width="15.09765625" style="4" customWidth="1"/>
    <col min="4616" max="4864" width="8.8984375" style="4"/>
    <col min="4865" max="4865" width="12.59765625" style="4" customWidth="1"/>
    <col min="4866" max="4866" width="17.3984375" style="4" customWidth="1"/>
    <col min="4867" max="4867" width="10.59765625" style="4" customWidth="1"/>
    <col min="4868" max="4869" width="17.3984375" style="4" customWidth="1"/>
    <col min="4870" max="4871" width="15.09765625" style="4" customWidth="1"/>
    <col min="4872" max="5120" width="8.8984375" style="4"/>
    <col min="5121" max="5121" width="12.59765625" style="4" customWidth="1"/>
    <col min="5122" max="5122" width="17.3984375" style="4" customWidth="1"/>
    <col min="5123" max="5123" width="10.59765625" style="4" customWidth="1"/>
    <col min="5124" max="5125" width="17.3984375" style="4" customWidth="1"/>
    <col min="5126" max="5127" width="15.09765625" style="4" customWidth="1"/>
    <col min="5128" max="5376" width="8.8984375" style="4"/>
    <col min="5377" max="5377" width="12.59765625" style="4" customWidth="1"/>
    <col min="5378" max="5378" width="17.3984375" style="4" customWidth="1"/>
    <col min="5379" max="5379" width="10.59765625" style="4" customWidth="1"/>
    <col min="5380" max="5381" width="17.3984375" style="4" customWidth="1"/>
    <col min="5382" max="5383" width="15.09765625" style="4" customWidth="1"/>
    <col min="5384" max="5632" width="8.8984375" style="4"/>
    <col min="5633" max="5633" width="12.59765625" style="4" customWidth="1"/>
    <col min="5634" max="5634" width="17.3984375" style="4" customWidth="1"/>
    <col min="5635" max="5635" width="10.59765625" style="4" customWidth="1"/>
    <col min="5636" max="5637" width="17.3984375" style="4" customWidth="1"/>
    <col min="5638" max="5639" width="15.09765625" style="4" customWidth="1"/>
    <col min="5640" max="5888" width="8.8984375" style="4"/>
    <col min="5889" max="5889" width="12.59765625" style="4" customWidth="1"/>
    <col min="5890" max="5890" width="17.3984375" style="4" customWidth="1"/>
    <col min="5891" max="5891" width="10.59765625" style="4" customWidth="1"/>
    <col min="5892" max="5893" width="17.3984375" style="4" customWidth="1"/>
    <col min="5894" max="5895" width="15.09765625" style="4" customWidth="1"/>
    <col min="5896" max="6144" width="8.8984375" style="4"/>
    <col min="6145" max="6145" width="12.59765625" style="4" customWidth="1"/>
    <col min="6146" max="6146" width="17.3984375" style="4" customWidth="1"/>
    <col min="6147" max="6147" width="10.59765625" style="4" customWidth="1"/>
    <col min="6148" max="6149" width="17.3984375" style="4" customWidth="1"/>
    <col min="6150" max="6151" width="15.09765625" style="4" customWidth="1"/>
    <col min="6152" max="6400" width="8.8984375" style="4"/>
    <col min="6401" max="6401" width="12.59765625" style="4" customWidth="1"/>
    <col min="6402" max="6402" width="17.3984375" style="4" customWidth="1"/>
    <col min="6403" max="6403" width="10.59765625" style="4" customWidth="1"/>
    <col min="6404" max="6405" width="17.3984375" style="4" customWidth="1"/>
    <col min="6406" max="6407" width="15.09765625" style="4" customWidth="1"/>
    <col min="6408" max="6656" width="8.8984375" style="4"/>
    <col min="6657" max="6657" width="12.59765625" style="4" customWidth="1"/>
    <col min="6658" max="6658" width="17.3984375" style="4" customWidth="1"/>
    <col min="6659" max="6659" width="10.59765625" style="4" customWidth="1"/>
    <col min="6660" max="6661" width="17.3984375" style="4" customWidth="1"/>
    <col min="6662" max="6663" width="15.09765625" style="4" customWidth="1"/>
    <col min="6664" max="6912" width="8.8984375" style="4"/>
    <col min="6913" max="6913" width="12.59765625" style="4" customWidth="1"/>
    <col min="6914" max="6914" width="17.3984375" style="4" customWidth="1"/>
    <col min="6915" max="6915" width="10.59765625" style="4" customWidth="1"/>
    <col min="6916" max="6917" width="17.3984375" style="4" customWidth="1"/>
    <col min="6918" max="6919" width="15.09765625" style="4" customWidth="1"/>
    <col min="6920" max="7168" width="8.8984375" style="4"/>
    <col min="7169" max="7169" width="12.59765625" style="4" customWidth="1"/>
    <col min="7170" max="7170" width="17.3984375" style="4" customWidth="1"/>
    <col min="7171" max="7171" width="10.59765625" style="4" customWidth="1"/>
    <col min="7172" max="7173" width="17.3984375" style="4" customWidth="1"/>
    <col min="7174" max="7175" width="15.09765625" style="4" customWidth="1"/>
    <col min="7176" max="7424" width="8.8984375" style="4"/>
    <col min="7425" max="7425" width="12.59765625" style="4" customWidth="1"/>
    <col min="7426" max="7426" width="17.3984375" style="4" customWidth="1"/>
    <col min="7427" max="7427" width="10.59765625" style="4" customWidth="1"/>
    <col min="7428" max="7429" width="17.3984375" style="4" customWidth="1"/>
    <col min="7430" max="7431" width="15.09765625" style="4" customWidth="1"/>
    <col min="7432" max="7680" width="8.8984375" style="4"/>
    <col min="7681" max="7681" width="12.59765625" style="4" customWidth="1"/>
    <col min="7682" max="7682" width="17.3984375" style="4" customWidth="1"/>
    <col min="7683" max="7683" width="10.59765625" style="4" customWidth="1"/>
    <col min="7684" max="7685" width="17.3984375" style="4" customWidth="1"/>
    <col min="7686" max="7687" width="15.09765625" style="4" customWidth="1"/>
    <col min="7688" max="7936" width="8.8984375" style="4"/>
    <col min="7937" max="7937" width="12.59765625" style="4" customWidth="1"/>
    <col min="7938" max="7938" width="17.3984375" style="4" customWidth="1"/>
    <col min="7939" max="7939" width="10.59765625" style="4" customWidth="1"/>
    <col min="7940" max="7941" width="17.3984375" style="4" customWidth="1"/>
    <col min="7942" max="7943" width="15.09765625" style="4" customWidth="1"/>
    <col min="7944" max="8192" width="8.8984375" style="4"/>
    <col min="8193" max="8193" width="12.59765625" style="4" customWidth="1"/>
    <col min="8194" max="8194" width="17.3984375" style="4" customWidth="1"/>
    <col min="8195" max="8195" width="10.59765625" style="4" customWidth="1"/>
    <col min="8196" max="8197" width="17.3984375" style="4" customWidth="1"/>
    <col min="8198" max="8199" width="15.09765625" style="4" customWidth="1"/>
    <col min="8200" max="8448" width="8.8984375" style="4"/>
    <col min="8449" max="8449" width="12.59765625" style="4" customWidth="1"/>
    <col min="8450" max="8450" width="17.3984375" style="4" customWidth="1"/>
    <col min="8451" max="8451" width="10.59765625" style="4" customWidth="1"/>
    <col min="8452" max="8453" width="17.3984375" style="4" customWidth="1"/>
    <col min="8454" max="8455" width="15.09765625" style="4" customWidth="1"/>
    <col min="8456" max="8704" width="8.8984375" style="4"/>
    <col min="8705" max="8705" width="12.59765625" style="4" customWidth="1"/>
    <col min="8706" max="8706" width="17.3984375" style="4" customWidth="1"/>
    <col min="8707" max="8707" width="10.59765625" style="4" customWidth="1"/>
    <col min="8708" max="8709" width="17.3984375" style="4" customWidth="1"/>
    <col min="8710" max="8711" width="15.09765625" style="4" customWidth="1"/>
    <col min="8712" max="8960" width="8.8984375" style="4"/>
    <col min="8961" max="8961" width="12.59765625" style="4" customWidth="1"/>
    <col min="8962" max="8962" width="17.3984375" style="4" customWidth="1"/>
    <col min="8963" max="8963" width="10.59765625" style="4" customWidth="1"/>
    <col min="8964" max="8965" width="17.3984375" style="4" customWidth="1"/>
    <col min="8966" max="8967" width="15.09765625" style="4" customWidth="1"/>
    <col min="8968" max="9216" width="8.8984375" style="4"/>
    <col min="9217" max="9217" width="12.59765625" style="4" customWidth="1"/>
    <col min="9218" max="9218" width="17.3984375" style="4" customWidth="1"/>
    <col min="9219" max="9219" width="10.59765625" style="4" customWidth="1"/>
    <col min="9220" max="9221" width="17.3984375" style="4" customWidth="1"/>
    <col min="9222" max="9223" width="15.09765625" style="4" customWidth="1"/>
    <col min="9224" max="9472" width="8.8984375" style="4"/>
    <col min="9473" max="9473" width="12.59765625" style="4" customWidth="1"/>
    <col min="9474" max="9474" width="17.3984375" style="4" customWidth="1"/>
    <col min="9475" max="9475" width="10.59765625" style="4" customWidth="1"/>
    <col min="9476" max="9477" width="17.3984375" style="4" customWidth="1"/>
    <col min="9478" max="9479" width="15.09765625" style="4" customWidth="1"/>
    <col min="9480" max="9728" width="8.8984375" style="4"/>
    <col min="9729" max="9729" width="12.59765625" style="4" customWidth="1"/>
    <col min="9730" max="9730" width="17.3984375" style="4" customWidth="1"/>
    <col min="9731" max="9731" width="10.59765625" style="4" customWidth="1"/>
    <col min="9732" max="9733" width="17.3984375" style="4" customWidth="1"/>
    <col min="9734" max="9735" width="15.09765625" style="4" customWidth="1"/>
    <col min="9736" max="9984" width="8.8984375" style="4"/>
    <col min="9985" max="9985" width="12.59765625" style="4" customWidth="1"/>
    <col min="9986" max="9986" width="17.3984375" style="4" customWidth="1"/>
    <col min="9987" max="9987" width="10.59765625" style="4" customWidth="1"/>
    <col min="9988" max="9989" width="17.3984375" style="4" customWidth="1"/>
    <col min="9990" max="9991" width="15.09765625" style="4" customWidth="1"/>
    <col min="9992" max="10240" width="8.8984375" style="4"/>
    <col min="10241" max="10241" width="12.59765625" style="4" customWidth="1"/>
    <col min="10242" max="10242" width="17.3984375" style="4" customWidth="1"/>
    <col min="10243" max="10243" width="10.59765625" style="4" customWidth="1"/>
    <col min="10244" max="10245" width="17.3984375" style="4" customWidth="1"/>
    <col min="10246" max="10247" width="15.09765625" style="4" customWidth="1"/>
    <col min="10248" max="10496" width="8.8984375" style="4"/>
    <col min="10497" max="10497" width="12.59765625" style="4" customWidth="1"/>
    <col min="10498" max="10498" width="17.3984375" style="4" customWidth="1"/>
    <col min="10499" max="10499" width="10.59765625" style="4" customWidth="1"/>
    <col min="10500" max="10501" width="17.3984375" style="4" customWidth="1"/>
    <col min="10502" max="10503" width="15.09765625" style="4" customWidth="1"/>
    <col min="10504" max="10752" width="8.8984375" style="4"/>
    <col min="10753" max="10753" width="12.59765625" style="4" customWidth="1"/>
    <col min="10754" max="10754" width="17.3984375" style="4" customWidth="1"/>
    <col min="10755" max="10755" width="10.59765625" style="4" customWidth="1"/>
    <col min="10756" max="10757" width="17.3984375" style="4" customWidth="1"/>
    <col min="10758" max="10759" width="15.09765625" style="4" customWidth="1"/>
    <col min="10760" max="11008" width="8.8984375" style="4"/>
    <col min="11009" max="11009" width="12.59765625" style="4" customWidth="1"/>
    <col min="11010" max="11010" width="17.3984375" style="4" customWidth="1"/>
    <col min="11011" max="11011" width="10.59765625" style="4" customWidth="1"/>
    <col min="11012" max="11013" width="17.3984375" style="4" customWidth="1"/>
    <col min="11014" max="11015" width="15.09765625" style="4" customWidth="1"/>
    <col min="11016" max="11264" width="8.8984375" style="4"/>
    <col min="11265" max="11265" width="12.59765625" style="4" customWidth="1"/>
    <col min="11266" max="11266" width="17.3984375" style="4" customWidth="1"/>
    <col min="11267" max="11267" width="10.59765625" style="4" customWidth="1"/>
    <col min="11268" max="11269" width="17.3984375" style="4" customWidth="1"/>
    <col min="11270" max="11271" width="15.09765625" style="4" customWidth="1"/>
    <col min="11272" max="11520" width="8.8984375" style="4"/>
    <col min="11521" max="11521" width="12.59765625" style="4" customWidth="1"/>
    <col min="11522" max="11522" width="17.3984375" style="4" customWidth="1"/>
    <col min="11523" max="11523" width="10.59765625" style="4" customWidth="1"/>
    <col min="11524" max="11525" width="17.3984375" style="4" customWidth="1"/>
    <col min="11526" max="11527" width="15.09765625" style="4" customWidth="1"/>
    <col min="11528" max="11776" width="8.8984375" style="4"/>
    <col min="11777" max="11777" width="12.59765625" style="4" customWidth="1"/>
    <col min="11778" max="11778" width="17.3984375" style="4" customWidth="1"/>
    <col min="11779" max="11779" width="10.59765625" style="4" customWidth="1"/>
    <col min="11780" max="11781" width="17.3984375" style="4" customWidth="1"/>
    <col min="11782" max="11783" width="15.09765625" style="4" customWidth="1"/>
    <col min="11784" max="12032" width="8.8984375" style="4"/>
    <col min="12033" max="12033" width="12.59765625" style="4" customWidth="1"/>
    <col min="12034" max="12034" width="17.3984375" style="4" customWidth="1"/>
    <col min="12035" max="12035" width="10.59765625" style="4" customWidth="1"/>
    <col min="12036" max="12037" width="17.3984375" style="4" customWidth="1"/>
    <col min="12038" max="12039" width="15.09765625" style="4" customWidth="1"/>
    <col min="12040" max="12288" width="8.8984375" style="4"/>
    <col min="12289" max="12289" width="12.59765625" style="4" customWidth="1"/>
    <col min="12290" max="12290" width="17.3984375" style="4" customWidth="1"/>
    <col min="12291" max="12291" width="10.59765625" style="4" customWidth="1"/>
    <col min="12292" max="12293" width="17.3984375" style="4" customWidth="1"/>
    <col min="12294" max="12295" width="15.09765625" style="4" customWidth="1"/>
    <col min="12296" max="12544" width="8.8984375" style="4"/>
    <col min="12545" max="12545" width="12.59765625" style="4" customWidth="1"/>
    <col min="12546" max="12546" width="17.3984375" style="4" customWidth="1"/>
    <col min="12547" max="12547" width="10.59765625" style="4" customWidth="1"/>
    <col min="12548" max="12549" width="17.3984375" style="4" customWidth="1"/>
    <col min="12550" max="12551" width="15.09765625" style="4" customWidth="1"/>
    <col min="12552" max="12800" width="8.8984375" style="4"/>
    <col min="12801" max="12801" width="12.59765625" style="4" customWidth="1"/>
    <col min="12802" max="12802" width="17.3984375" style="4" customWidth="1"/>
    <col min="12803" max="12803" width="10.59765625" style="4" customWidth="1"/>
    <col min="12804" max="12805" width="17.3984375" style="4" customWidth="1"/>
    <col min="12806" max="12807" width="15.09765625" style="4" customWidth="1"/>
    <col min="12808" max="13056" width="8.8984375" style="4"/>
    <col min="13057" max="13057" width="12.59765625" style="4" customWidth="1"/>
    <col min="13058" max="13058" width="17.3984375" style="4" customWidth="1"/>
    <col min="13059" max="13059" width="10.59765625" style="4" customWidth="1"/>
    <col min="13060" max="13061" width="17.3984375" style="4" customWidth="1"/>
    <col min="13062" max="13063" width="15.09765625" style="4" customWidth="1"/>
    <col min="13064" max="13312" width="8.8984375" style="4"/>
    <col min="13313" max="13313" width="12.59765625" style="4" customWidth="1"/>
    <col min="13314" max="13314" width="17.3984375" style="4" customWidth="1"/>
    <col min="13315" max="13315" width="10.59765625" style="4" customWidth="1"/>
    <col min="13316" max="13317" width="17.3984375" style="4" customWidth="1"/>
    <col min="13318" max="13319" width="15.09765625" style="4" customWidth="1"/>
    <col min="13320" max="13568" width="8.8984375" style="4"/>
    <col min="13569" max="13569" width="12.59765625" style="4" customWidth="1"/>
    <col min="13570" max="13570" width="17.3984375" style="4" customWidth="1"/>
    <col min="13571" max="13571" width="10.59765625" style="4" customWidth="1"/>
    <col min="13572" max="13573" width="17.3984375" style="4" customWidth="1"/>
    <col min="13574" max="13575" width="15.09765625" style="4" customWidth="1"/>
    <col min="13576" max="13824" width="8.8984375" style="4"/>
    <col min="13825" max="13825" width="12.59765625" style="4" customWidth="1"/>
    <col min="13826" max="13826" width="17.3984375" style="4" customWidth="1"/>
    <col min="13827" max="13827" width="10.59765625" style="4" customWidth="1"/>
    <col min="13828" max="13829" width="17.3984375" style="4" customWidth="1"/>
    <col min="13830" max="13831" width="15.09765625" style="4" customWidth="1"/>
    <col min="13832" max="14080" width="8.8984375" style="4"/>
    <col min="14081" max="14081" width="12.59765625" style="4" customWidth="1"/>
    <col min="14082" max="14082" width="17.3984375" style="4" customWidth="1"/>
    <col min="14083" max="14083" width="10.59765625" style="4" customWidth="1"/>
    <col min="14084" max="14085" width="17.3984375" style="4" customWidth="1"/>
    <col min="14086" max="14087" width="15.09765625" style="4" customWidth="1"/>
    <col min="14088" max="14336" width="8.8984375" style="4"/>
    <col min="14337" max="14337" width="12.59765625" style="4" customWidth="1"/>
    <col min="14338" max="14338" width="17.3984375" style="4" customWidth="1"/>
    <col min="14339" max="14339" width="10.59765625" style="4" customWidth="1"/>
    <col min="14340" max="14341" width="17.3984375" style="4" customWidth="1"/>
    <col min="14342" max="14343" width="15.09765625" style="4" customWidth="1"/>
    <col min="14344" max="14592" width="8.8984375" style="4"/>
    <col min="14593" max="14593" width="12.59765625" style="4" customWidth="1"/>
    <col min="14594" max="14594" width="17.3984375" style="4" customWidth="1"/>
    <col min="14595" max="14595" width="10.59765625" style="4" customWidth="1"/>
    <col min="14596" max="14597" width="17.3984375" style="4" customWidth="1"/>
    <col min="14598" max="14599" width="15.09765625" style="4" customWidth="1"/>
    <col min="14600" max="14848" width="8.8984375" style="4"/>
    <col min="14849" max="14849" width="12.59765625" style="4" customWidth="1"/>
    <col min="14850" max="14850" width="17.3984375" style="4" customWidth="1"/>
    <col min="14851" max="14851" width="10.59765625" style="4" customWidth="1"/>
    <col min="14852" max="14853" width="17.3984375" style="4" customWidth="1"/>
    <col min="14854" max="14855" width="15.09765625" style="4" customWidth="1"/>
    <col min="14856" max="15104" width="8.8984375" style="4"/>
    <col min="15105" max="15105" width="12.59765625" style="4" customWidth="1"/>
    <col min="15106" max="15106" width="17.3984375" style="4" customWidth="1"/>
    <col min="15107" max="15107" width="10.59765625" style="4" customWidth="1"/>
    <col min="15108" max="15109" width="17.3984375" style="4" customWidth="1"/>
    <col min="15110" max="15111" width="15.09765625" style="4" customWidth="1"/>
    <col min="15112" max="15360" width="8.8984375" style="4"/>
    <col min="15361" max="15361" width="12.59765625" style="4" customWidth="1"/>
    <col min="15362" max="15362" width="17.3984375" style="4" customWidth="1"/>
    <col min="15363" max="15363" width="10.59765625" style="4" customWidth="1"/>
    <col min="15364" max="15365" width="17.3984375" style="4" customWidth="1"/>
    <col min="15366" max="15367" width="15.09765625" style="4" customWidth="1"/>
    <col min="15368" max="15616" width="8.8984375" style="4"/>
    <col min="15617" max="15617" width="12.59765625" style="4" customWidth="1"/>
    <col min="15618" max="15618" width="17.3984375" style="4" customWidth="1"/>
    <col min="15619" max="15619" width="10.59765625" style="4" customWidth="1"/>
    <col min="15620" max="15621" width="17.3984375" style="4" customWidth="1"/>
    <col min="15622" max="15623" width="15.09765625" style="4" customWidth="1"/>
    <col min="15624" max="15872" width="8.8984375" style="4"/>
    <col min="15873" max="15873" width="12.59765625" style="4" customWidth="1"/>
    <col min="15874" max="15874" width="17.3984375" style="4" customWidth="1"/>
    <col min="15875" max="15875" width="10.59765625" style="4" customWidth="1"/>
    <col min="15876" max="15877" width="17.3984375" style="4" customWidth="1"/>
    <col min="15878" max="15879" width="15.09765625" style="4" customWidth="1"/>
    <col min="15880" max="16128" width="8.8984375" style="4"/>
    <col min="16129" max="16129" width="12.59765625" style="4" customWidth="1"/>
    <col min="16130" max="16130" width="17.3984375" style="4" customWidth="1"/>
    <col min="16131" max="16131" width="10.59765625" style="4" customWidth="1"/>
    <col min="16132" max="16133" width="17.3984375" style="4" customWidth="1"/>
    <col min="16134" max="16135" width="15.09765625" style="4" customWidth="1"/>
    <col min="16136" max="16384" width="8.8984375" style="4"/>
  </cols>
  <sheetData>
    <row r="1" spans="1:15" x14ac:dyDescent="0.25">
      <c r="A1" s="6"/>
      <c r="B1" s="6"/>
      <c r="C1" s="6"/>
      <c r="D1" s="6"/>
      <c r="E1" s="6"/>
      <c r="F1" s="6"/>
      <c r="G1" s="7"/>
    </row>
    <row r="2" spans="1:15" ht="13" x14ac:dyDescent="0.3">
      <c r="A2" s="8" t="s">
        <v>281</v>
      </c>
      <c r="B2" s="6"/>
      <c r="C2" s="6"/>
      <c r="D2" s="6"/>
      <c r="E2" s="6"/>
      <c r="F2" s="6"/>
      <c r="G2" s="7"/>
    </row>
    <row r="3" spans="1:15" x14ac:dyDescent="0.25">
      <c r="A3" s="9"/>
      <c r="B3" s="9"/>
      <c r="C3" s="9"/>
      <c r="D3" s="9"/>
      <c r="E3" s="9"/>
      <c r="F3" s="9"/>
      <c r="G3" s="10"/>
    </row>
    <row r="4" spans="1:15" x14ac:dyDescent="0.25">
      <c r="A4" s="11" t="s">
        <v>42</v>
      </c>
      <c r="B4" s="12" t="s">
        <v>43</v>
      </c>
      <c r="C4" s="12" t="s">
        <v>44</v>
      </c>
      <c r="D4" s="12" t="s">
        <v>44</v>
      </c>
      <c r="E4" s="12" t="s">
        <v>45</v>
      </c>
      <c r="F4" s="12" t="s">
        <v>46</v>
      </c>
      <c r="G4" s="13" t="s">
        <v>47</v>
      </c>
    </row>
    <row r="5" spans="1:15" x14ac:dyDescent="0.25">
      <c r="A5" s="14" t="s">
        <v>48</v>
      </c>
      <c r="B5" s="15" t="s">
        <v>49</v>
      </c>
      <c r="C5" s="15" t="s">
        <v>50</v>
      </c>
      <c r="D5" s="15" t="s">
        <v>51</v>
      </c>
      <c r="E5" s="15" t="s">
        <v>52</v>
      </c>
      <c r="F5" s="15" t="s">
        <v>53</v>
      </c>
      <c r="G5" s="16" t="s">
        <v>54</v>
      </c>
    </row>
    <row r="6" spans="1:15" x14ac:dyDescent="0.25">
      <c r="A6" s="17"/>
      <c r="B6" s="15" t="s">
        <v>55</v>
      </c>
      <c r="C6" s="15" t="s">
        <v>56</v>
      </c>
      <c r="D6" s="15" t="s">
        <v>55</v>
      </c>
      <c r="E6" s="15" t="s">
        <v>55</v>
      </c>
      <c r="F6" s="15" t="s">
        <v>57</v>
      </c>
      <c r="G6" s="16" t="s">
        <v>56</v>
      </c>
    </row>
    <row r="7" spans="1:15" x14ac:dyDescent="0.25">
      <c r="A7" s="18"/>
      <c r="B7" s="6"/>
      <c r="C7" s="15"/>
      <c r="D7" s="6"/>
      <c r="E7" s="6"/>
      <c r="F7" s="15"/>
      <c r="G7" s="16"/>
    </row>
    <row r="8" spans="1:15" ht="13.5" x14ac:dyDescent="0.35">
      <c r="A8" s="19"/>
      <c r="B8" s="20" t="s">
        <v>58</v>
      </c>
      <c r="C8" s="12" t="s">
        <v>59</v>
      </c>
      <c r="D8" s="12" t="s">
        <v>60</v>
      </c>
      <c r="E8" s="12" t="s">
        <v>61</v>
      </c>
      <c r="F8" s="20" t="s">
        <v>62</v>
      </c>
      <c r="G8" s="21" t="s">
        <v>63</v>
      </c>
    </row>
    <row r="9" spans="1:15" x14ac:dyDescent="0.25">
      <c r="A9" s="18"/>
      <c r="B9" s="22"/>
      <c r="C9" s="22"/>
      <c r="D9" s="22"/>
      <c r="E9" s="22"/>
      <c r="F9" s="22"/>
      <c r="G9" s="23"/>
    </row>
    <row r="10" spans="1:15" x14ac:dyDescent="0.25">
      <c r="A10" s="14" t="s">
        <v>64</v>
      </c>
      <c r="B10" s="24">
        <v>2.3900000000000002E-3</v>
      </c>
      <c r="C10" s="15">
        <v>100000</v>
      </c>
      <c r="D10" s="15">
        <v>239</v>
      </c>
      <c r="E10" s="15">
        <v>99804</v>
      </c>
      <c r="F10" s="15">
        <v>8532160</v>
      </c>
      <c r="G10" s="25">
        <v>85.3</v>
      </c>
      <c r="H10" s="40"/>
      <c r="I10" s="44"/>
      <c r="J10" s="44"/>
      <c r="K10" s="39"/>
      <c r="L10" s="39"/>
      <c r="M10" s="44"/>
      <c r="N10" s="43"/>
      <c r="O10" s="43"/>
    </row>
    <row r="11" spans="1:15" x14ac:dyDescent="0.25">
      <c r="A11" s="14" t="s">
        <v>65</v>
      </c>
      <c r="B11" s="24">
        <v>1E-4</v>
      </c>
      <c r="C11" s="15">
        <v>99761</v>
      </c>
      <c r="D11" s="15">
        <v>10</v>
      </c>
      <c r="E11" s="15">
        <v>99756</v>
      </c>
      <c r="F11" s="15">
        <v>8432356</v>
      </c>
      <c r="G11" s="25">
        <v>84.5</v>
      </c>
      <c r="H11" s="40"/>
      <c r="I11" s="44"/>
      <c r="J11" s="44"/>
      <c r="K11" s="39"/>
      <c r="L11" s="39"/>
      <c r="M11" s="44"/>
      <c r="N11" s="43"/>
      <c r="O11" s="43"/>
    </row>
    <row r="12" spans="1:15" x14ac:dyDescent="0.25">
      <c r="A12" s="14" t="s">
        <v>66</v>
      </c>
      <c r="B12" s="24">
        <v>1E-4</v>
      </c>
      <c r="C12" s="15">
        <v>99751</v>
      </c>
      <c r="D12" s="15">
        <v>10</v>
      </c>
      <c r="E12" s="15">
        <v>99746</v>
      </c>
      <c r="F12" s="15">
        <v>8332600</v>
      </c>
      <c r="G12" s="25">
        <v>83.5</v>
      </c>
      <c r="H12" s="40"/>
      <c r="I12" s="44"/>
      <c r="J12" s="44"/>
      <c r="K12" s="39"/>
      <c r="L12" s="39"/>
      <c r="M12" s="44"/>
      <c r="N12" s="43"/>
      <c r="O12" s="43"/>
    </row>
    <row r="13" spans="1:15" x14ac:dyDescent="0.25">
      <c r="A13" s="14" t="s">
        <v>67</v>
      </c>
      <c r="B13" s="24">
        <v>9.0000000000000006E-5</v>
      </c>
      <c r="C13" s="15">
        <v>99741</v>
      </c>
      <c r="D13" s="15">
        <v>9</v>
      </c>
      <c r="E13" s="15">
        <v>99737</v>
      </c>
      <c r="F13" s="15">
        <v>8232854</v>
      </c>
      <c r="G13" s="25">
        <v>82.5</v>
      </c>
      <c r="H13" s="40"/>
      <c r="I13" s="44"/>
      <c r="J13" s="44"/>
      <c r="K13" s="39"/>
      <c r="L13" s="39"/>
      <c r="M13" s="44"/>
      <c r="N13" s="43"/>
      <c r="O13" s="43"/>
    </row>
    <row r="14" spans="1:15" x14ac:dyDescent="0.25">
      <c r="A14" s="14" t="s">
        <v>68</v>
      </c>
      <c r="B14" s="24">
        <v>8.0000000000000007E-5</v>
      </c>
      <c r="C14" s="15">
        <v>99732</v>
      </c>
      <c r="D14" s="15">
        <v>8</v>
      </c>
      <c r="E14" s="15">
        <v>99728</v>
      </c>
      <c r="F14" s="15">
        <v>8133118</v>
      </c>
      <c r="G14" s="25">
        <v>81.5</v>
      </c>
      <c r="H14" s="40"/>
      <c r="I14" s="44"/>
      <c r="J14" s="44"/>
      <c r="K14" s="39"/>
      <c r="L14" s="39"/>
      <c r="M14" s="44"/>
      <c r="N14" s="43"/>
      <c r="O14" s="43"/>
    </row>
    <row r="15" spans="1:15" x14ac:dyDescent="0.25">
      <c r="A15" s="14" t="s">
        <v>69</v>
      </c>
      <c r="B15" s="24">
        <v>8.0000000000000007E-5</v>
      </c>
      <c r="C15" s="15">
        <v>99724</v>
      </c>
      <c r="D15" s="15">
        <v>8</v>
      </c>
      <c r="E15" s="15">
        <v>99720</v>
      </c>
      <c r="F15" s="15">
        <v>8033390</v>
      </c>
      <c r="G15" s="25">
        <v>80.599999999999994</v>
      </c>
      <c r="H15" s="40"/>
      <c r="I15" s="44"/>
      <c r="J15" s="44"/>
      <c r="K15" s="39"/>
      <c r="L15" s="39"/>
      <c r="M15" s="44"/>
      <c r="N15" s="43"/>
      <c r="O15" s="43"/>
    </row>
    <row r="16" spans="1:15" x14ac:dyDescent="0.25">
      <c r="A16" s="14" t="s">
        <v>70</v>
      </c>
      <c r="B16" s="24">
        <v>6.9999999999999994E-5</v>
      </c>
      <c r="C16" s="15">
        <v>99716</v>
      </c>
      <c r="D16" s="15">
        <v>7</v>
      </c>
      <c r="E16" s="15">
        <v>99713</v>
      </c>
      <c r="F16" s="15">
        <v>7933670</v>
      </c>
      <c r="G16" s="25">
        <v>79.599999999999994</v>
      </c>
      <c r="H16" s="40"/>
      <c r="I16" s="44"/>
      <c r="J16" s="44"/>
      <c r="K16" s="39"/>
      <c r="L16" s="39"/>
      <c r="M16" s="44"/>
      <c r="N16" s="43"/>
      <c r="O16" s="43"/>
    </row>
    <row r="17" spans="1:15" x14ac:dyDescent="0.25">
      <c r="A17" s="14" t="s">
        <v>71</v>
      </c>
      <c r="B17" s="24">
        <v>6.9999999999999994E-5</v>
      </c>
      <c r="C17" s="15">
        <v>99709</v>
      </c>
      <c r="D17" s="15">
        <v>7</v>
      </c>
      <c r="E17" s="15">
        <v>99706</v>
      </c>
      <c r="F17" s="15">
        <v>7833957</v>
      </c>
      <c r="G17" s="25">
        <v>78.599999999999994</v>
      </c>
      <c r="H17" s="40"/>
      <c r="I17" s="44"/>
      <c r="J17" s="44"/>
      <c r="K17" s="39"/>
      <c r="L17" s="39"/>
      <c r="M17" s="44"/>
      <c r="N17" s="43"/>
      <c r="O17" s="43"/>
    </row>
    <row r="18" spans="1:15" x14ac:dyDescent="0.25">
      <c r="A18" s="14" t="s">
        <v>72</v>
      </c>
      <c r="B18" s="24">
        <v>6.9999999999999994E-5</v>
      </c>
      <c r="C18" s="15">
        <v>99702</v>
      </c>
      <c r="D18" s="15">
        <v>7</v>
      </c>
      <c r="E18" s="15">
        <v>99699</v>
      </c>
      <c r="F18" s="15">
        <v>7734252</v>
      </c>
      <c r="G18" s="25">
        <v>77.599999999999994</v>
      </c>
      <c r="H18" s="40"/>
      <c r="I18" s="44"/>
      <c r="J18" s="44"/>
      <c r="K18" s="39"/>
      <c r="L18" s="39"/>
      <c r="M18" s="44"/>
      <c r="N18" s="43"/>
      <c r="O18" s="43"/>
    </row>
    <row r="19" spans="1:15" x14ac:dyDescent="0.25">
      <c r="A19" s="14" t="s">
        <v>73</v>
      </c>
      <c r="B19" s="24">
        <v>8.0000000000000007E-5</v>
      </c>
      <c r="C19" s="15">
        <v>99695</v>
      </c>
      <c r="D19" s="15">
        <v>8</v>
      </c>
      <c r="E19" s="15">
        <v>99691</v>
      </c>
      <c r="F19" s="15">
        <v>7634553</v>
      </c>
      <c r="G19" s="25">
        <v>76.599999999999994</v>
      </c>
      <c r="H19" s="40"/>
      <c r="I19" s="44"/>
      <c r="J19" s="44"/>
      <c r="K19" s="39"/>
      <c r="L19" s="39"/>
      <c r="M19" s="44"/>
      <c r="N19" s="43"/>
      <c r="O19" s="43"/>
    </row>
    <row r="20" spans="1:15" x14ac:dyDescent="0.25">
      <c r="A20" s="14" t="s">
        <v>74</v>
      </c>
      <c r="B20" s="24">
        <v>9.0000000000000006E-5</v>
      </c>
      <c r="C20" s="15">
        <v>99687</v>
      </c>
      <c r="D20" s="15">
        <v>9</v>
      </c>
      <c r="E20" s="15">
        <v>99683</v>
      </c>
      <c r="F20" s="15">
        <v>7534862</v>
      </c>
      <c r="G20" s="25">
        <v>75.599999999999994</v>
      </c>
      <c r="H20" s="40"/>
      <c r="I20" s="44"/>
      <c r="J20" s="44"/>
      <c r="K20" s="39"/>
      <c r="L20" s="39"/>
      <c r="M20" s="44"/>
      <c r="N20" s="43"/>
      <c r="O20" s="43"/>
    </row>
    <row r="21" spans="1:15" x14ac:dyDescent="0.25">
      <c r="A21" s="14" t="s">
        <v>75</v>
      </c>
      <c r="B21" s="24">
        <v>1E-4</v>
      </c>
      <c r="C21" s="15">
        <v>99678</v>
      </c>
      <c r="D21" s="15">
        <v>10</v>
      </c>
      <c r="E21" s="15">
        <v>99673</v>
      </c>
      <c r="F21" s="15">
        <v>7435180</v>
      </c>
      <c r="G21" s="25">
        <v>74.599999999999994</v>
      </c>
      <c r="H21" s="40"/>
      <c r="I21" s="44"/>
      <c r="J21" s="44"/>
      <c r="K21" s="39"/>
      <c r="L21" s="39"/>
      <c r="M21" s="44"/>
      <c r="N21" s="43"/>
      <c r="O21" s="43"/>
    </row>
    <row r="22" spans="1:15" x14ac:dyDescent="0.25">
      <c r="A22" s="14" t="s">
        <v>76</v>
      </c>
      <c r="B22" s="24">
        <v>1.1E-4</v>
      </c>
      <c r="C22" s="15">
        <v>99668</v>
      </c>
      <c r="D22" s="15">
        <v>11</v>
      </c>
      <c r="E22" s="15">
        <v>99663</v>
      </c>
      <c r="F22" s="15">
        <v>7335507</v>
      </c>
      <c r="G22" s="25">
        <v>73.599999999999994</v>
      </c>
      <c r="H22" s="40"/>
      <c r="I22" s="44"/>
      <c r="J22" s="44"/>
      <c r="K22" s="39"/>
      <c r="L22" s="39"/>
      <c r="M22" s="44"/>
      <c r="N22" s="43"/>
      <c r="O22" s="43"/>
    </row>
    <row r="23" spans="1:15" x14ac:dyDescent="0.25">
      <c r="A23" s="14" t="s">
        <v>77</v>
      </c>
      <c r="B23" s="24">
        <v>1.2E-4</v>
      </c>
      <c r="C23" s="15">
        <v>99657</v>
      </c>
      <c r="D23" s="15">
        <v>12</v>
      </c>
      <c r="E23" s="15">
        <v>99651</v>
      </c>
      <c r="F23" s="15">
        <v>7235844</v>
      </c>
      <c r="G23" s="25">
        <v>72.599999999999994</v>
      </c>
      <c r="H23" s="40"/>
      <c r="I23" s="44"/>
      <c r="J23" s="44"/>
      <c r="K23" s="39"/>
      <c r="L23" s="39"/>
      <c r="M23" s="44"/>
      <c r="N23" s="43"/>
      <c r="O23" s="43"/>
    </row>
    <row r="24" spans="1:15" x14ac:dyDescent="0.25">
      <c r="A24" s="14" t="s">
        <v>78</v>
      </c>
      <c r="B24" s="24">
        <v>1.3999999999999999E-4</v>
      </c>
      <c r="C24" s="15">
        <v>99645</v>
      </c>
      <c r="D24" s="15">
        <v>14</v>
      </c>
      <c r="E24" s="15">
        <v>99638</v>
      </c>
      <c r="F24" s="15">
        <v>7136193</v>
      </c>
      <c r="G24" s="25">
        <v>71.599999999999994</v>
      </c>
      <c r="H24" s="40"/>
      <c r="I24" s="44"/>
      <c r="J24" s="44"/>
      <c r="K24" s="39"/>
      <c r="L24" s="39"/>
      <c r="M24" s="44"/>
      <c r="N24" s="43"/>
      <c r="O24" s="43"/>
    </row>
    <row r="25" spans="1:15" x14ac:dyDescent="0.25">
      <c r="A25" s="14" t="s">
        <v>79</v>
      </c>
      <c r="B25" s="24">
        <v>1.4999999999999999E-4</v>
      </c>
      <c r="C25" s="15">
        <v>99631</v>
      </c>
      <c r="D25" s="15">
        <v>15</v>
      </c>
      <c r="E25" s="15">
        <v>99624</v>
      </c>
      <c r="F25" s="15">
        <v>7036555</v>
      </c>
      <c r="G25" s="25">
        <v>70.599999999999994</v>
      </c>
      <c r="H25" s="40"/>
      <c r="I25" s="44"/>
      <c r="J25" s="44"/>
      <c r="K25" s="39"/>
      <c r="L25" s="39"/>
      <c r="M25" s="44"/>
      <c r="N25" s="43"/>
      <c r="O25" s="43"/>
    </row>
    <row r="26" spans="1:15" x14ac:dyDescent="0.25">
      <c r="A26" s="26" t="s">
        <v>80</v>
      </c>
      <c r="B26" s="24">
        <v>1.7000000000000001E-4</v>
      </c>
      <c r="C26" s="15">
        <v>99616</v>
      </c>
      <c r="D26" s="15">
        <v>17</v>
      </c>
      <c r="E26" s="15">
        <v>99608</v>
      </c>
      <c r="F26" s="15">
        <v>6936932</v>
      </c>
      <c r="G26" s="25">
        <v>69.599999999999994</v>
      </c>
      <c r="H26" s="40"/>
      <c r="I26" s="44"/>
      <c r="J26" s="44"/>
      <c r="K26" s="39"/>
      <c r="L26" s="39"/>
      <c r="M26" s="44"/>
      <c r="N26" s="43"/>
      <c r="O26" s="43"/>
    </row>
    <row r="27" spans="1:15" x14ac:dyDescent="0.25">
      <c r="A27" s="26" t="s">
        <v>81</v>
      </c>
      <c r="B27" s="24">
        <v>1.8000000000000001E-4</v>
      </c>
      <c r="C27" s="15">
        <v>99599</v>
      </c>
      <c r="D27" s="15">
        <v>18</v>
      </c>
      <c r="E27" s="15">
        <v>99590</v>
      </c>
      <c r="F27" s="15">
        <v>6837324</v>
      </c>
      <c r="G27" s="25">
        <v>68.599999999999994</v>
      </c>
      <c r="H27" s="40"/>
      <c r="I27" s="44"/>
      <c r="J27" s="44"/>
      <c r="K27" s="39"/>
      <c r="L27" s="39"/>
      <c r="M27" s="44"/>
      <c r="N27" s="43"/>
      <c r="O27" s="43"/>
    </row>
    <row r="28" spans="1:15" x14ac:dyDescent="0.25">
      <c r="A28" s="26" t="s">
        <v>82</v>
      </c>
      <c r="B28" s="24">
        <v>1.8000000000000001E-4</v>
      </c>
      <c r="C28" s="15">
        <v>99581</v>
      </c>
      <c r="D28" s="15">
        <v>18</v>
      </c>
      <c r="E28" s="15">
        <v>99572</v>
      </c>
      <c r="F28" s="15">
        <v>6737734</v>
      </c>
      <c r="G28" s="25">
        <v>67.7</v>
      </c>
      <c r="H28" s="40"/>
      <c r="I28" s="44"/>
      <c r="J28" s="44"/>
      <c r="K28" s="39"/>
      <c r="L28" s="39"/>
      <c r="M28" s="44"/>
      <c r="N28" s="43"/>
      <c r="O28" s="43"/>
    </row>
    <row r="29" spans="1:15" x14ac:dyDescent="0.25">
      <c r="A29" s="26" t="s">
        <v>83</v>
      </c>
      <c r="B29" s="24">
        <v>1.8000000000000001E-4</v>
      </c>
      <c r="C29" s="15">
        <v>99563</v>
      </c>
      <c r="D29" s="15">
        <v>18</v>
      </c>
      <c r="E29" s="15">
        <v>99554</v>
      </c>
      <c r="F29" s="15">
        <v>6638162</v>
      </c>
      <c r="G29" s="25">
        <v>66.7</v>
      </c>
      <c r="H29" s="40"/>
      <c r="I29" s="44"/>
      <c r="J29" s="44"/>
      <c r="K29" s="39"/>
      <c r="L29" s="39"/>
      <c r="M29" s="44"/>
      <c r="N29" s="43"/>
      <c r="O29" s="43"/>
    </row>
    <row r="30" spans="1:15" x14ac:dyDescent="0.25">
      <c r="A30" s="26" t="s">
        <v>84</v>
      </c>
      <c r="B30" s="24">
        <v>1.8000000000000001E-4</v>
      </c>
      <c r="C30" s="15">
        <v>99545</v>
      </c>
      <c r="D30" s="15">
        <v>18</v>
      </c>
      <c r="E30" s="15">
        <v>99536</v>
      </c>
      <c r="F30" s="15">
        <v>6538608</v>
      </c>
      <c r="G30" s="25">
        <v>65.7</v>
      </c>
      <c r="H30" s="40"/>
      <c r="I30" s="44"/>
      <c r="J30" s="44"/>
      <c r="K30" s="39"/>
      <c r="L30" s="39"/>
      <c r="M30" s="44"/>
      <c r="N30" s="43"/>
      <c r="O30" s="43"/>
    </row>
    <row r="31" spans="1:15" x14ac:dyDescent="0.25">
      <c r="A31" s="26" t="s">
        <v>85</v>
      </c>
      <c r="B31" s="24">
        <v>1.8000000000000001E-4</v>
      </c>
      <c r="C31" s="15">
        <v>99527</v>
      </c>
      <c r="D31" s="15">
        <v>18</v>
      </c>
      <c r="E31" s="15">
        <v>99518</v>
      </c>
      <c r="F31" s="15">
        <v>6439072</v>
      </c>
      <c r="G31" s="25">
        <v>64.7</v>
      </c>
      <c r="H31" s="40"/>
      <c r="I31" s="44"/>
      <c r="J31" s="44"/>
      <c r="K31" s="39"/>
      <c r="L31" s="39"/>
      <c r="M31" s="44"/>
      <c r="N31" s="43"/>
      <c r="O31" s="43"/>
    </row>
    <row r="32" spans="1:15" x14ac:dyDescent="0.25">
      <c r="A32" s="26" t="s">
        <v>86</v>
      </c>
      <c r="B32" s="24">
        <v>1.8000000000000001E-4</v>
      </c>
      <c r="C32" s="15">
        <v>99509</v>
      </c>
      <c r="D32" s="15">
        <v>17</v>
      </c>
      <c r="E32" s="15">
        <v>99501</v>
      </c>
      <c r="F32" s="15">
        <v>6339554</v>
      </c>
      <c r="G32" s="25">
        <v>63.7</v>
      </c>
      <c r="H32" s="40"/>
      <c r="I32" s="44"/>
      <c r="J32" s="44"/>
      <c r="K32" s="39"/>
      <c r="L32" s="39"/>
      <c r="M32" s="44"/>
      <c r="N32" s="43"/>
      <c r="O32" s="43"/>
    </row>
    <row r="33" spans="1:15" x14ac:dyDescent="0.25">
      <c r="A33" s="26" t="s">
        <v>87</v>
      </c>
      <c r="B33" s="24">
        <v>1.7000000000000001E-4</v>
      </c>
      <c r="C33" s="15">
        <v>99492</v>
      </c>
      <c r="D33" s="15">
        <v>17</v>
      </c>
      <c r="E33" s="15">
        <v>99484</v>
      </c>
      <c r="F33" s="15">
        <v>6240054</v>
      </c>
      <c r="G33" s="25">
        <v>62.7</v>
      </c>
      <c r="H33" s="40"/>
      <c r="I33" s="44"/>
      <c r="J33" s="44"/>
      <c r="K33" s="39"/>
      <c r="L33" s="39"/>
      <c r="M33" s="44"/>
      <c r="N33" s="43"/>
      <c r="O33" s="43"/>
    </row>
    <row r="34" spans="1:15" x14ac:dyDescent="0.25">
      <c r="A34" s="26" t="s">
        <v>88</v>
      </c>
      <c r="B34" s="24">
        <v>1.7000000000000001E-4</v>
      </c>
      <c r="C34" s="15">
        <v>99475</v>
      </c>
      <c r="D34" s="15">
        <v>17</v>
      </c>
      <c r="E34" s="15">
        <v>99467</v>
      </c>
      <c r="F34" s="15">
        <v>6140570</v>
      </c>
      <c r="G34" s="25">
        <v>61.7</v>
      </c>
      <c r="H34" s="40"/>
      <c r="I34" s="44"/>
      <c r="J34" s="44"/>
      <c r="K34" s="39"/>
      <c r="L34" s="39"/>
      <c r="M34" s="44"/>
      <c r="N34" s="43"/>
      <c r="O34" s="43"/>
    </row>
    <row r="35" spans="1:15" x14ac:dyDescent="0.25">
      <c r="A35" s="26" t="s">
        <v>89</v>
      </c>
      <c r="B35" s="24">
        <v>1.6000000000000001E-4</v>
      </c>
      <c r="C35" s="15">
        <v>99458</v>
      </c>
      <c r="D35" s="15">
        <v>16</v>
      </c>
      <c r="E35" s="15">
        <v>99450</v>
      </c>
      <c r="F35" s="15">
        <v>6041104</v>
      </c>
      <c r="G35" s="25">
        <v>60.7</v>
      </c>
      <c r="H35" s="40"/>
      <c r="I35" s="44"/>
      <c r="J35" s="44"/>
      <c r="K35" s="39"/>
      <c r="L35" s="39"/>
      <c r="M35" s="44"/>
      <c r="N35" s="43"/>
      <c r="O35" s="43"/>
    </row>
    <row r="36" spans="1:15" x14ac:dyDescent="0.25">
      <c r="A36" s="26" t="s">
        <v>90</v>
      </c>
      <c r="B36" s="24">
        <v>1.6000000000000001E-4</v>
      </c>
      <c r="C36" s="15">
        <v>99442</v>
      </c>
      <c r="D36" s="15">
        <v>16</v>
      </c>
      <c r="E36" s="15">
        <v>99434</v>
      </c>
      <c r="F36" s="15">
        <v>5941654</v>
      </c>
      <c r="G36" s="25">
        <v>59.7</v>
      </c>
      <c r="H36" s="40"/>
      <c r="I36" s="44"/>
      <c r="J36" s="44"/>
      <c r="K36" s="39"/>
      <c r="L36" s="39"/>
      <c r="M36" s="44"/>
      <c r="N36" s="43"/>
      <c r="O36" s="43"/>
    </row>
    <row r="37" spans="1:15" x14ac:dyDescent="0.25">
      <c r="A37" s="26" t="s">
        <v>91</v>
      </c>
      <c r="B37" s="24">
        <v>1.6000000000000001E-4</v>
      </c>
      <c r="C37" s="15">
        <v>99426</v>
      </c>
      <c r="D37" s="15">
        <v>16</v>
      </c>
      <c r="E37" s="15">
        <v>99418</v>
      </c>
      <c r="F37" s="15">
        <v>5842220</v>
      </c>
      <c r="G37" s="25">
        <v>58.8</v>
      </c>
      <c r="H37" s="40"/>
      <c r="I37" s="44"/>
      <c r="J37" s="44"/>
      <c r="K37" s="39"/>
      <c r="L37" s="39"/>
      <c r="M37" s="44"/>
      <c r="N37" s="43"/>
      <c r="O37" s="43"/>
    </row>
    <row r="38" spans="1:15" x14ac:dyDescent="0.25">
      <c r="A38" s="26" t="s">
        <v>92</v>
      </c>
      <c r="B38" s="24">
        <v>1.7000000000000001E-4</v>
      </c>
      <c r="C38" s="15">
        <v>99410</v>
      </c>
      <c r="D38" s="15">
        <v>17</v>
      </c>
      <c r="E38" s="15">
        <v>99402</v>
      </c>
      <c r="F38" s="15">
        <v>5742802</v>
      </c>
      <c r="G38" s="25">
        <v>57.8</v>
      </c>
      <c r="H38" s="40"/>
      <c r="I38" s="44"/>
      <c r="J38" s="44"/>
      <c r="K38" s="39"/>
      <c r="L38" s="39"/>
      <c r="M38" s="44"/>
      <c r="N38" s="43"/>
      <c r="O38" s="43"/>
    </row>
    <row r="39" spans="1:15" x14ac:dyDescent="0.25">
      <c r="A39" s="26" t="s">
        <v>93</v>
      </c>
      <c r="B39" s="24">
        <v>1.8000000000000001E-4</v>
      </c>
      <c r="C39" s="15">
        <v>99393</v>
      </c>
      <c r="D39" s="15">
        <v>18</v>
      </c>
      <c r="E39" s="15">
        <v>99384</v>
      </c>
      <c r="F39" s="15">
        <v>5643400</v>
      </c>
      <c r="G39" s="25">
        <v>56.8</v>
      </c>
      <c r="H39" s="40"/>
      <c r="I39" s="44"/>
      <c r="J39" s="44"/>
      <c r="K39" s="39"/>
      <c r="L39" s="39"/>
      <c r="M39" s="44"/>
      <c r="N39" s="43"/>
      <c r="O39" s="43"/>
    </row>
    <row r="40" spans="1:15" x14ac:dyDescent="0.25">
      <c r="A40" s="26" t="s">
        <v>94</v>
      </c>
      <c r="B40" s="24">
        <v>2.0000000000000001E-4</v>
      </c>
      <c r="C40" s="15">
        <v>99375</v>
      </c>
      <c r="D40" s="15">
        <v>20</v>
      </c>
      <c r="E40" s="15">
        <v>99365</v>
      </c>
      <c r="F40" s="15">
        <v>5544016</v>
      </c>
      <c r="G40" s="25">
        <v>55.8</v>
      </c>
      <c r="H40" s="40"/>
      <c r="I40" s="44"/>
      <c r="J40" s="44"/>
      <c r="K40" s="39"/>
      <c r="L40" s="39"/>
      <c r="M40" s="44"/>
      <c r="N40" s="43"/>
      <c r="O40" s="43"/>
    </row>
    <row r="41" spans="1:15" x14ac:dyDescent="0.25">
      <c r="A41" s="26" t="s">
        <v>95</v>
      </c>
      <c r="B41" s="24">
        <v>2.2000000000000001E-4</v>
      </c>
      <c r="C41" s="15">
        <v>99355</v>
      </c>
      <c r="D41" s="15">
        <v>22</v>
      </c>
      <c r="E41" s="15">
        <v>99344</v>
      </c>
      <c r="F41" s="15">
        <v>5444651</v>
      </c>
      <c r="G41" s="25">
        <v>54.8</v>
      </c>
      <c r="H41" s="40"/>
      <c r="I41" s="44"/>
      <c r="J41" s="44"/>
      <c r="K41" s="39"/>
      <c r="L41" s="39"/>
      <c r="M41" s="44"/>
      <c r="N41" s="43"/>
      <c r="O41" s="43"/>
    </row>
    <row r="42" spans="1:15" x14ac:dyDescent="0.25">
      <c r="A42" s="26" t="s">
        <v>96</v>
      </c>
      <c r="B42" s="24">
        <v>2.4000000000000001E-4</v>
      </c>
      <c r="C42" s="15">
        <v>99333</v>
      </c>
      <c r="D42" s="15">
        <v>24</v>
      </c>
      <c r="E42" s="15">
        <v>99321</v>
      </c>
      <c r="F42" s="15">
        <v>5345307</v>
      </c>
      <c r="G42" s="25">
        <v>53.8</v>
      </c>
      <c r="H42" s="40"/>
      <c r="I42" s="44"/>
      <c r="J42" s="44"/>
      <c r="K42" s="39"/>
      <c r="L42" s="39"/>
      <c r="M42" s="44"/>
      <c r="N42" s="43"/>
      <c r="O42" s="43"/>
    </row>
    <row r="43" spans="1:15" x14ac:dyDescent="0.25">
      <c r="A43" s="26" t="s">
        <v>97</v>
      </c>
      <c r="B43" s="24">
        <v>2.7E-4</v>
      </c>
      <c r="C43" s="15">
        <v>99309</v>
      </c>
      <c r="D43" s="15">
        <v>27</v>
      </c>
      <c r="E43" s="15">
        <v>99296</v>
      </c>
      <c r="F43" s="15">
        <v>5245986</v>
      </c>
      <c r="G43" s="25">
        <v>52.8</v>
      </c>
      <c r="H43" s="40"/>
      <c r="I43" s="44"/>
      <c r="J43" s="44"/>
      <c r="K43" s="39"/>
      <c r="L43" s="39"/>
      <c r="M43" s="44"/>
      <c r="N43" s="43"/>
      <c r="O43" s="43"/>
    </row>
    <row r="44" spans="1:15" x14ac:dyDescent="0.25">
      <c r="A44" s="26" t="s">
        <v>98</v>
      </c>
      <c r="B44" s="24">
        <v>2.9999999999999997E-4</v>
      </c>
      <c r="C44" s="15">
        <v>99282</v>
      </c>
      <c r="D44" s="15">
        <v>30</v>
      </c>
      <c r="E44" s="15">
        <v>99267</v>
      </c>
      <c r="F44" s="15">
        <v>5146691</v>
      </c>
      <c r="G44" s="25">
        <v>51.8</v>
      </c>
      <c r="H44" s="40"/>
      <c r="I44" s="44"/>
      <c r="J44" s="44"/>
      <c r="K44" s="39"/>
      <c r="L44" s="39"/>
      <c r="M44" s="44"/>
      <c r="N44" s="43"/>
      <c r="O44" s="43"/>
    </row>
    <row r="45" spans="1:15" x14ac:dyDescent="0.25">
      <c r="A45" s="26" t="s">
        <v>99</v>
      </c>
      <c r="B45" s="24">
        <v>3.4000000000000002E-4</v>
      </c>
      <c r="C45" s="15">
        <v>99252</v>
      </c>
      <c r="D45" s="15">
        <v>33</v>
      </c>
      <c r="E45" s="15">
        <v>99236</v>
      </c>
      <c r="F45" s="15">
        <v>5047424</v>
      </c>
      <c r="G45" s="25">
        <v>50.9</v>
      </c>
      <c r="H45" s="40"/>
      <c r="I45" s="44"/>
      <c r="J45" s="44"/>
      <c r="K45" s="39"/>
      <c r="L45" s="39"/>
      <c r="M45" s="44"/>
      <c r="N45" s="43"/>
      <c r="O45" s="43"/>
    </row>
    <row r="46" spans="1:15" x14ac:dyDescent="0.25">
      <c r="A46" s="26" t="s">
        <v>100</v>
      </c>
      <c r="B46" s="24">
        <v>3.6999999999999999E-4</v>
      </c>
      <c r="C46" s="15">
        <v>99219</v>
      </c>
      <c r="D46" s="15">
        <v>37</v>
      </c>
      <c r="E46" s="15">
        <v>99201</v>
      </c>
      <c r="F46" s="15">
        <v>4948188</v>
      </c>
      <c r="G46" s="25">
        <v>49.9</v>
      </c>
      <c r="H46" s="40"/>
      <c r="I46" s="44"/>
      <c r="J46" s="44"/>
      <c r="K46" s="39"/>
      <c r="L46" s="39"/>
      <c r="M46" s="44"/>
      <c r="N46" s="43"/>
      <c r="O46" s="43"/>
    </row>
    <row r="47" spans="1:15" x14ac:dyDescent="0.25">
      <c r="A47" s="26" t="s">
        <v>101</v>
      </c>
      <c r="B47" s="24">
        <v>4.0000000000000002E-4</v>
      </c>
      <c r="C47" s="15">
        <v>99182</v>
      </c>
      <c r="D47" s="15">
        <v>40</v>
      </c>
      <c r="E47" s="15">
        <v>99162</v>
      </c>
      <c r="F47" s="15">
        <v>4848988</v>
      </c>
      <c r="G47" s="25">
        <v>48.9</v>
      </c>
      <c r="H47" s="40"/>
      <c r="I47" s="44"/>
      <c r="J47" s="44"/>
      <c r="K47" s="39"/>
      <c r="L47" s="39"/>
      <c r="M47" s="44"/>
      <c r="N47" s="43"/>
      <c r="O47" s="43"/>
    </row>
    <row r="48" spans="1:15" x14ac:dyDescent="0.25">
      <c r="A48" s="26" t="s">
        <v>102</v>
      </c>
      <c r="B48" s="24">
        <v>4.2999999999999999E-4</v>
      </c>
      <c r="C48" s="15">
        <v>99142</v>
      </c>
      <c r="D48" s="15">
        <v>43</v>
      </c>
      <c r="E48" s="15">
        <v>99121</v>
      </c>
      <c r="F48" s="15">
        <v>4749826</v>
      </c>
      <c r="G48" s="25">
        <v>47.9</v>
      </c>
      <c r="H48" s="40"/>
      <c r="I48" s="44"/>
      <c r="J48" s="44"/>
      <c r="K48" s="39"/>
      <c r="L48" s="39"/>
      <c r="M48" s="44"/>
      <c r="N48" s="43"/>
      <c r="O48" s="43"/>
    </row>
    <row r="49" spans="1:15" x14ac:dyDescent="0.25">
      <c r="A49" s="26" t="s">
        <v>103</v>
      </c>
      <c r="B49" s="24">
        <v>4.6000000000000001E-4</v>
      </c>
      <c r="C49" s="15">
        <v>99099</v>
      </c>
      <c r="D49" s="15">
        <v>46</v>
      </c>
      <c r="E49" s="15">
        <v>99076</v>
      </c>
      <c r="F49" s="15">
        <v>4650705</v>
      </c>
      <c r="G49" s="25">
        <v>46.9</v>
      </c>
      <c r="H49" s="40"/>
      <c r="I49" s="44"/>
      <c r="J49" s="44"/>
      <c r="K49" s="39"/>
      <c r="L49" s="39"/>
      <c r="M49" s="44"/>
      <c r="N49" s="43"/>
      <c r="O49" s="43"/>
    </row>
    <row r="50" spans="1:15" x14ac:dyDescent="0.25">
      <c r="A50" s="26" t="s">
        <v>104</v>
      </c>
      <c r="B50" s="24">
        <v>4.8999999999999998E-4</v>
      </c>
      <c r="C50" s="15">
        <v>99053</v>
      </c>
      <c r="D50" s="15">
        <v>49</v>
      </c>
      <c r="E50" s="15">
        <v>99029</v>
      </c>
      <c r="F50" s="15">
        <v>4551629</v>
      </c>
      <c r="G50" s="25">
        <v>46</v>
      </c>
      <c r="H50" s="40"/>
      <c r="I50" s="44"/>
      <c r="J50" s="44"/>
      <c r="K50" s="39"/>
      <c r="L50" s="39"/>
      <c r="M50" s="44"/>
      <c r="N50" s="43"/>
      <c r="O50" s="43"/>
    </row>
    <row r="51" spans="1:15" x14ac:dyDescent="0.25">
      <c r="A51" s="26" t="s">
        <v>105</v>
      </c>
      <c r="B51" s="24">
        <v>5.2999999999999998E-4</v>
      </c>
      <c r="C51" s="15">
        <v>99004</v>
      </c>
      <c r="D51" s="15">
        <v>52</v>
      </c>
      <c r="E51" s="15">
        <v>98978</v>
      </c>
      <c r="F51" s="15">
        <v>4452601</v>
      </c>
      <c r="G51" s="25">
        <v>45</v>
      </c>
      <c r="H51" s="40"/>
      <c r="I51" s="44"/>
      <c r="J51" s="44"/>
      <c r="K51" s="39"/>
      <c r="L51" s="39"/>
      <c r="M51" s="44"/>
      <c r="N51" s="43"/>
      <c r="O51" s="43"/>
    </row>
    <row r="52" spans="1:15" x14ac:dyDescent="0.25">
      <c r="A52" s="26" t="s">
        <v>106</v>
      </c>
      <c r="B52" s="24">
        <v>5.6999999999999998E-4</v>
      </c>
      <c r="C52" s="15">
        <v>98952</v>
      </c>
      <c r="D52" s="15">
        <v>57</v>
      </c>
      <c r="E52" s="15">
        <v>98924</v>
      </c>
      <c r="F52" s="15">
        <v>4353623</v>
      </c>
      <c r="G52" s="25">
        <v>44</v>
      </c>
      <c r="H52" s="40"/>
      <c r="I52" s="44"/>
      <c r="J52" s="44"/>
      <c r="K52" s="39"/>
      <c r="L52" s="39"/>
      <c r="M52" s="44"/>
      <c r="N52" s="43"/>
      <c r="O52" s="43"/>
    </row>
    <row r="53" spans="1:15" x14ac:dyDescent="0.25">
      <c r="A53" s="26" t="s">
        <v>107</v>
      </c>
      <c r="B53" s="24">
        <v>6.4000000000000005E-4</v>
      </c>
      <c r="C53" s="15">
        <v>98895</v>
      </c>
      <c r="D53" s="15">
        <v>63</v>
      </c>
      <c r="E53" s="15">
        <v>98864</v>
      </c>
      <c r="F53" s="15">
        <v>4254699</v>
      </c>
      <c r="G53" s="25">
        <v>43</v>
      </c>
      <c r="H53" s="40"/>
      <c r="I53" s="44"/>
      <c r="J53" s="44"/>
      <c r="K53" s="39"/>
      <c r="L53" s="39"/>
      <c r="M53" s="44"/>
      <c r="N53" s="43"/>
      <c r="O53" s="43"/>
    </row>
    <row r="54" spans="1:15" x14ac:dyDescent="0.25">
      <c r="A54" s="26" t="s">
        <v>108</v>
      </c>
      <c r="B54" s="24">
        <v>7.2000000000000005E-4</v>
      </c>
      <c r="C54" s="15">
        <v>98832</v>
      </c>
      <c r="D54" s="15">
        <v>71</v>
      </c>
      <c r="E54" s="15">
        <v>98797</v>
      </c>
      <c r="F54" s="15">
        <v>4155836</v>
      </c>
      <c r="G54" s="25">
        <v>42</v>
      </c>
      <c r="H54" s="40"/>
      <c r="I54" s="44"/>
      <c r="J54" s="44"/>
      <c r="K54" s="39"/>
      <c r="L54" s="39"/>
      <c r="M54" s="44"/>
      <c r="N54" s="43"/>
      <c r="O54" s="43"/>
    </row>
    <row r="55" spans="1:15" x14ac:dyDescent="0.25">
      <c r="A55" s="26" t="s">
        <v>109</v>
      </c>
      <c r="B55" s="24">
        <v>7.9000000000000001E-4</v>
      </c>
      <c r="C55" s="15">
        <v>98761</v>
      </c>
      <c r="D55" s="15">
        <v>78</v>
      </c>
      <c r="E55" s="15">
        <v>98722</v>
      </c>
      <c r="F55" s="15">
        <v>4057039</v>
      </c>
      <c r="G55" s="25">
        <v>41.1</v>
      </c>
      <c r="H55" s="40"/>
      <c r="I55" s="44"/>
      <c r="J55" s="44"/>
      <c r="K55" s="39"/>
      <c r="L55" s="39"/>
      <c r="M55" s="44"/>
      <c r="N55" s="43"/>
      <c r="O55" s="43"/>
    </row>
    <row r="56" spans="1:15" x14ac:dyDescent="0.25">
      <c r="A56" s="26" t="s">
        <v>110</v>
      </c>
      <c r="B56" s="24">
        <v>8.8000000000000003E-4</v>
      </c>
      <c r="C56" s="15">
        <v>98683</v>
      </c>
      <c r="D56" s="15">
        <v>87</v>
      </c>
      <c r="E56" s="15">
        <v>98640</v>
      </c>
      <c r="F56" s="15">
        <v>3958317</v>
      </c>
      <c r="G56" s="25">
        <v>40.1</v>
      </c>
      <c r="H56" s="40"/>
      <c r="I56" s="44"/>
      <c r="J56" s="44"/>
      <c r="K56" s="39"/>
      <c r="L56" s="39"/>
      <c r="M56" s="44"/>
      <c r="N56" s="43"/>
      <c r="O56" s="43"/>
    </row>
    <row r="57" spans="1:15" x14ac:dyDescent="0.25">
      <c r="A57" s="26" t="s">
        <v>111</v>
      </c>
      <c r="B57" s="24">
        <v>9.7000000000000005E-4</v>
      </c>
      <c r="C57" s="15">
        <v>98596</v>
      </c>
      <c r="D57" s="15">
        <v>96</v>
      </c>
      <c r="E57" s="15">
        <v>98548</v>
      </c>
      <c r="F57" s="15">
        <v>3859678</v>
      </c>
      <c r="G57" s="25">
        <v>39.1</v>
      </c>
      <c r="H57" s="40"/>
      <c r="I57" s="44"/>
      <c r="J57" s="44"/>
      <c r="K57" s="39"/>
      <c r="L57" s="39"/>
      <c r="M57" s="44"/>
      <c r="N57" s="43"/>
      <c r="O57" s="43"/>
    </row>
    <row r="58" spans="1:15" x14ac:dyDescent="0.25">
      <c r="A58" s="26" t="s">
        <v>112</v>
      </c>
      <c r="B58" s="24">
        <v>1.08E-3</v>
      </c>
      <c r="C58" s="15">
        <v>98500</v>
      </c>
      <c r="D58" s="15">
        <v>106</v>
      </c>
      <c r="E58" s="15">
        <v>98447</v>
      </c>
      <c r="F58" s="15">
        <v>3761130</v>
      </c>
      <c r="G58" s="25">
        <v>38.200000000000003</v>
      </c>
      <c r="H58" s="40"/>
      <c r="I58" s="44"/>
      <c r="J58" s="44"/>
      <c r="K58" s="39"/>
      <c r="L58" s="39"/>
      <c r="M58" s="44"/>
      <c r="N58" s="43"/>
      <c r="O58" s="43"/>
    </row>
    <row r="59" spans="1:15" x14ac:dyDescent="0.25">
      <c r="A59" s="26" t="s">
        <v>113</v>
      </c>
      <c r="B59" s="24">
        <v>1.1999999999999999E-3</v>
      </c>
      <c r="C59" s="15">
        <v>98394</v>
      </c>
      <c r="D59" s="15">
        <v>118</v>
      </c>
      <c r="E59" s="15">
        <v>98335</v>
      </c>
      <c r="F59" s="15">
        <v>3662683</v>
      </c>
      <c r="G59" s="25">
        <v>37.200000000000003</v>
      </c>
      <c r="H59" s="40"/>
      <c r="I59" s="44"/>
      <c r="J59" s="44"/>
      <c r="K59" s="39"/>
      <c r="L59" s="39"/>
      <c r="M59" s="44"/>
      <c r="N59" s="43"/>
      <c r="O59" s="43"/>
    </row>
    <row r="60" spans="1:15" x14ac:dyDescent="0.25">
      <c r="A60" s="27" t="s">
        <v>114</v>
      </c>
      <c r="B60" s="24">
        <v>1.32E-3</v>
      </c>
      <c r="C60" s="15">
        <v>98276</v>
      </c>
      <c r="D60" s="15">
        <v>130</v>
      </c>
      <c r="E60" s="15">
        <v>98211</v>
      </c>
      <c r="F60" s="15">
        <v>3564348</v>
      </c>
      <c r="G60" s="25">
        <v>36.299999999999997</v>
      </c>
      <c r="H60" s="40"/>
      <c r="I60" s="44"/>
      <c r="J60" s="44"/>
      <c r="K60" s="39"/>
      <c r="L60" s="39"/>
      <c r="M60" s="44"/>
      <c r="N60" s="43"/>
      <c r="O60" s="43"/>
    </row>
    <row r="61" spans="1:15" x14ac:dyDescent="0.25">
      <c r="A61" s="27" t="s">
        <v>115</v>
      </c>
      <c r="B61" s="24">
        <v>1.4499999999999999E-3</v>
      </c>
      <c r="C61" s="15">
        <v>98146</v>
      </c>
      <c r="D61" s="15">
        <v>142</v>
      </c>
      <c r="E61" s="15">
        <v>98075</v>
      </c>
      <c r="F61" s="15">
        <v>3466137</v>
      </c>
      <c r="G61" s="25">
        <v>35.299999999999997</v>
      </c>
      <c r="H61" s="40"/>
      <c r="I61" s="44"/>
      <c r="J61" s="44"/>
      <c r="K61" s="39"/>
      <c r="L61" s="39"/>
      <c r="M61" s="44"/>
      <c r="N61" s="43"/>
      <c r="O61" s="43"/>
    </row>
    <row r="62" spans="1:15" x14ac:dyDescent="0.25">
      <c r="A62" s="27" t="s">
        <v>116</v>
      </c>
      <c r="B62" s="24">
        <v>1.5900000000000001E-3</v>
      </c>
      <c r="C62" s="15">
        <v>98004</v>
      </c>
      <c r="D62" s="15">
        <v>156</v>
      </c>
      <c r="E62" s="15">
        <v>97926</v>
      </c>
      <c r="F62" s="15">
        <v>3368062</v>
      </c>
      <c r="G62" s="25">
        <v>34.4</v>
      </c>
      <c r="H62" s="40"/>
      <c r="I62" s="44"/>
      <c r="J62" s="44"/>
      <c r="K62" s="39"/>
      <c r="L62" s="39"/>
      <c r="M62" s="44"/>
      <c r="N62" s="43"/>
      <c r="O62" s="43"/>
    </row>
    <row r="63" spans="1:15" x14ac:dyDescent="0.25">
      <c r="A63" s="26" t="s">
        <v>117</v>
      </c>
      <c r="B63" s="24">
        <v>1.7600000000000001E-3</v>
      </c>
      <c r="C63" s="15">
        <v>97848</v>
      </c>
      <c r="D63" s="15">
        <v>172</v>
      </c>
      <c r="E63" s="15">
        <v>97762</v>
      </c>
      <c r="F63" s="15">
        <v>3270136</v>
      </c>
      <c r="G63" s="25">
        <v>33.4</v>
      </c>
      <c r="H63" s="40"/>
      <c r="I63" s="44"/>
      <c r="J63" s="44"/>
      <c r="K63" s="39"/>
      <c r="L63" s="39"/>
      <c r="M63" s="44"/>
      <c r="N63" s="43"/>
      <c r="O63" s="43"/>
    </row>
    <row r="64" spans="1:15" x14ac:dyDescent="0.25">
      <c r="A64" s="26" t="s">
        <v>118</v>
      </c>
      <c r="B64" s="24">
        <v>1.9499999999999999E-3</v>
      </c>
      <c r="C64" s="15">
        <v>97676</v>
      </c>
      <c r="D64" s="15">
        <v>190</v>
      </c>
      <c r="E64" s="15">
        <v>97581</v>
      </c>
      <c r="F64" s="15">
        <v>3172374</v>
      </c>
      <c r="G64" s="25">
        <v>32.5</v>
      </c>
      <c r="H64" s="40"/>
      <c r="I64" s="44"/>
      <c r="J64" s="44"/>
      <c r="K64" s="39"/>
      <c r="L64" s="39"/>
      <c r="M64" s="44"/>
      <c r="N64" s="43"/>
      <c r="O64" s="43"/>
    </row>
    <row r="65" spans="1:15" x14ac:dyDescent="0.25">
      <c r="A65" s="26" t="s">
        <v>119</v>
      </c>
      <c r="B65" s="24">
        <v>2.14E-3</v>
      </c>
      <c r="C65" s="15">
        <v>97486</v>
      </c>
      <c r="D65" s="15">
        <v>208</v>
      </c>
      <c r="E65" s="15">
        <v>97382</v>
      </c>
      <c r="F65" s="15">
        <v>3074793</v>
      </c>
      <c r="G65" s="25">
        <v>31.5</v>
      </c>
      <c r="H65" s="40"/>
      <c r="I65" s="44"/>
      <c r="J65" s="44"/>
      <c r="K65" s="39"/>
      <c r="L65" s="39"/>
      <c r="M65" s="44"/>
      <c r="N65" s="43"/>
      <c r="O65" s="43"/>
    </row>
    <row r="66" spans="1:15" x14ac:dyDescent="0.25">
      <c r="A66" s="26" t="s">
        <v>120</v>
      </c>
      <c r="B66" s="24">
        <v>2.33E-3</v>
      </c>
      <c r="C66" s="15">
        <v>97278</v>
      </c>
      <c r="D66" s="15">
        <v>227</v>
      </c>
      <c r="E66" s="15">
        <v>97165</v>
      </c>
      <c r="F66" s="15">
        <v>2977411</v>
      </c>
      <c r="G66" s="25">
        <v>30.6</v>
      </c>
      <c r="H66" s="40"/>
      <c r="I66" s="44"/>
      <c r="J66" s="44"/>
      <c r="K66" s="39"/>
      <c r="L66" s="39"/>
      <c r="M66" s="44"/>
      <c r="N66" s="43"/>
      <c r="O66" s="43"/>
    </row>
    <row r="67" spans="1:15" x14ac:dyDescent="0.25">
      <c r="A67" s="26" t="s">
        <v>121</v>
      </c>
      <c r="B67" s="24">
        <v>2.5600000000000002E-3</v>
      </c>
      <c r="C67" s="15">
        <v>97051</v>
      </c>
      <c r="D67" s="15">
        <v>249</v>
      </c>
      <c r="E67" s="15">
        <v>96927</v>
      </c>
      <c r="F67" s="15">
        <v>2880246</v>
      </c>
      <c r="G67" s="25">
        <v>29.7</v>
      </c>
      <c r="H67" s="40"/>
      <c r="I67" s="44"/>
      <c r="J67" s="44"/>
      <c r="K67" s="39"/>
      <c r="L67" s="39"/>
      <c r="M67" s="44"/>
      <c r="N67" s="43"/>
      <c r="O67" s="43"/>
    </row>
    <row r="68" spans="1:15" x14ac:dyDescent="0.25">
      <c r="A68" s="26" t="s">
        <v>122</v>
      </c>
      <c r="B68" s="24">
        <v>2.8300000000000001E-3</v>
      </c>
      <c r="C68" s="15">
        <v>96802</v>
      </c>
      <c r="D68" s="15">
        <v>274</v>
      </c>
      <c r="E68" s="15">
        <v>96665</v>
      </c>
      <c r="F68" s="15">
        <v>2783320</v>
      </c>
      <c r="G68" s="25">
        <v>28.8</v>
      </c>
      <c r="H68" s="40"/>
      <c r="I68" s="44"/>
      <c r="J68" s="44"/>
      <c r="K68" s="39"/>
      <c r="L68" s="39"/>
      <c r="M68" s="44"/>
      <c r="N68" s="43"/>
      <c r="O68" s="43"/>
    </row>
    <row r="69" spans="1:15" x14ac:dyDescent="0.25">
      <c r="A69" s="26" t="s">
        <v>123</v>
      </c>
      <c r="B69" s="24">
        <v>3.13E-3</v>
      </c>
      <c r="C69" s="15">
        <v>96528</v>
      </c>
      <c r="D69" s="15">
        <v>302</v>
      </c>
      <c r="E69" s="15">
        <v>96377</v>
      </c>
      <c r="F69" s="15">
        <v>2686655</v>
      </c>
      <c r="G69" s="25">
        <v>27.8</v>
      </c>
      <c r="H69" s="40"/>
      <c r="I69" s="44"/>
      <c r="J69" s="44"/>
      <c r="K69" s="39"/>
      <c r="L69" s="39"/>
      <c r="M69" s="44"/>
      <c r="N69" s="43"/>
      <c r="O69" s="43"/>
    </row>
    <row r="70" spans="1:15" x14ac:dyDescent="0.25">
      <c r="A70" s="26" t="s">
        <v>124</v>
      </c>
      <c r="B70" s="24">
        <v>3.4299999999999999E-3</v>
      </c>
      <c r="C70" s="15">
        <v>96226</v>
      </c>
      <c r="D70" s="15">
        <v>330</v>
      </c>
      <c r="E70" s="15">
        <v>96061</v>
      </c>
      <c r="F70" s="15">
        <v>2590278</v>
      </c>
      <c r="G70" s="25">
        <v>26.9</v>
      </c>
      <c r="H70" s="40"/>
      <c r="I70" s="44"/>
      <c r="J70" s="44"/>
      <c r="K70" s="39"/>
      <c r="L70" s="39"/>
      <c r="M70" s="44"/>
      <c r="N70" s="43"/>
      <c r="O70" s="43"/>
    </row>
    <row r="71" spans="1:15" x14ac:dyDescent="0.25">
      <c r="A71" s="26" t="s">
        <v>125</v>
      </c>
      <c r="B71" s="24">
        <v>3.7499999999999999E-3</v>
      </c>
      <c r="C71" s="15">
        <v>95896</v>
      </c>
      <c r="D71" s="15">
        <v>360</v>
      </c>
      <c r="E71" s="15">
        <v>95716</v>
      </c>
      <c r="F71" s="15">
        <v>2494217</v>
      </c>
      <c r="G71" s="25">
        <v>26</v>
      </c>
      <c r="H71" s="40"/>
      <c r="I71" s="44"/>
      <c r="J71" s="44"/>
      <c r="K71" s="39"/>
      <c r="L71" s="39"/>
      <c r="M71" s="44"/>
      <c r="N71" s="43"/>
      <c r="O71" s="43"/>
    </row>
    <row r="72" spans="1:15" x14ac:dyDescent="0.25">
      <c r="A72" s="26" t="s">
        <v>126</v>
      </c>
      <c r="B72" s="24">
        <v>4.1200000000000004E-3</v>
      </c>
      <c r="C72" s="15">
        <v>95536</v>
      </c>
      <c r="D72" s="15">
        <v>393</v>
      </c>
      <c r="E72" s="15">
        <v>95340</v>
      </c>
      <c r="F72" s="15">
        <v>2398501</v>
      </c>
      <c r="G72" s="25">
        <v>25.1</v>
      </c>
      <c r="H72" s="40"/>
      <c r="I72" s="44"/>
      <c r="J72" s="44"/>
      <c r="K72" s="39"/>
      <c r="L72" s="39"/>
      <c r="M72" s="44"/>
      <c r="N72" s="43"/>
      <c r="O72" s="43"/>
    </row>
    <row r="73" spans="1:15" x14ac:dyDescent="0.25">
      <c r="A73" s="26" t="s">
        <v>127</v>
      </c>
      <c r="B73" s="24">
        <v>4.5599999999999998E-3</v>
      </c>
      <c r="C73" s="15">
        <v>95143</v>
      </c>
      <c r="D73" s="15">
        <v>434</v>
      </c>
      <c r="E73" s="15">
        <v>94926</v>
      </c>
      <c r="F73" s="15">
        <v>2303161</v>
      </c>
      <c r="G73" s="25">
        <v>24.2</v>
      </c>
      <c r="H73" s="40"/>
      <c r="I73" s="44"/>
      <c r="J73" s="44"/>
      <c r="K73" s="39"/>
      <c r="L73" s="39"/>
      <c r="M73" s="44"/>
      <c r="N73" s="43"/>
      <c r="O73" s="43"/>
    </row>
    <row r="74" spans="1:15" x14ac:dyDescent="0.25">
      <c r="A74" s="26" t="s">
        <v>128</v>
      </c>
      <c r="B74" s="24">
        <v>5.0400000000000002E-3</v>
      </c>
      <c r="C74" s="15">
        <v>94709</v>
      </c>
      <c r="D74" s="15">
        <v>478</v>
      </c>
      <c r="E74" s="15">
        <v>94470</v>
      </c>
      <c r="F74" s="15">
        <v>2208235</v>
      </c>
      <c r="G74" s="25">
        <v>23.3</v>
      </c>
      <c r="H74" s="40"/>
      <c r="I74" s="44"/>
      <c r="J74" s="44"/>
      <c r="K74" s="39"/>
      <c r="L74" s="39"/>
      <c r="M74" s="44"/>
      <c r="N74" s="43"/>
      <c r="O74" s="43"/>
    </row>
    <row r="75" spans="1:15" x14ac:dyDescent="0.25">
      <c r="A75" s="26" t="s">
        <v>129</v>
      </c>
      <c r="B75" s="24">
        <v>5.5399999999999998E-3</v>
      </c>
      <c r="C75" s="15">
        <v>94231</v>
      </c>
      <c r="D75" s="15">
        <v>522</v>
      </c>
      <c r="E75" s="15">
        <v>93970</v>
      </c>
      <c r="F75" s="15">
        <v>2113765</v>
      </c>
      <c r="G75" s="25">
        <v>22.4</v>
      </c>
      <c r="H75" s="40"/>
      <c r="I75" s="44"/>
      <c r="J75" s="44"/>
      <c r="K75" s="39"/>
      <c r="L75" s="39"/>
      <c r="M75" s="44"/>
      <c r="N75" s="43"/>
      <c r="O75" s="43"/>
    </row>
    <row r="76" spans="1:15" x14ac:dyDescent="0.25">
      <c r="A76" s="26" t="s">
        <v>130</v>
      </c>
      <c r="B76" s="24">
        <v>6.0600000000000003E-3</v>
      </c>
      <c r="C76" s="15">
        <v>93709</v>
      </c>
      <c r="D76" s="15">
        <v>568</v>
      </c>
      <c r="E76" s="15">
        <v>93425</v>
      </c>
      <c r="F76" s="15">
        <v>2019795</v>
      </c>
      <c r="G76" s="25">
        <v>21.6</v>
      </c>
      <c r="H76" s="40"/>
      <c r="I76" s="44"/>
      <c r="J76" s="44"/>
      <c r="K76" s="39"/>
      <c r="L76" s="39"/>
      <c r="M76" s="44"/>
      <c r="N76" s="43"/>
      <c r="O76" s="43"/>
    </row>
    <row r="77" spans="1:15" x14ac:dyDescent="0.25">
      <c r="A77" s="26" t="s">
        <v>131</v>
      </c>
      <c r="B77" s="24">
        <v>6.6800000000000002E-3</v>
      </c>
      <c r="C77" s="15">
        <v>93141</v>
      </c>
      <c r="D77" s="15">
        <v>622</v>
      </c>
      <c r="E77" s="15">
        <v>92830</v>
      </c>
      <c r="F77" s="15">
        <v>1926370</v>
      </c>
      <c r="G77" s="25">
        <v>20.7</v>
      </c>
      <c r="H77" s="40"/>
      <c r="I77" s="44"/>
      <c r="J77" s="44"/>
      <c r="K77" s="39"/>
      <c r="L77" s="39"/>
      <c r="M77" s="44"/>
      <c r="N77" s="43"/>
      <c r="O77" s="43"/>
    </row>
    <row r="78" spans="1:15" x14ac:dyDescent="0.25">
      <c r="A78" s="26" t="s">
        <v>132</v>
      </c>
      <c r="B78" s="24">
        <v>7.4400000000000004E-3</v>
      </c>
      <c r="C78" s="15">
        <v>92519</v>
      </c>
      <c r="D78" s="15">
        <v>688</v>
      </c>
      <c r="E78" s="15">
        <v>92175</v>
      </c>
      <c r="F78" s="15">
        <v>1833540</v>
      </c>
      <c r="G78" s="25">
        <v>19.8</v>
      </c>
      <c r="H78" s="40"/>
      <c r="I78" s="44"/>
      <c r="J78" s="44"/>
      <c r="K78" s="39"/>
      <c r="L78" s="39"/>
      <c r="M78" s="44"/>
      <c r="N78" s="43"/>
      <c r="O78" s="43"/>
    </row>
    <row r="79" spans="1:15" x14ac:dyDescent="0.25">
      <c r="A79" s="26" t="s">
        <v>133</v>
      </c>
      <c r="B79" s="24">
        <v>8.2799999999999992E-3</v>
      </c>
      <c r="C79" s="15">
        <v>91831</v>
      </c>
      <c r="D79" s="15">
        <v>760</v>
      </c>
      <c r="E79" s="15">
        <v>91451</v>
      </c>
      <c r="F79" s="15">
        <v>1741365</v>
      </c>
      <c r="G79" s="25">
        <v>19</v>
      </c>
      <c r="H79" s="40"/>
      <c r="I79" s="44"/>
      <c r="J79" s="44"/>
      <c r="K79" s="39"/>
      <c r="L79" s="39"/>
      <c r="M79" s="44"/>
      <c r="N79" s="43"/>
      <c r="O79" s="43"/>
    </row>
    <row r="80" spans="1:15" x14ac:dyDescent="0.25">
      <c r="A80" s="26" t="s">
        <v>134</v>
      </c>
      <c r="B80" s="24">
        <v>9.1299999999999992E-3</v>
      </c>
      <c r="C80" s="15">
        <v>91071</v>
      </c>
      <c r="D80" s="15">
        <v>832</v>
      </c>
      <c r="E80" s="15">
        <v>90655</v>
      </c>
      <c r="F80" s="15">
        <v>1649914</v>
      </c>
      <c r="G80" s="25">
        <v>18.100000000000001</v>
      </c>
      <c r="H80" s="40"/>
      <c r="I80" s="44"/>
      <c r="J80" s="44"/>
      <c r="K80" s="39"/>
      <c r="L80" s="39"/>
      <c r="M80" s="44"/>
      <c r="N80" s="43"/>
      <c r="O80" s="43"/>
    </row>
    <row r="81" spans="1:15" x14ac:dyDescent="0.25">
      <c r="A81" s="26" t="s">
        <v>135</v>
      </c>
      <c r="B81" s="24">
        <v>1.0059999999999999E-2</v>
      </c>
      <c r="C81" s="15">
        <v>90239</v>
      </c>
      <c r="D81" s="15">
        <v>908</v>
      </c>
      <c r="E81" s="15">
        <v>89785</v>
      </c>
      <c r="F81" s="15">
        <v>1559259</v>
      </c>
      <c r="G81" s="25">
        <v>17.3</v>
      </c>
      <c r="H81" s="40"/>
      <c r="I81" s="44"/>
      <c r="J81" s="44"/>
      <c r="K81" s="39"/>
      <c r="L81" s="39"/>
      <c r="M81" s="44"/>
      <c r="N81" s="43"/>
      <c r="O81" s="43"/>
    </row>
    <row r="82" spans="1:15" x14ac:dyDescent="0.25">
      <c r="A82" s="26" t="s">
        <v>136</v>
      </c>
      <c r="B82" s="24">
        <v>1.1220000000000001E-2</v>
      </c>
      <c r="C82" s="15">
        <v>89331</v>
      </c>
      <c r="D82" s="15">
        <v>1002</v>
      </c>
      <c r="E82" s="15">
        <v>88830</v>
      </c>
      <c r="F82" s="15">
        <v>1469474</v>
      </c>
      <c r="G82" s="25">
        <v>16.399999999999999</v>
      </c>
      <c r="H82" s="40"/>
      <c r="I82" s="44"/>
      <c r="J82" s="44"/>
      <c r="K82" s="39"/>
      <c r="L82" s="39"/>
      <c r="M82" s="44"/>
      <c r="N82" s="43"/>
      <c r="O82" s="43"/>
    </row>
    <row r="83" spans="1:15" x14ac:dyDescent="0.25">
      <c r="A83" s="26" t="s">
        <v>137</v>
      </c>
      <c r="B83" s="24">
        <v>1.2699999999999999E-2</v>
      </c>
      <c r="C83" s="15">
        <v>88329</v>
      </c>
      <c r="D83" s="15">
        <v>1121</v>
      </c>
      <c r="E83" s="15">
        <v>87769</v>
      </c>
      <c r="F83" s="15">
        <v>1380644</v>
      </c>
      <c r="G83" s="25">
        <v>15.6</v>
      </c>
      <c r="H83" s="40"/>
      <c r="I83" s="44"/>
      <c r="J83" s="44"/>
      <c r="K83" s="39"/>
      <c r="L83" s="39"/>
      <c r="M83" s="44"/>
      <c r="N83" s="43"/>
      <c r="O83" s="43"/>
    </row>
    <row r="84" spans="1:15" x14ac:dyDescent="0.25">
      <c r="A84" s="26" t="s">
        <v>138</v>
      </c>
      <c r="B84" s="24">
        <v>1.434E-2</v>
      </c>
      <c r="C84" s="15">
        <v>87208</v>
      </c>
      <c r="D84" s="15">
        <v>1250</v>
      </c>
      <c r="E84" s="15">
        <v>86583</v>
      </c>
      <c r="F84" s="15">
        <v>1292876</v>
      </c>
      <c r="G84" s="25">
        <v>14.8</v>
      </c>
      <c r="H84" s="40"/>
      <c r="I84" s="44"/>
      <c r="J84" s="44"/>
      <c r="K84" s="39"/>
      <c r="L84" s="39"/>
      <c r="M84" s="44"/>
      <c r="N84" s="43"/>
      <c r="O84" s="43"/>
    </row>
    <row r="85" spans="1:15" x14ac:dyDescent="0.25">
      <c r="A85" s="26" t="s">
        <v>139</v>
      </c>
      <c r="B85" s="24">
        <v>1.6E-2</v>
      </c>
      <c r="C85" s="15">
        <v>85958</v>
      </c>
      <c r="D85" s="15">
        <v>1376</v>
      </c>
      <c r="E85" s="15">
        <v>85270</v>
      </c>
      <c r="F85" s="15">
        <v>1206293</v>
      </c>
      <c r="G85" s="25">
        <v>14</v>
      </c>
      <c r="H85" s="40"/>
      <c r="I85" s="44"/>
      <c r="J85" s="44"/>
      <c r="K85" s="39"/>
      <c r="L85" s="39"/>
      <c r="M85" s="44"/>
      <c r="N85" s="43"/>
      <c r="O85" s="43"/>
    </row>
    <row r="86" spans="1:15" x14ac:dyDescent="0.25">
      <c r="A86" s="26" t="s">
        <v>140</v>
      </c>
      <c r="B86" s="24">
        <v>1.7860000000000001E-2</v>
      </c>
      <c r="C86" s="15">
        <v>84582</v>
      </c>
      <c r="D86" s="15">
        <v>1511</v>
      </c>
      <c r="E86" s="15">
        <v>83827</v>
      </c>
      <c r="F86" s="15">
        <v>1121023</v>
      </c>
      <c r="G86" s="25">
        <v>13.3</v>
      </c>
      <c r="H86" s="40"/>
      <c r="I86" s="44"/>
      <c r="J86" s="44"/>
      <c r="K86" s="39"/>
      <c r="L86" s="39"/>
      <c r="M86" s="44"/>
      <c r="N86" s="43"/>
      <c r="O86" s="43"/>
    </row>
    <row r="87" spans="1:15" x14ac:dyDescent="0.25">
      <c r="A87" s="26" t="s">
        <v>141</v>
      </c>
      <c r="B87" s="24">
        <v>2.035E-2</v>
      </c>
      <c r="C87" s="15">
        <v>83071</v>
      </c>
      <c r="D87" s="15">
        <v>1691</v>
      </c>
      <c r="E87" s="15">
        <v>82226</v>
      </c>
      <c r="F87" s="15">
        <v>1037196</v>
      </c>
      <c r="G87" s="25">
        <v>12.5</v>
      </c>
      <c r="H87" s="40"/>
      <c r="I87" s="44"/>
      <c r="J87" s="44"/>
      <c r="K87" s="39"/>
      <c r="L87" s="39"/>
      <c r="M87" s="44"/>
      <c r="N87" s="43"/>
      <c r="O87" s="43"/>
    </row>
    <row r="88" spans="1:15" x14ac:dyDescent="0.25">
      <c r="A88" s="26" t="s">
        <v>142</v>
      </c>
      <c r="B88" s="24">
        <v>2.3789999999999999E-2</v>
      </c>
      <c r="C88" s="15">
        <v>81380</v>
      </c>
      <c r="D88" s="15">
        <v>1936</v>
      </c>
      <c r="E88" s="15">
        <v>80412</v>
      </c>
      <c r="F88" s="15">
        <v>954971</v>
      </c>
      <c r="G88" s="25">
        <v>11.7</v>
      </c>
      <c r="H88" s="40"/>
      <c r="I88" s="44"/>
      <c r="J88" s="44"/>
      <c r="K88" s="39"/>
      <c r="L88" s="39"/>
      <c r="M88" s="44"/>
      <c r="N88" s="43"/>
      <c r="O88" s="43"/>
    </row>
    <row r="89" spans="1:15" x14ac:dyDescent="0.25">
      <c r="A89" s="26" t="s">
        <v>143</v>
      </c>
      <c r="B89" s="24">
        <v>2.775E-2</v>
      </c>
      <c r="C89" s="15">
        <v>79444</v>
      </c>
      <c r="D89" s="15">
        <v>2205</v>
      </c>
      <c r="E89" s="15">
        <v>78342</v>
      </c>
      <c r="F89" s="15">
        <v>874559</v>
      </c>
      <c r="G89" s="25">
        <v>11</v>
      </c>
      <c r="H89" s="40"/>
      <c r="I89" s="44"/>
      <c r="J89" s="44"/>
      <c r="K89" s="39"/>
      <c r="L89" s="39"/>
      <c r="M89" s="44"/>
      <c r="N89" s="43"/>
      <c r="O89" s="43"/>
    </row>
    <row r="90" spans="1:15" x14ac:dyDescent="0.25">
      <c r="A90" s="26" t="s">
        <v>144</v>
      </c>
      <c r="B90" s="24">
        <v>3.1800000000000002E-2</v>
      </c>
      <c r="C90" s="15">
        <v>77239</v>
      </c>
      <c r="D90" s="15">
        <v>2456</v>
      </c>
      <c r="E90" s="15">
        <v>76011</v>
      </c>
      <c r="F90" s="15">
        <v>796217</v>
      </c>
      <c r="G90" s="25">
        <v>10.3</v>
      </c>
      <c r="H90" s="40"/>
      <c r="I90" s="44"/>
      <c r="J90" s="44"/>
      <c r="K90" s="39"/>
      <c r="L90" s="39"/>
      <c r="M90" s="44"/>
      <c r="N90" s="43"/>
      <c r="O90" s="43"/>
    </row>
    <row r="91" spans="1:15" x14ac:dyDescent="0.25">
      <c r="A91" s="26" t="s">
        <v>145</v>
      </c>
      <c r="B91" s="24">
        <v>3.6020000000000003E-2</v>
      </c>
      <c r="C91" s="15">
        <v>74783</v>
      </c>
      <c r="D91" s="15">
        <v>2694</v>
      </c>
      <c r="E91" s="15">
        <v>73436</v>
      </c>
      <c r="F91" s="15">
        <v>720206</v>
      </c>
      <c r="G91" s="25">
        <v>9.6</v>
      </c>
      <c r="H91" s="40"/>
      <c r="I91" s="44"/>
      <c r="J91" s="44"/>
      <c r="K91" s="39"/>
      <c r="L91" s="39"/>
      <c r="M91" s="44"/>
      <c r="N91" s="43"/>
      <c r="O91" s="43"/>
    </row>
    <row r="92" spans="1:15" x14ac:dyDescent="0.25">
      <c r="A92" s="26" t="s">
        <v>146</v>
      </c>
      <c r="B92" s="24">
        <v>4.113E-2</v>
      </c>
      <c r="C92" s="15">
        <v>72089</v>
      </c>
      <c r="D92" s="15">
        <v>2965</v>
      </c>
      <c r="E92" s="15">
        <v>70607</v>
      </c>
      <c r="F92" s="15">
        <v>646770</v>
      </c>
      <c r="G92" s="25">
        <v>9</v>
      </c>
      <c r="H92" s="40"/>
      <c r="I92" s="44"/>
      <c r="J92" s="44"/>
      <c r="K92" s="39"/>
      <c r="L92" s="39"/>
      <c r="M92" s="44"/>
      <c r="N92" s="43"/>
      <c r="O92" s="43"/>
    </row>
    <row r="93" spans="1:15" x14ac:dyDescent="0.25">
      <c r="A93" s="26" t="s">
        <v>147</v>
      </c>
      <c r="B93" s="24">
        <v>4.7899999999999998E-2</v>
      </c>
      <c r="C93" s="15">
        <v>69124</v>
      </c>
      <c r="D93" s="15">
        <v>3311</v>
      </c>
      <c r="E93" s="15">
        <v>67469</v>
      </c>
      <c r="F93" s="15">
        <v>576164</v>
      </c>
      <c r="G93" s="25">
        <v>8.3000000000000007</v>
      </c>
      <c r="H93" s="40"/>
      <c r="I93" s="44"/>
      <c r="J93" s="44"/>
      <c r="K93" s="39"/>
      <c r="L93" s="39"/>
      <c r="M93" s="44"/>
      <c r="N93" s="43"/>
      <c r="O93" s="43"/>
    </row>
    <row r="94" spans="1:15" x14ac:dyDescent="0.25">
      <c r="A94" s="26" t="s">
        <v>148</v>
      </c>
      <c r="B94" s="24">
        <v>5.629E-2</v>
      </c>
      <c r="C94" s="15">
        <v>65813</v>
      </c>
      <c r="D94" s="15">
        <v>3705</v>
      </c>
      <c r="E94" s="15">
        <v>63961</v>
      </c>
      <c r="F94" s="15">
        <v>508695</v>
      </c>
      <c r="G94" s="25">
        <v>7.7</v>
      </c>
      <c r="H94" s="40"/>
      <c r="I94" s="44"/>
      <c r="J94" s="44"/>
      <c r="K94" s="39"/>
      <c r="L94" s="39"/>
      <c r="M94" s="44"/>
      <c r="N94" s="43"/>
      <c r="O94" s="43"/>
    </row>
    <row r="95" spans="1:15" x14ac:dyDescent="0.25">
      <c r="A95" s="26" t="s">
        <v>149</v>
      </c>
      <c r="B95" s="24">
        <v>6.5180000000000002E-2</v>
      </c>
      <c r="C95" s="15">
        <v>62108</v>
      </c>
      <c r="D95" s="15">
        <v>4048</v>
      </c>
      <c r="E95" s="15">
        <v>60084</v>
      </c>
      <c r="F95" s="15">
        <v>444735</v>
      </c>
      <c r="G95" s="25">
        <v>7.2</v>
      </c>
      <c r="H95" s="40"/>
      <c r="I95" s="44"/>
      <c r="J95" s="44"/>
      <c r="K95" s="39"/>
      <c r="L95" s="39"/>
      <c r="M95" s="44"/>
      <c r="N95" s="43"/>
      <c r="O95" s="43"/>
    </row>
    <row r="96" spans="1:15" x14ac:dyDescent="0.25">
      <c r="A96" s="26" t="s">
        <v>150</v>
      </c>
      <c r="B96" s="24">
        <v>7.5120000000000006E-2</v>
      </c>
      <c r="C96" s="15">
        <v>58060</v>
      </c>
      <c r="D96" s="15">
        <v>4362</v>
      </c>
      <c r="E96" s="15">
        <v>55879</v>
      </c>
      <c r="F96" s="15">
        <v>384651</v>
      </c>
      <c r="G96" s="25">
        <v>6.6</v>
      </c>
      <c r="H96" s="40"/>
      <c r="I96" s="44"/>
      <c r="J96" s="44"/>
      <c r="K96" s="39"/>
      <c r="L96" s="39"/>
      <c r="M96" s="44"/>
      <c r="N96" s="43"/>
      <c r="O96" s="43"/>
    </row>
    <row r="97" spans="1:15" x14ac:dyDescent="0.25">
      <c r="A97" s="26" t="s">
        <v>151</v>
      </c>
      <c r="B97" s="24">
        <v>8.6190000000000003E-2</v>
      </c>
      <c r="C97" s="15">
        <v>53698</v>
      </c>
      <c r="D97" s="15">
        <v>4628</v>
      </c>
      <c r="E97" s="15">
        <v>51384</v>
      </c>
      <c r="F97" s="15">
        <v>328772</v>
      </c>
      <c r="G97" s="25">
        <v>6.1</v>
      </c>
      <c r="H97" s="40"/>
      <c r="I97" s="44"/>
      <c r="J97" s="44"/>
      <c r="K97" s="39"/>
      <c r="L97" s="39"/>
      <c r="M97" s="44"/>
      <c r="N97" s="43"/>
      <c r="O97" s="43"/>
    </row>
    <row r="98" spans="1:15" x14ac:dyDescent="0.25">
      <c r="A98" s="26" t="s">
        <v>152</v>
      </c>
      <c r="B98" s="24">
        <v>9.8419999999999994E-2</v>
      </c>
      <c r="C98" s="15">
        <v>49070</v>
      </c>
      <c r="D98" s="15">
        <v>4829</v>
      </c>
      <c r="E98" s="15">
        <v>46656</v>
      </c>
      <c r="F98" s="15">
        <v>277388</v>
      </c>
      <c r="G98" s="25">
        <v>5.7</v>
      </c>
      <c r="H98" s="40"/>
      <c r="I98" s="44"/>
      <c r="J98" s="44"/>
      <c r="K98" s="39"/>
      <c r="L98" s="39"/>
      <c r="M98" s="44"/>
      <c r="N98" s="43"/>
      <c r="O98" s="43"/>
    </row>
    <row r="99" spans="1:15" x14ac:dyDescent="0.25">
      <c r="A99" s="26" t="s">
        <v>153</v>
      </c>
      <c r="B99" s="24">
        <v>0.11186</v>
      </c>
      <c r="C99" s="15">
        <v>44241</v>
      </c>
      <c r="D99" s="15">
        <v>4949</v>
      </c>
      <c r="E99" s="15">
        <v>41767</v>
      </c>
      <c r="F99" s="15">
        <v>230732</v>
      </c>
      <c r="G99" s="25">
        <v>5.2</v>
      </c>
      <c r="H99" s="40"/>
      <c r="I99" s="44"/>
      <c r="J99" s="44"/>
      <c r="K99" s="39"/>
      <c r="L99" s="39"/>
      <c r="M99" s="44"/>
      <c r="N99" s="43"/>
      <c r="O99" s="43"/>
    </row>
    <row r="100" spans="1:15" x14ac:dyDescent="0.25">
      <c r="A100" s="26" t="s">
        <v>154</v>
      </c>
      <c r="B100" s="24">
        <v>0.12654000000000001</v>
      </c>
      <c r="C100" s="15">
        <v>39292</v>
      </c>
      <c r="D100" s="15">
        <v>4972</v>
      </c>
      <c r="E100" s="15">
        <v>36806</v>
      </c>
      <c r="F100" s="15">
        <v>188966</v>
      </c>
      <c r="G100" s="25">
        <v>4.8</v>
      </c>
      <c r="H100" s="40"/>
      <c r="I100" s="44"/>
      <c r="J100" s="44"/>
      <c r="K100" s="39"/>
      <c r="L100" s="39"/>
      <c r="M100" s="44"/>
      <c r="N100" s="43"/>
      <c r="O100" s="43"/>
    </row>
    <row r="101" spans="1:15" x14ac:dyDescent="0.25">
      <c r="A101" s="26" t="s">
        <v>155</v>
      </c>
      <c r="B101" s="24">
        <v>0.14246</v>
      </c>
      <c r="C101" s="15">
        <v>34320</v>
      </c>
      <c r="D101" s="15">
        <v>4889</v>
      </c>
      <c r="E101" s="15">
        <v>31876</v>
      </c>
      <c r="F101" s="15">
        <v>152160</v>
      </c>
      <c r="G101" s="25">
        <v>4.4000000000000004</v>
      </c>
      <c r="H101" s="40"/>
      <c r="I101" s="44"/>
      <c r="J101" s="44"/>
      <c r="K101" s="39"/>
      <c r="L101" s="39"/>
      <c r="M101" s="44"/>
      <c r="N101" s="43"/>
      <c r="O101" s="43"/>
    </row>
    <row r="102" spans="1:15" x14ac:dyDescent="0.25">
      <c r="A102" s="26" t="s">
        <v>156</v>
      </c>
      <c r="B102" s="24">
        <v>0.15962000000000001</v>
      </c>
      <c r="C102" s="15">
        <v>29431</v>
      </c>
      <c r="D102" s="15">
        <v>4698</v>
      </c>
      <c r="E102" s="15">
        <v>27082</v>
      </c>
      <c r="F102" s="15">
        <v>120284</v>
      </c>
      <c r="G102" s="25">
        <v>4.0999999999999996</v>
      </c>
      <c r="H102" s="40"/>
      <c r="I102" s="44"/>
      <c r="J102" s="44"/>
      <c r="K102" s="39"/>
      <c r="L102" s="39"/>
      <c r="M102" s="44"/>
      <c r="N102" s="43"/>
      <c r="O102" s="43"/>
    </row>
    <row r="103" spans="1:15" x14ac:dyDescent="0.25">
      <c r="A103" s="26" t="s">
        <v>157</v>
      </c>
      <c r="B103" s="24">
        <v>0.17799999999999999</v>
      </c>
      <c r="C103" s="15">
        <v>24733</v>
      </c>
      <c r="D103" s="15">
        <v>4402</v>
      </c>
      <c r="E103" s="15">
        <v>22532</v>
      </c>
      <c r="F103" s="15">
        <v>93202</v>
      </c>
      <c r="G103" s="25">
        <v>3.8</v>
      </c>
      <c r="H103" s="40"/>
      <c r="I103" s="44"/>
      <c r="J103" s="44"/>
      <c r="K103" s="39"/>
      <c r="L103" s="39"/>
      <c r="M103" s="44"/>
      <c r="N103" s="43"/>
      <c r="O103" s="43"/>
    </row>
    <row r="104" spans="1:15" x14ac:dyDescent="0.25">
      <c r="A104" s="26" t="s">
        <v>158</v>
      </c>
      <c r="B104" s="24">
        <v>0.19755</v>
      </c>
      <c r="C104" s="15">
        <v>20331</v>
      </c>
      <c r="D104" s="15">
        <v>4016</v>
      </c>
      <c r="E104" s="15">
        <v>18323</v>
      </c>
      <c r="F104" s="15">
        <v>70670</v>
      </c>
      <c r="G104" s="25">
        <v>3.5</v>
      </c>
      <c r="H104" s="40"/>
      <c r="I104" s="44"/>
      <c r="J104" s="44"/>
      <c r="K104" s="39"/>
      <c r="L104" s="39"/>
      <c r="M104" s="44"/>
      <c r="N104" s="43"/>
      <c r="O104" s="43"/>
    </row>
    <row r="105" spans="1:15" x14ac:dyDescent="0.25">
      <c r="A105" s="26" t="s">
        <v>159</v>
      </c>
      <c r="B105" s="24">
        <v>0.21820999999999999</v>
      </c>
      <c r="C105" s="15">
        <v>16315</v>
      </c>
      <c r="D105" s="15">
        <v>3560</v>
      </c>
      <c r="E105" s="15">
        <v>14535</v>
      </c>
      <c r="F105" s="15">
        <v>52347</v>
      </c>
      <c r="G105" s="25">
        <v>3.2</v>
      </c>
      <c r="H105" s="40"/>
      <c r="I105" s="44"/>
      <c r="J105" s="44"/>
      <c r="K105" s="39"/>
      <c r="L105" s="39"/>
      <c r="M105" s="44"/>
      <c r="N105" s="43"/>
      <c r="O105" s="43"/>
    </row>
    <row r="106" spans="1:15" x14ac:dyDescent="0.25">
      <c r="A106" s="26" t="s">
        <v>160</v>
      </c>
      <c r="B106" s="24">
        <v>0.23988999999999999</v>
      </c>
      <c r="C106" s="15">
        <v>12755</v>
      </c>
      <c r="D106" s="15">
        <v>3060</v>
      </c>
      <c r="E106" s="15">
        <v>11225</v>
      </c>
      <c r="F106" s="15">
        <v>37812</v>
      </c>
      <c r="G106" s="25">
        <v>3</v>
      </c>
      <c r="H106" s="40"/>
      <c r="I106" s="44"/>
      <c r="J106" s="44"/>
      <c r="K106" s="39"/>
      <c r="L106" s="39"/>
      <c r="M106" s="44"/>
      <c r="N106" s="43"/>
      <c r="O106" s="43"/>
    </row>
    <row r="107" spans="1:15" x14ac:dyDescent="0.25">
      <c r="A107" s="26" t="s">
        <v>161</v>
      </c>
      <c r="B107" s="24">
        <v>0.26247999999999999</v>
      </c>
      <c r="C107" s="15">
        <v>9695</v>
      </c>
      <c r="D107" s="15">
        <v>2545</v>
      </c>
      <c r="E107" s="15">
        <v>8423</v>
      </c>
      <c r="F107" s="15">
        <v>26587</v>
      </c>
      <c r="G107" s="25">
        <v>2.7</v>
      </c>
      <c r="H107" s="40"/>
      <c r="I107" s="44"/>
      <c r="J107" s="44"/>
      <c r="K107" s="39"/>
      <c r="L107" s="39"/>
      <c r="M107" s="44"/>
      <c r="N107" s="43"/>
      <c r="O107" s="43"/>
    </row>
    <row r="108" spans="1:15" x14ac:dyDescent="0.25">
      <c r="A108" s="26" t="s">
        <v>162</v>
      </c>
      <c r="B108" s="24">
        <v>0.28587000000000001</v>
      </c>
      <c r="C108" s="15">
        <v>7150</v>
      </c>
      <c r="D108" s="15">
        <v>2044</v>
      </c>
      <c r="E108" s="15">
        <v>6128</v>
      </c>
      <c r="F108" s="15">
        <v>18165</v>
      </c>
      <c r="G108" s="25">
        <v>2.5</v>
      </c>
      <c r="H108" s="40"/>
      <c r="I108" s="44"/>
      <c r="J108" s="44"/>
      <c r="K108" s="39"/>
      <c r="L108" s="39"/>
      <c r="M108" s="44"/>
      <c r="N108" s="43"/>
      <c r="O108" s="43"/>
    </row>
    <row r="109" spans="1:15" x14ac:dyDescent="0.25">
      <c r="A109" s="26" t="s">
        <v>163</v>
      </c>
      <c r="B109" s="24">
        <v>0.30991999999999997</v>
      </c>
      <c r="C109" s="15">
        <v>5106</v>
      </c>
      <c r="D109" s="15">
        <v>1582</v>
      </c>
      <c r="E109" s="15">
        <v>4315</v>
      </c>
      <c r="F109" s="15">
        <v>12037</v>
      </c>
      <c r="G109" s="25">
        <v>2.4</v>
      </c>
      <c r="H109" s="40"/>
      <c r="I109" s="44"/>
      <c r="J109" s="44"/>
      <c r="K109" s="39"/>
      <c r="L109" s="39"/>
      <c r="M109" s="44"/>
      <c r="N109" s="43"/>
      <c r="O109" s="43"/>
    </row>
    <row r="110" spans="1:15" x14ac:dyDescent="0.25">
      <c r="A110" s="28" t="s">
        <v>164</v>
      </c>
      <c r="B110" s="24">
        <v>1</v>
      </c>
      <c r="C110" s="15">
        <v>3524</v>
      </c>
      <c r="D110" s="15">
        <v>3524</v>
      </c>
      <c r="E110" s="15">
        <v>7722</v>
      </c>
      <c r="F110" s="15">
        <v>7722</v>
      </c>
      <c r="G110" s="25">
        <v>2.2000000000000002</v>
      </c>
      <c r="H110" s="40"/>
      <c r="I110" s="44"/>
      <c r="J110" s="44"/>
      <c r="K110" s="39"/>
      <c r="L110" s="39"/>
      <c r="M110" s="44"/>
      <c r="N110" s="43"/>
      <c r="O110" s="43"/>
    </row>
    <row r="111" spans="1:15" ht="22.5" customHeight="1" x14ac:dyDescent="0.25">
      <c r="A111" s="101" t="s">
        <v>269</v>
      </c>
      <c r="B111" s="101"/>
      <c r="C111" s="101"/>
      <c r="D111" s="101"/>
      <c r="E111" s="101"/>
      <c r="F111" s="101"/>
      <c r="G111" s="101"/>
      <c r="H111" s="40"/>
      <c r="I111" s="44"/>
      <c r="J111" s="44"/>
      <c r="K111" s="39"/>
      <c r="L111" s="39"/>
      <c r="M111" s="44"/>
      <c r="N111" s="43"/>
      <c r="O111" s="43"/>
    </row>
    <row r="113" spans="1:1" x14ac:dyDescent="0.25">
      <c r="A113" s="32" t="s">
        <v>284</v>
      </c>
    </row>
    <row r="114" spans="1:1" x14ac:dyDescent="0.25">
      <c r="A114" s="33" t="s">
        <v>165</v>
      </c>
    </row>
  </sheetData>
  <mergeCells count="1">
    <mergeCell ref="A111:G111"/>
  </mergeCells>
  <conditionalFormatting sqref="H10:H111">
    <cfRule type="cellIs" dxfId="7" priority="2" operator="lessThan">
      <formula>0</formula>
    </cfRule>
  </conditionalFormatting>
  <conditionalFormatting sqref="J10:J111">
    <cfRule type="cellIs" dxfId="6" priority="1" operator="lessThan">
      <formula>0</formula>
    </cfRule>
  </conditionalFormatting>
  <pageMargins left="0.75" right="0.75" top="1" bottom="1" header="0.5" footer="0.5"/>
  <pageSetup paperSize="9" orientation="portrait" r:id="rId1"/>
  <headerFooter alignWithMargins="0"/>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3CE716-42F6-49BE-8AC3-EF6FC7C5B622}">
  <dimension ref="A1:O114"/>
  <sheetViews>
    <sheetView zoomScaleNormal="100" workbookViewId="0"/>
  </sheetViews>
  <sheetFormatPr defaultRowHeight="12.5" x14ac:dyDescent="0.25"/>
  <cols>
    <col min="1" max="1" width="12.59765625" style="4" customWidth="1"/>
    <col min="2" max="2" width="17.3984375" style="4" customWidth="1"/>
    <col min="3" max="3" width="10.59765625" style="4" customWidth="1"/>
    <col min="4" max="5" width="17.3984375" style="4" customWidth="1"/>
    <col min="6" max="7" width="15.09765625" style="4" customWidth="1"/>
    <col min="8" max="256" width="9.09765625" style="4"/>
    <col min="257" max="257" width="12.59765625" style="4" customWidth="1"/>
    <col min="258" max="258" width="17.3984375" style="4" customWidth="1"/>
    <col min="259" max="259" width="10.59765625" style="4" customWidth="1"/>
    <col min="260" max="261" width="17.3984375" style="4" customWidth="1"/>
    <col min="262" max="263" width="15.09765625" style="4" customWidth="1"/>
    <col min="264" max="512" width="9.09765625" style="4"/>
    <col min="513" max="513" width="12.59765625" style="4" customWidth="1"/>
    <col min="514" max="514" width="17.3984375" style="4" customWidth="1"/>
    <col min="515" max="515" width="10.59765625" style="4" customWidth="1"/>
    <col min="516" max="517" width="17.3984375" style="4" customWidth="1"/>
    <col min="518" max="519" width="15.09765625" style="4" customWidth="1"/>
    <col min="520" max="768" width="9.09765625" style="4"/>
    <col min="769" max="769" width="12.59765625" style="4" customWidth="1"/>
    <col min="770" max="770" width="17.3984375" style="4" customWidth="1"/>
    <col min="771" max="771" width="10.59765625" style="4" customWidth="1"/>
    <col min="772" max="773" width="17.3984375" style="4" customWidth="1"/>
    <col min="774" max="775" width="15.09765625" style="4" customWidth="1"/>
    <col min="776" max="1024" width="9.09765625" style="4"/>
    <col min="1025" max="1025" width="12.59765625" style="4" customWidth="1"/>
    <col min="1026" max="1026" width="17.3984375" style="4" customWidth="1"/>
    <col min="1027" max="1027" width="10.59765625" style="4" customWidth="1"/>
    <col min="1028" max="1029" width="17.3984375" style="4" customWidth="1"/>
    <col min="1030" max="1031" width="15.09765625" style="4" customWidth="1"/>
    <col min="1032" max="1280" width="9.09765625" style="4"/>
    <col min="1281" max="1281" width="12.59765625" style="4" customWidth="1"/>
    <col min="1282" max="1282" width="17.3984375" style="4" customWidth="1"/>
    <col min="1283" max="1283" width="10.59765625" style="4" customWidth="1"/>
    <col min="1284" max="1285" width="17.3984375" style="4" customWidth="1"/>
    <col min="1286" max="1287" width="15.09765625" style="4" customWidth="1"/>
    <col min="1288" max="1536" width="9.09765625" style="4"/>
    <col min="1537" max="1537" width="12.59765625" style="4" customWidth="1"/>
    <col min="1538" max="1538" width="17.3984375" style="4" customWidth="1"/>
    <col min="1539" max="1539" width="10.59765625" style="4" customWidth="1"/>
    <col min="1540" max="1541" width="17.3984375" style="4" customWidth="1"/>
    <col min="1542" max="1543" width="15.09765625" style="4" customWidth="1"/>
    <col min="1544" max="1792" width="9.09765625" style="4"/>
    <col min="1793" max="1793" width="12.59765625" style="4" customWidth="1"/>
    <col min="1794" max="1794" width="17.3984375" style="4" customWidth="1"/>
    <col min="1795" max="1795" width="10.59765625" style="4" customWidth="1"/>
    <col min="1796" max="1797" width="17.3984375" style="4" customWidth="1"/>
    <col min="1798" max="1799" width="15.09765625" style="4" customWidth="1"/>
    <col min="1800" max="2048" width="9.09765625" style="4"/>
    <col min="2049" max="2049" width="12.59765625" style="4" customWidth="1"/>
    <col min="2050" max="2050" width="17.3984375" style="4" customWidth="1"/>
    <col min="2051" max="2051" width="10.59765625" style="4" customWidth="1"/>
    <col min="2052" max="2053" width="17.3984375" style="4" customWidth="1"/>
    <col min="2054" max="2055" width="15.09765625" style="4" customWidth="1"/>
    <col min="2056" max="2304" width="9.09765625" style="4"/>
    <col min="2305" max="2305" width="12.59765625" style="4" customWidth="1"/>
    <col min="2306" max="2306" width="17.3984375" style="4" customWidth="1"/>
    <col min="2307" max="2307" width="10.59765625" style="4" customWidth="1"/>
    <col min="2308" max="2309" width="17.3984375" style="4" customWidth="1"/>
    <col min="2310" max="2311" width="15.09765625" style="4" customWidth="1"/>
    <col min="2312" max="2560" width="9.09765625" style="4"/>
    <col min="2561" max="2561" width="12.59765625" style="4" customWidth="1"/>
    <col min="2562" max="2562" width="17.3984375" style="4" customWidth="1"/>
    <col min="2563" max="2563" width="10.59765625" style="4" customWidth="1"/>
    <col min="2564" max="2565" width="17.3984375" style="4" customWidth="1"/>
    <col min="2566" max="2567" width="15.09765625" style="4" customWidth="1"/>
    <col min="2568" max="2816" width="9.09765625" style="4"/>
    <col min="2817" max="2817" width="12.59765625" style="4" customWidth="1"/>
    <col min="2818" max="2818" width="17.3984375" style="4" customWidth="1"/>
    <col min="2819" max="2819" width="10.59765625" style="4" customWidth="1"/>
    <col min="2820" max="2821" width="17.3984375" style="4" customWidth="1"/>
    <col min="2822" max="2823" width="15.09765625" style="4" customWidth="1"/>
    <col min="2824" max="3072" width="9.09765625" style="4"/>
    <col min="3073" max="3073" width="12.59765625" style="4" customWidth="1"/>
    <col min="3074" max="3074" width="17.3984375" style="4" customWidth="1"/>
    <col min="3075" max="3075" width="10.59765625" style="4" customWidth="1"/>
    <col min="3076" max="3077" width="17.3984375" style="4" customWidth="1"/>
    <col min="3078" max="3079" width="15.09765625" style="4" customWidth="1"/>
    <col min="3080" max="3328" width="9.09765625" style="4"/>
    <col min="3329" max="3329" width="12.59765625" style="4" customWidth="1"/>
    <col min="3330" max="3330" width="17.3984375" style="4" customWidth="1"/>
    <col min="3331" max="3331" width="10.59765625" style="4" customWidth="1"/>
    <col min="3332" max="3333" width="17.3984375" style="4" customWidth="1"/>
    <col min="3334" max="3335" width="15.09765625" style="4" customWidth="1"/>
    <col min="3336" max="3584" width="9.09765625" style="4"/>
    <col min="3585" max="3585" width="12.59765625" style="4" customWidth="1"/>
    <col min="3586" max="3586" width="17.3984375" style="4" customWidth="1"/>
    <col min="3587" max="3587" width="10.59765625" style="4" customWidth="1"/>
    <col min="3588" max="3589" width="17.3984375" style="4" customWidth="1"/>
    <col min="3590" max="3591" width="15.09765625" style="4" customWidth="1"/>
    <col min="3592" max="3840" width="9.09765625" style="4"/>
    <col min="3841" max="3841" width="12.59765625" style="4" customWidth="1"/>
    <col min="3842" max="3842" width="17.3984375" style="4" customWidth="1"/>
    <col min="3843" max="3843" width="10.59765625" style="4" customWidth="1"/>
    <col min="3844" max="3845" width="17.3984375" style="4" customWidth="1"/>
    <col min="3846" max="3847" width="15.09765625" style="4" customWidth="1"/>
    <col min="3848" max="4096" width="9.09765625" style="4"/>
    <col min="4097" max="4097" width="12.59765625" style="4" customWidth="1"/>
    <col min="4098" max="4098" width="17.3984375" style="4" customWidth="1"/>
    <col min="4099" max="4099" width="10.59765625" style="4" customWidth="1"/>
    <col min="4100" max="4101" width="17.3984375" style="4" customWidth="1"/>
    <col min="4102" max="4103" width="15.09765625" style="4" customWidth="1"/>
    <col min="4104" max="4352" width="9.09765625" style="4"/>
    <col min="4353" max="4353" width="12.59765625" style="4" customWidth="1"/>
    <col min="4354" max="4354" width="17.3984375" style="4" customWidth="1"/>
    <col min="4355" max="4355" width="10.59765625" style="4" customWidth="1"/>
    <col min="4356" max="4357" width="17.3984375" style="4" customWidth="1"/>
    <col min="4358" max="4359" width="15.09765625" style="4" customWidth="1"/>
    <col min="4360" max="4608" width="9.09765625" style="4"/>
    <col min="4609" max="4609" width="12.59765625" style="4" customWidth="1"/>
    <col min="4610" max="4610" width="17.3984375" style="4" customWidth="1"/>
    <col min="4611" max="4611" width="10.59765625" style="4" customWidth="1"/>
    <col min="4612" max="4613" width="17.3984375" style="4" customWidth="1"/>
    <col min="4614" max="4615" width="15.09765625" style="4" customWidth="1"/>
    <col min="4616" max="4864" width="9.09765625" style="4"/>
    <col min="4865" max="4865" width="12.59765625" style="4" customWidth="1"/>
    <col min="4866" max="4866" width="17.3984375" style="4" customWidth="1"/>
    <col min="4867" max="4867" width="10.59765625" style="4" customWidth="1"/>
    <col min="4868" max="4869" width="17.3984375" style="4" customWidth="1"/>
    <col min="4870" max="4871" width="15.09765625" style="4" customWidth="1"/>
    <col min="4872" max="5120" width="9.09765625" style="4"/>
    <col min="5121" max="5121" width="12.59765625" style="4" customWidth="1"/>
    <col min="5122" max="5122" width="17.3984375" style="4" customWidth="1"/>
    <col min="5123" max="5123" width="10.59765625" style="4" customWidth="1"/>
    <col min="5124" max="5125" width="17.3984375" style="4" customWidth="1"/>
    <col min="5126" max="5127" width="15.09765625" style="4" customWidth="1"/>
    <col min="5128" max="5376" width="9.09765625" style="4"/>
    <col min="5377" max="5377" width="12.59765625" style="4" customWidth="1"/>
    <col min="5378" max="5378" width="17.3984375" style="4" customWidth="1"/>
    <col min="5379" max="5379" width="10.59765625" style="4" customWidth="1"/>
    <col min="5380" max="5381" width="17.3984375" style="4" customWidth="1"/>
    <col min="5382" max="5383" width="15.09765625" style="4" customWidth="1"/>
    <col min="5384" max="5632" width="9.09765625" style="4"/>
    <col min="5633" max="5633" width="12.59765625" style="4" customWidth="1"/>
    <col min="5634" max="5634" width="17.3984375" style="4" customWidth="1"/>
    <col min="5635" max="5635" width="10.59765625" style="4" customWidth="1"/>
    <col min="5636" max="5637" width="17.3984375" style="4" customWidth="1"/>
    <col min="5638" max="5639" width="15.09765625" style="4" customWidth="1"/>
    <col min="5640" max="5888" width="9.09765625" style="4"/>
    <col min="5889" max="5889" width="12.59765625" style="4" customWidth="1"/>
    <col min="5890" max="5890" width="17.3984375" style="4" customWidth="1"/>
    <col min="5891" max="5891" width="10.59765625" style="4" customWidth="1"/>
    <col min="5892" max="5893" width="17.3984375" style="4" customWidth="1"/>
    <col min="5894" max="5895" width="15.09765625" style="4" customWidth="1"/>
    <col min="5896" max="6144" width="9.09765625" style="4"/>
    <col min="6145" max="6145" width="12.59765625" style="4" customWidth="1"/>
    <col min="6146" max="6146" width="17.3984375" style="4" customWidth="1"/>
    <col min="6147" max="6147" width="10.59765625" style="4" customWidth="1"/>
    <col min="6148" max="6149" width="17.3984375" style="4" customWidth="1"/>
    <col min="6150" max="6151" width="15.09765625" style="4" customWidth="1"/>
    <col min="6152" max="6400" width="9.09765625" style="4"/>
    <col min="6401" max="6401" width="12.59765625" style="4" customWidth="1"/>
    <col min="6402" max="6402" width="17.3984375" style="4" customWidth="1"/>
    <col min="6403" max="6403" width="10.59765625" style="4" customWidth="1"/>
    <col min="6404" max="6405" width="17.3984375" style="4" customWidth="1"/>
    <col min="6406" max="6407" width="15.09765625" style="4" customWidth="1"/>
    <col min="6408" max="6656" width="9.09765625" style="4"/>
    <col min="6657" max="6657" width="12.59765625" style="4" customWidth="1"/>
    <col min="6658" max="6658" width="17.3984375" style="4" customWidth="1"/>
    <col min="6659" max="6659" width="10.59765625" style="4" customWidth="1"/>
    <col min="6660" max="6661" width="17.3984375" style="4" customWidth="1"/>
    <col min="6662" max="6663" width="15.09765625" style="4" customWidth="1"/>
    <col min="6664" max="6912" width="9.09765625" style="4"/>
    <col min="6913" max="6913" width="12.59765625" style="4" customWidth="1"/>
    <col min="6914" max="6914" width="17.3984375" style="4" customWidth="1"/>
    <col min="6915" max="6915" width="10.59765625" style="4" customWidth="1"/>
    <col min="6916" max="6917" width="17.3984375" style="4" customWidth="1"/>
    <col min="6918" max="6919" width="15.09765625" style="4" customWidth="1"/>
    <col min="6920" max="7168" width="9.09765625" style="4"/>
    <col min="7169" max="7169" width="12.59765625" style="4" customWidth="1"/>
    <col min="7170" max="7170" width="17.3984375" style="4" customWidth="1"/>
    <col min="7171" max="7171" width="10.59765625" style="4" customWidth="1"/>
    <col min="7172" max="7173" width="17.3984375" style="4" customWidth="1"/>
    <col min="7174" max="7175" width="15.09765625" style="4" customWidth="1"/>
    <col min="7176" max="7424" width="9.09765625" style="4"/>
    <col min="7425" max="7425" width="12.59765625" style="4" customWidth="1"/>
    <col min="7426" max="7426" width="17.3984375" style="4" customWidth="1"/>
    <col min="7427" max="7427" width="10.59765625" style="4" customWidth="1"/>
    <col min="7428" max="7429" width="17.3984375" style="4" customWidth="1"/>
    <col min="7430" max="7431" width="15.09765625" style="4" customWidth="1"/>
    <col min="7432" max="7680" width="9.09765625" style="4"/>
    <col min="7681" max="7681" width="12.59765625" style="4" customWidth="1"/>
    <col min="7682" max="7682" width="17.3984375" style="4" customWidth="1"/>
    <col min="7683" max="7683" width="10.59765625" style="4" customWidth="1"/>
    <col min="7684" max="7685" width="17.3984375" style="4" customWidth="1"/>
    <col min="7686" max="7687" width="15.09765625" style="4" customWidth="1"/>
    <col min="7688" max="7936" width="9.09765625" style="4"/>
    <col min="7937" max="7937" width="12.59765625" style="4" customWidth="1"/>
    <col min="7938" max="7938" width="17.3984375" style="4" customWidth="1"/>
    <col min="7939" max="7939" width="10.59765625" style="4" customWidth="1"/>
    <col min="7940" max="7941" width="17.3984375" style="4" customWidth="1"/>
    <col min="7942" max="7943" width="15.09765625" style="4" customWidth="1"/>
    <col min="7944" max="8192" width="9.09765625" style="4"/>
    <col min="8193" max="8193" width="12.59765625" style="4" customWidth="1"/>
    <col min="8194" max="8194" width="17.3984375" style="4" customWidth="1"/>
    <col min="8195" max="8195" width="10.59765625" style="4" customWidth="1"/>
    <col min="8196" max="8197" width="17.3984375" style="4" customWidth="1"/>
    <col min="8198" max="8199" width="15.09765625" style="4" customWidth="1"/>
    <col min="8200" max="8448" width="9.09765625" style="4"/>
    <col min="8449" max="8449" width="12.59765625" style="4" customWidth="1"/>
    <col min="8450" max="8450" width="17.3984375" style="4" customWidth="1"/>
    <col min="8451" max="8451" width="10.59765625" style="4" customWidth="1"/>
    <col min="8452" max="8453" width="17.3984375" style="4" customWidth="1"/>
    <col min="8454" max="8455" width="15.09765625" style="4" customWidth="1"/>
    <col min="8456" max="8704" width="9.09765625" style="4"/>
    <col min="8705" max="8705" width="12.59765625" style="4" customWidth="1"/>
    <col min="8706" max="8706" width="17.3984375" style="4" customWidth="1"/>
    <col min="8707" max="8707" width="10.59765625" style="4" customWidth="1"/>
    <col min="8708" max="8709" width="17.3984375" style="4" customWidth="1"/>
    <col min="8710" max="8711" width="15.09765625" style="4" customWidth="1"/>
    <col min="8712" max="8960" width="9.09765625" style="4"/>
    <col min="8961" max="8961" width="12.59765625" style="4" customWidth="1"/>
    <col min="8962" max="8962" width="17.3984375" style="4" customWidth="1"/>
    <col min="8963" max="8963" width="10.59765625" style="4" customWidth="1"/>
    <col min="8964" max="8965" width="17.3984375" style="4" customWidth="1"/>
    <col min="8966" max="8967" width="15.09765625" style="4" customWidth="1"/>
    <col min="8968" max="9216" width="9.09765625" style="4"/>
    <col min="9217" max="9217" width="12.59765625" style="4" customWidth="1"/>
    <col min="9218" max="9218" width="17.3984375" style="4" customWidth="1"/>
    <col min="9219" max="9219" width="10.59765625" style="4" customWidth="1"/>
    <col min="9220" max="9221" width="17.3984375" style="4" customWidth="1"/>
    <col min="9222" max="9223" width="15.09765625" style="4" customWidth="1"/>
    <col min="9224" max="9472" width="9.09765625" style="4"/>
    <col min="9473" max="9473" width="12.59765625" style="4" customWidth="1"/>
    <col min="9474" max="9474" width="17.3984375" style="4" customWidth="1"/>
    <col min="9475" max="9475" width="10.59765625" style="4" customWidth="1"/>
    <col min="9476" max="9477" width="17.3984375" style="4" customWidth="1"/>
    <col min="9478" max="9479" width="15.09765625" style="4" customWidth="1"/>
    <col min="9480" max="9728" width="9.09765625" style="4"/>
    <col min="9729" max="9729" width="12.59765625" style="4" customWidth="1"/>
    <col min="9730" max="9730" width="17.3984375" style="4" customWidth="1"/>
    <col min="9731" max="9731" width="10.59765625" style="4" customWidth="1"/>
    <col min="9732" max="9733" width="17.3984375" style="4" customWidth="1"/>
    <col min="9734" max="9735" width="15.09765625" style="4" customWidth="1"/>
    <col min="9736" max="9984" width="9.09765625" style="4"/>
    <col min="9985" max="9985" width="12.59765625" style="4" customWidth="1"/>
    <col min="9986" max="9986" width="17.3984375" style="4" customWidth="1"/>
    <col min="9987" max="9987" width="10.59765625" style="4" customWidth="1"/>
    <col min="9988" max="9989" width="17.3984375" style="4" customWidth="1"/>
    <col min="9990" max="9991" width="15.09765625" style="4" customWidth="1"/>
    <col min="9992" max="10240" width="9.09765625" style="4"/>
    <col min="10241" max="10241" width="12.59765625" style="4" customWidth="1"/>
    <col min="10242" max="10242" width="17.3984375" style="4" customWidth="1"/>
    <col min="10243" max="10243" width="10.59765625" style="4" customWidth="1"/>
    <col min="10244" max="10245" width="17.3984375" style="4" customWidth="1"/>
    <col min="10246" max="10247" width="15.09765625" style="4" customWidth="1"/>
    <col min="10248" max="10496" width="9.09765625" style="4"/>
    <col min="10497" max="10497" width="12.59765625" style="4" customWidth="1"/>
    <col min="10498" max="10498" width="17.3984375" style="4" customWidth="1"/>
    <col min="10499" max="10499" width="10.59765625" style="4" customWidth="1"/>
    <col min="10500" max="10501" width="17.3984375" style="4" customWidth="1"/>
    <col min="10502" max="10503" width="15.09765625" style="4" customWidth="1"/>
    <col min="10504" max="10752" width="9.09765625" style="4"/>
    <col min="10753" max="10753" width="12.59765625" style="4" customWidth="1"/>
    <col min="10754" max="10754" width="17.3984375" style="4" customWidth="1"/>
    <col min="10755" max="10755" width="10.59765625" style="4" customWidth="1"/>
    <col min="10756" max="10757" width="17.3984375" style="4" customWidth="1"/>
    <col min="10758" max="10759" width="15.09765625" style="4" customWidth="1"/>
    <col min="10760" max="11008" width="9.09765625" style="4"/>
    <col min="11009" max="11009" width="12.59765625" style="4" customWidth="1"/>
    <col min="11010" max="11010" width="17.3984375" style="4" customWidth="1"/>
    <col min="11011" max="11011" width="10.59765625" style="4" customWidth="1"/>
    <col min="11012" max="11013" width="17.3984375" style="4" customWidth="1"/>
    <col min="11014" max="11015" width="15.09765625" style="4" customWidth="1"/>
    <col min="11016" max="11264" width="9.09765625" style="4"/>
    <col min="11265" max="11265" width="12.59765625" style="4" customWidth="1"/>
    <col min="11266" max="11266" width="17.3984375" style="4" customWidth="1"/>
    <col min="11267" max="11267" width="10.59765625" style="4" customWidth="1"/>
    <col min="11268" max="11269" width="17.3984375" style="4" customWidth="1"/>
    <col min="11270" max="11271" width="15.09765625" style="4" customWidth="1"/>
    <col min="11272" max="11520" width="9.09765625" style="4"/>
    <col min="11521" max="11521" width="12.59765625" style="4" customWidth="1"/>
    <col min="11522" max="11522" width="17.3984375" style="4" customWidth="1"/>
    <col min="11523" max="11523" width="10.59765625" style="4" customWidth="1"/>
    <col min="11524" max="11525" width="17.3984375" style="4" customWidth="1"/>
    <col min="11526" max="11527" width="15.09765625" style="4" customWidth="1"/>
    <col min="11528" max="11776" width="9.09765625" style="4"/>
    <col min="11777" max="11777" width="12.59765625" style="4" customWidth="1"/>
    <col min="11778" max="11778" width="17.3984375" style="4" customWidth="1"/>
    <col min="11779" max="11779" width="10.59765625" style="4" customWidth="1"/>
    <col min="11780" max="11781" width="17.3984375" style="4" customWidth="1"/>
    <col min="11782" max="11783" width="15.09765625" style="4" customWidth="1"/>
    <col min="11784" max="12032" width="9.09765625" style="4"/>
    <col min="12033" max="12033" width="12.59765625" style="4" customWidth="1"/>
    <col min="12034" max="12034" width="17.3984375" style="4" customWidth="1"/>
    <col min="12035" max="12035" width="10.59765625" style="4" customWidth="1"/>
    <col min="12036" max="12037" width="17.3984375" style="4" customWidth="1"/>
    <col min="12038" max="12039" width="15.09765625" style="4" customWidth="1"/>
    <col min="12040" max="12288" width="9.09765625" style="4"/>
    <col min="12289" max="12289" width="12.59765625" style="4" customWidth="1"/>
    <col min="12290" max="12290" width="17.3984375" style="4" customWidth="1"/>
    <col min="12291" max="12291" width="10.59765625" style="4" customWidth="1"/>
    <col min="12292" max="12293" width="17.3984375" style="4" customWidth="1"/>
    <col min="12294" max="12295" width="15.09765625" style="4" customWidth="1"/>
    <col min="12296" max="12544" width="9.09765625" style="4"/>
    <col min="12545" max="12545" width="12.59765625" style="4" customWidth="1"/>
    <col min="12546" max="12546" width="17.3984375" style="4" customWidth="1"/>
    <col min="12547" max="12547" width="10.59765625" style="4" customWidth="1"/>
    <col min="12548" max="12549" width="17.3984375" style="4" customWidth="1"/>
    <col min="12550" max="12551" width="15.09765625" style="4" customWidth="1"/>
    <col min="12552" max="12800" width="9.09765625" style="4"/>
    <col min="12801" max="12801" width="12.59765625" style="4" customWidth="1"/>
    <col min="12802" max="12802" width="17.3984375" style="4" customWidth="1"/>
    <col min="12803" max="12803" width="10.59765625" style="4" customWidth="1"/>
    <col min="12804" max="12805" width="17.3984375" style="4" customWidth="1"/>
    <col min="12806" max="12807" width="15.09765625" style="4" customWidth="1"/>
    <col min="12808" max="13056" width="9.09765625" style="4"/>
    <col min="13057" max="13057" width="12.59765625" style="4" customWidth="1"/>
    <col min="13058" max="13058" width="17.3984375" style="4" customWidth="1"/>
    <col min="13059" max="13059" width="10.59765625" style="4" customWidth="1"/>
    <col min="13060" max="13061" width="17.3984375" style="4" customWidth="1"/>
    <col min="13062" max="13063" width="15.09765625" style="4" customWidth="1"/>
    <col min="13064" max="13312" width="9.09765625" style="4"/>
    <col min="13313" max="13313" width="12.59765625" style="4" customWidth="1"/>
    <col min="13314" max="13314" width="17.3984375" style="4" customWidth="1"/>
    <col min="13315" max="13315" width="10.59765625" style="4" customWidth="1"/>
    <col min="13316" max="13317" width="17.3984375" style="4" customWidth="1"/>
    <col min="13318" max="13319" width="15.09765625" style="4" customWidth="1"/>
    <col min="13320" max="13568" width="9.09765625" style="4"/>
    <col min="13569" max="13569" width="12.59765625" style="4" customWidth="1"/>
    <col min="13570" max="13570" width="17.3984375" style="4" customWidth="1"/>
    <col min="13571" max="13571" width="10.59765625" style="4" customWidth="1"/>
    <col min="13572" max="13573" width="17.3984375" style="4" customWidth="1"/>
    <col min="13574" max="13575" width="15.09765625" style="4" customWidth="1"/>
    <col min="13576" max="13824" width="9.09765625" style="4"/>
    <col min="13825" max="13825" width="12.59765625" style="4" customWidth="1"/>
    <col min="13826" max="13826" width="17.3984375" style="4" customWidth="1"/>
    <col min="13827" max="13827" width="10.59765625" style="4" customWidth="1"/>
    <col min="13828" max="13829" width="17.3984375" style="4" customWidth="1"/>
    <col min="13830" max="13831" width="15.09765625" style="4" customWidth="1"/>
    <col min="13832" max="14080" width="9.09765625" style="4"/>
    <col min="14081" max="14081" width="12.59765625" style="4" customWidth="1"/>
    <col min="14082" max="14082" width="17.3984375" style="4" customWidth="1"/>
    <col min="14083" max="14083" width="10.59765625" style="4" customWidth="1"/>
    <col min="14084" max="14085" width="17.3984375" style="4" customWidth="1"/>
    <col min="14086" max="14087" width="15.09765625" style="4" customWidth="1"/>
    <col min="14088" max="14336" width="9.09765625" style="4"/>
    <col min="14337" max="14337" width="12.59765625" style="4" customWidth="1"/>
    <col min="14338" max="14338" width="17.3984375" style="4" customWidth="1"/>
    <col min="14339" max="14339" width="10.59765625" style="4" customWidth="1"/>
    <col min="14340" max="14341" width="17.3984375" style="4" customWidth="1"/>
    <col min="14342" max="14343" width="15.09765625" style="4" customWidth="1"/>
    <col min="14344" max="14592" width="9.09765625" style="4"/>
    <col min="14593" max="14593" width="12.59765625" style="4" customWidth="1"/>
    <col min="14594" max="14594" width="17.3984375" style="4" customWidth="1"/>
    <col min="14595" max="14595" width="10.59765625" style="4" customWidth="1"/>
    <col min="14596" max="14597" width="17.3984375" style="4" customWidth="1"/>
    <col min="14598" max="14599" width="15.09765625" style="4" customWidth="1"/>
    <col min="14600" max="14848" width="9.09765625" style="4"/>
    <col min="14849" max="14849" width="12.59765625" style="4" customWidth="1"/>
    <col min="14850" max="14850" width="17.3984375" style="4" customWidth="1"/>
    <col min="14851" max="14851" width="10.59765625" style="4" customWidth="1"/>
    <col min="14852" max="14853" width="17.3984375" style="4" customWidth="1"/>
    <col min="14854" max="14855" width="15.09765625" style="4" customWidth="1"/>
    <col min="14856" max="15104" width="9.09765625" style="4"/>
    <col min="15105" max="15105" width="12.59765625" style="4" customWidth="1"/>
    <col min="15106" max="15106" width="17.3984375" style="4" customWidth="1"/>
    <col min="15107" max="15107" width="10.59765625" style="4" customWidth="1"/>
    <col min="15108" max="15109" width="17.3984375" style="4" customWidth="1"/>
    <col min="15110" max="15111" width="15.09765625" style="4" customWidth="1"/>
    <col min="15112" max="15360" width="9.09765625" style="4"/>
    <col min="15361" max="15361" width="12.59765625" style="4" customWidth="1"/>
    <col min="15362" max="15362" width="17.3984375" style="4" customWidth="1"/>
    <col min="15363" max="15363" width="10.59765625" style="4" customWidth="1"/>
    <col min="15364" max="15365" width="17.3984375" style="4" customWidth="1"/>
    <col min="15366" max="15367" width="15.09765625" style="4" customWidth="1"/>
    <col min="15368" max="15616" width="9.09765625" style="4"/>
    <col min="15617" max="15617" width="12.59765625" style="4" customWidth="1"/>
    <col min="15618" max="15618" width="17.3984375" style="4" customWidth="1"/>
    <col min="15619" max="15619" width="10.59765625" style="4" customWidth="1"/>
    <col min="15620" max="15621" width="17.3984375" style="4" customWidth="1"/>
    <col min="15622" max="15623" width="15.09765625" style="4" customWidth="1"/>
    <col min="15624" max="15872" width="9.09765625" style="4"/>
    <col min="15873" max="15873" width="12.59765625" style="4" customWidth="1"/>
    <col min="15874" max="15874" width="17.3984375" style="4" customWidth="1"/>
    <col min="15875" max="15875" width="10.59765625" style="4" customWidth="1"/>
    <col min="15876" max="15877" width="17.3984375" style="4" customWidth="1"/>
    <col min="15878" max="15879" width="15.09765625" style="4" customWidth="1"/>
    <col min="15880" max="16128" width="9.09765625" style="4"/>
    <col min="16129" max="16129" width="12.59765625" style="4" customWidth="1"/>
    <col min="16130" max="16130" width="17.3984375" style="4" customWidth="1"/>
    <col min="16131" max="16131" width="10.59765625" style="4" customWidth="1"/>
    <col min="16132" max="16133" width="17.3984375" style="4" customWidth="1"/>
    <col min="16134" max="16135" width="15.09765625" style="4" customWidth="1"/>
    <col min="16136" max="16384" width="9.09765625" style="4"/>
  </cols>
  <sheetData>
    <row r="1" spans="1:15" x14ac:dyDescent="0.25">
      <c r="A1" s="6"/>
      <c r="B1" s="6"/>
      <c r="C1" s="6"/>
      <c r="D1" s="6"/>
      <c r="E1" s="6"/>
      <c r="F1" s="6"/>
      <c r="G1" s="7"/>
    </row>
    <row r="2" spans="1:15" ht="13" x14ac:dyDescent="0.3">
      <c r="A2" s="8" t="s">
        <v>285</v>
      </c>
      <c r="B2" s="6"/>
      <c r="C2" s="6"/>
      <c r="D2" s="6"/>
      <c r="E2" s="6"/>
      <c r="F2" s="6"/>
      <c r="G2" s="7"/>
    </row>
    <row r="3" spans="1:15" x14ac:dyDescent="0.25">
      <c r="A3" s="9"/>
      <c r="B3" s="9"/>
      <c r="C3" s="9"/>
      <c r="D3" s="9"/>
      <c r="E3" s="9"/>
      <c r="F3" s="9"/>
      <c r="G3" s="10"/>
    </row>
    <row r="4" spans="1:15" x14ac:dyDescent="0.25">
      <c r="A4" s="11" t="s">
        <v>42</v>
      </c>
      <c r="B4" s="12" t="s">
        <v>43</v>
      </c>
      <c r="C4" s="12" t="s">
        <v>44</v>
      </c>
      <c r="D4" s="12" t="s">
        <v>44</v>
      </c>
      <c r="E4" s="12" t="s">
        <v>45</v>
      </c>
      <c r="F4" s="12" t="s">
        <v>46</v>
      </c>
      <c r="G4" s="13" t="s">
        <v>47</v>
      </c>
    </row>
    <row r="5" spans="1:15" x14ac:dyDescent="0.25">
      <c r="A5" s="14" t="s">
        <v>48</v>
      </c>
      <c r="B5" s="15" t="s">
        <v>49</v>
      </c>
      <c r="C5" s="15" t="s">
        <v>50</v>
      </c>
      <c r="D5" s="15" t="s">
        <v>51</v>
      </c>
      <c r="E5" s="15" t="s">
        <v>52</v>
      </c>
      <c r="F5" s="15" t="s">
        <v>53</v>
      </c>
      <c r="G5" s="16" t="s">
        <v>54</v>
      </c>
    </row>
    <row r="6" spans="1:15" x14ac:dyDescent="0.25">
      <c r="A6" s="17"/>
      <c r="B6" s="15" t="s">
        <v>55</v>
      </c>
      <c r="C6" s="15" t="s">
        <v>56</v>
      </c>
      <c r="D6" s="15" t="s">
        <v>55</v>
      </c>
      <c r="E6" s="15" t="s">
        <v>55</v>
      </c>
      <c r="F6" s="15" t="s">
        <v>57</v>
      </c>
      <c r="G6" s="16" t="s">
        <v>56</v>
      </c>
    </row>
    <row r="7" spans="1:15" x14ac:dyDescent="0.25">
      <c r="A7" s="18"/>
      <c r="B7" s="6"/>
      <c r="C7" s="15"/>
      <c r="D7" s="6"/>
      <c r="E7" s="6"/>
      <c r="F7" s="15"/>
      <c r="G7" s="16"/>
    </row>
    <row r="8" spans="1:15" ht="13.5" x14ac:dyDescent="0.35">
      <c r="A8" s="19"/>
      <c r="B8" s="20" t="s">
        <v>58</v>
      </c>
      <c r="C8" s="12" t="s">
        <v>59</v>
      </c>
      <c r="D8" s="12" t="s">
        <v>60</v>
      </c>
      <c r="E8" s="12" t="s">
        <v>61</v>
      </c>
      <c r="F8" s="20" t="s">
        <v>62</v>
      </c>
      <c r="G8" s="21" t="s">
        <v>63</v>
      </c>
    </row>
    <row r="9" spans="1:15" x14ac:dyDescent="0.25">
      <c r="A9" s="18"/>
      <c r="B9" s="22"/>
      <c r="C9" s="22"/>
      <c r="D9" s="22"/>
      <c r="E9" s="22"/>
      <c r="F9" s="22"/>
      <c r="G9" s="23"/>
    </row>
    <row r="10" spans="1:15" x14ac:dyDescent="0.25">
      <c r="A10" s="14" t="s">
        <v>64</v>
      </c>
      <c r="B10" s="24">
        <v>2.3400000000000001E-3</v>
      </c>
      <c r="C10" s="15">
        <v>100000</v>
      </c>
      <c r="D10" s="15">
        <v>234</v>
      </c>
      <c r="E10" s="15">
        <v>99803</v>
      </c>
      <c r="F10" s="15">
        <v>8345980</v>
      </c>
      <c r="G10" s="25">
        <v>83.5</v>
      </c>
      <c r="H10" s="40"/>
      <c r="I10" s="44"/>
      <c r="J10" s="44"/>
      <c r="K10" s="39"/>
      <c r="L10" s="39"/>
      <c r="M10" s="44"/>
      <c r="N10" s="43"/>
      <c r="O10" s="43"/>
    </row>
    <row r="11" spans="1:15" x14ac:dyDescent="0.25">
      <c r="A11" s="14" t="s">
        <v>65</v>
      </c>
      <c r="B11" s="24">
        <v>1.2E-4</v>
      </c>
      <c r="C11" s="15">
        <v>99766</v>
      </c>
      <c r="D11" s="15">
        <v>12</v>
      </c>
      <c r="E11" s="15">
        <v>99760</v>
      </c>
      <c r="F11" s="15">
        <v>8246176</v>
      </c>
      <c r="G11" s="25">
        <v>82.7</v>
      </c>
      <c r="H11" s="40"/>
      <c r="I11" s="44"/>
      <c r="J11" s="44"/>
      <c r="K11" s="39"/>
      <c r="L11" s="39"/>
      <c r="M11" s="44"/>
      <c r="N11" s="43"/>
      <c r="O11" s="43"/>
    </row>
    <row r="12" spans="1:15" x14ac:dyDescent="0.25">
      <c r="A12" s="14" t="s">
        <v>66</v>
      </c>
      <c r="B12" s="24">
        <v>1.2E-4</v>
      </c>
      <c r="C12" s="15">
        <v>99754</v>
      </c>
      <c r="D12" s="15">
        <v>12</v>
      </c>
      <c r="E12" s="15">
        <v>99748</v>
      </c>
      <c r="F12" s="15">
        <v>8146416</v>
      </c>
      <c r="G12" s="25">
        <v>81.7</v>
      </c>
      <c r="H12" s="40"/>
      <c r="I12" s="44"/>
      <c r="J12" s="44"/>
      <c r="K12" s="39"/>
      <c r="L12" s="39"/>
      <c r="M12" s="44"/>
      <c r="N12" s="43"/>
      <c r="O12" s="43"/>
    </row>
    <row r="13" spans="1:15" x14ac:dyDescent="0.25">
      <c r="A13" s="14" t="s">
        <v>67</v>
      </c>
      <c r="B13" s="24">
        <v>1.1E-4</v>
      </c>
      <c r="C13" s="15">
        <v>99742</v>
      </c>
      <c r="D13" s="15">
        <v>11</v>
      </c>
      <c r="E13" s="15">
        <v>99737</v>
      </c>
      <c r="F13" s="15">
        <v>8046668</v>
      </c>
      <c r="G13" s="25">
        <v>80.7</v>
      </c>
      <c r="H13" s="40"/>
      <c r="I13" s="44"/>
      <c r="J13" s="44"/>
      <c r="K13" s="39"/>
      <c r="L13" s="39"/>
      <c r="M13" s="44"/>
      <c r="N13" s="43"/>
      <c r="O13" s="43"/>
    </row>
    <row r="14" spans="1:15" x14ac:dyDescent="0.25">
      <c r="A14" s="14" t="s">
        <v>68</v>
      </c>
      <c r="B14" s="24">
        <v>1E-4</v>
      </c>
      <c r="C14" s="15">
        <v>99731</v>
      </c>
      <c r="D14" s="15">
        <v>10</v>
      </c>
      <c r="E14" s="15">
        <v>99726</v>
      </c>
      <c r="F14" s="15">
        <v>7946932</v>
      </c>
      <c r="G14" s="25">
        <v>79.7</v>
      </c>
      <c r="H14" s="40"/>
      <c r="I14" s="44"/>
      <c r="J14" s="44"/>
      <c r="K14" s="39"/>
      <c r="L14" s="39"/>
      <c r="M14" s="44"/>
      <c r="N14" s="43"/>
      <c r="O14" s="43"/>
    </row>
    <row r="15" spans="1:15" x14ac:dyDescent="0.25">
      <c r="A15" s="14" t="s">
        <v>69</v>
      </c>
      <c r="B15" s="24">
        <v>8.0000000000000007E-5</v>
      </c>
      <c r="C15" s="15">
        <v>99721</v>
      </c>
      <c r="D15" s="15">
        <v>8</v>
      </c>
      <c r="E15" s="15">
        <v>99717</v>
      </c>
      <c r="F15" s="15">
        <v>7847206</v>
      </c>
      <c r="G15" s="25">
        <v>78.7</v>
      </c>
      <c r="H15" s="40"/>
      <c r="I15" s="44"/>
      <c r="J15" s="44"/>
      <c r="K15" s="39"/>
      <c r="L15" s="39"/>
      <c r="M15" s="44"/>
      <c r="N15" s="43"/>
      <c r="O15" s="43"/>
    </row>
    <row r="16" spans="1:15" x14ac:dyDescent="0.25">
      <c r="A16" s="14" t="s">
        <v>70</v>
      </c>
      <c r="B16" s="24">
        <v>6.9999999999999994E-5</v>
      </c>
      <c r="C16" s="15">
        <v>99713</v>
      </c>
      <c r="D16" s="15">
        <v>7</v>
      </c>
      <c r="E16" s="15">
        <v>99710</v>
      </c>
      <c r="F16" s="15">
        <v>7747489</v>
      </c>
      <c r="G16" s="25">
        <v>77.7</v>
      </c>
      <c r="H16" s="40"/>
      <c r="I16" s="44"/>
      <c r="J16" s="44"/>
      <c r="K16" s="39"/>
      <c r="L16" s="39"/>
      <c r="M16" s="44"/>
      <c r="N16" s="43"/>
      <c r="O16" s="43"/>
    </row>
    <row r="17" spans="1:15" x14ac:dyDescent="0.25">
      <c r="A17" s="14" t="s">
        <v>71</v>
      </c>
      <c r="B17" s="24">
        <v>6.9999999999999994E-5</v>
      </c>
      <c r="C17" s="15">
        <v>99706</v>
      </c>
      <c r="D17" s="15">
        <v>7</v>
      </c>
      <c r="E17" s="15">
        <v>99703</v>
      </c>
      <c r="F17" s="15">
        <v>7647779</v>
      </c>
      <c r="G17" s="25">
        <v>76.7</v>
      </c>
      <c r="H17" s="40"/>
      <c r="I17" s="44"/>
      <c r="J17" s="44"/>
      <c r="K17" s="39"/>
      <c r="L17" s="39"/>
      <c r="M17" s="44"/>
      <c r="N17" s="43"/>
      <c r="O17" s="43"/>
    </row>
    <row r="18" spans="1:15" x14ac:dyDescent="0.25">
      <c r="A18" s="14" t="s">
        <v>72</v>
      </c>
      <c r="B18" s="24">
        <v>6.9999999999999994E-5</v>
      </c>
      <c r="C18" s="15">
        <v>99699</v>
      </c>
      <c r="D18" s="15">
        <v>7</v>
      </c>
      <c r="E18" s="15">
        <v>99696</v>
      </c>
      <c r="F18" s="15">
        <v>7548077</v>
      </c>
      <c r="G18" s="25">
        <v>75.7</v>
      </c>
      <c r="H18" s="40"/>
      <c r="I18" s="44"/>
      <c r="J18" s="44"/>
      <c r="K18" s="39"/>
      <c r="L18" s="39"/>
      <c r="M18" s="44"/>
      <c r="N18" s="43"/>
      <c r="O18" s="43"/>
    </row>
    <row r="19" spans="1:15" x14ac:dyDescent="0.25">
      <c r="A19" s="14" t="s">
        <v>73</v>
      </c>
      <c r="B19" s="24">
        <v>8.0000000000000007E-5</v>
      </c>
      <c r="C19" s="15">
        <v>99692</v>
      </c>
      <c r="D19" s="15">
        <v>8</v>
      </c>
      <c r="E19" s="15">
        <v>99688</v>
      </c>
      <c r="F19" s="15">
        <v>7448381</v>
      </c>
      <c r="G19" s="25">
        <v>74.7</v>
      </c>
      <c r="H19" s="40"/>
      <c r="I19" s="44"/>
      <c r="J19" s="44"/>
      <c r="K19" s="39"/>
      <c r="L19" s="39"/>
      <c r="M19" s="44"/>
      <c r="N19" s="43"/>
      <c r="O19" s="43"/>
    </row>
    <row r="20" spans="1:15" x14ac:dyDescent="0.25">
      <c r="A20" s="14" t="s">
        <v>74</v>
      </c>
      <c r="B20" s="24">
        <v>9.0000000000000006E-5</v>
      </c>
      <c r="C20" s="15">
        <v>99684</v>
      </c>
      <c r="D20" s="15">
        <v>9</v>
      </c>
      <c r="E20" s="15">
        <v>99680</v>
      </c>
      <c r="F20" s="15">
        <v>7348693</v>
      </c>
      <c r="G20" s="25">
        <v>73.7</v>
      </c>
      <c r="H20" s="40"/>
      <c r="I20" s="44"/>
      <c r="J20" s="44"/>
      <c r="K20" s="39"/>
      <c r="L20" s="39"/>
      <c r="M20" s="44"/>
      <c r="N20" s="43"/>
      <c r="O20" s="43"/>
    </row>
    <row r="21" spans="1:15" x14ac:dyDescent="0.25">
      <c r="A21" s="14" t="s">
        <v>75</v>
      </c>
      <c r="B21" s="24">
        <v>1E-4</v>
      </c>
      <c r="C21" s="15">
        <v>99675</v>
      </c>
      <c r="D21" s="15">
        <v>10</v>
      </c>
      <c r="E21" s="15">
        <v>99670</v>
      </c>
      <c r="F21" s="15">
        <v>7249014</v>
      </c>
      <c r="G21" s="25">
        <v>72.7</v>
      </c>
      <c r="H21" s="40"/>
      <c r="I21" s="44"/>
      <c r="J21" s="44"/>
      <c r="K21" s="39"/>
      <c r="L21" s="39"/>
      <c r="M21" s="44"/>
      <c r="N21" s="43"/>
      <c r="O21" s="43"/>
    </row>
    <row r="22" spans="1:15" x14ac:dyDescent="0.25">
      <c r="A22" s="14" t="s">
        <v>76</v>
      </c>
      <c r="B22" s="24">
        <v>1.1E-4</v>
      </c>
      <c r="C22" s="15">
        <v>99665</v>
      </c>
      <c r="D22" s="15">
        <v>11</v>
      </c>
      <c r="E22" s="15">
        <v>99660</v>
      </c>
      <c r="F22" s="15">
        <v>7149344</v>
      </c>
      <c r="G22" s="25">
        <v>71.7</v>
      </c>
      <c r="H22" s="40"/>
      <c r="I22" s="44"/>
      <c r="J22" s="44"/>
      <c r="K22" s="39"/>
      <c r="L22" s="39"/>
      <c r="M22" s="44"/>
      <c r="N22" s="43"/>
      <c r="O22" s="43"/>
    </row>
    <row r="23" spans="1:15" x14ac:dyDescent="0.25">
      <c r="A23" s="14" t="s">
        <v>77</v>
      </c>
      <c r="B23" s="24">
        <v>1.2999999999999999E-4</v>
      </c>
      <c r="C23" s="15">
        <v>99654</v>
      </c>
      <c r="D23" s="15">
        <v>13</v>
      </c>
      <c r="E23" s="15">
        <v>99648</v>
      </c>
      <c r="F23" s="15">
        <v>7049684</v>
      </c>
      <c r="G23" s="25">
        <v>70.7</v>
      </c>
      <c r="H23" s="40"/>
      <c r="I23" s="44"/>
      <c r="J23" s="44"/>
      <c r="K23" s="39"/>
      <c r="L23" s="39"/>
      <c r="M23" s="44"/>
      <c r="N23" s="43"/>
      <c r="O23" s="43"/>
    </row>
    <row r="24" spans="1:15" x14ac:dyDescent="0.25">
      <c r="A24" s="14" t="s">
        <v>78</v>
      </c>
      <c r="B24" s="24">
        <v>1.4999999999999999E-4</v>
      </c>
      <c r="C24" s="15">
        <v>99641</v>
      </c>
      <c r="D24" s="15">
        <v>15</v>
      </c>
      <c r="E24" s="15">
        <v>99634</v>
      </c>
      <c r="F24" s="15">
        <v>6950037</v>
      </c>
      <c r="G24" s="25">
        <v>69.8</v>
      </c>
      <c r="H24" s="40"/>
      <c r="I24" s="44"/>
      <c r="J24" s="44"/>
      <c r="K24" s="39"/>
      <c r="L24" s="39"/>
      <c r="M24" s="44"/>
      <c r="N24" s="43"/>
      <c r="O24" s="43"/>
    </row>
    <row r="25" spans="1:15" x14ac:dyDescent="0.25">
      <c r="A25" s="14" t="s">
        <v>79</v>
      </c>
      <c r="B25" s="24">
        <v>1.8000000000000001E-4</v>
      </c>
      <c r="C25" s="15">
        <v>99626</v>
      </c>
      <c r="D25" s="15">
        <v>18</v>
      </c>
      <c r="E25" s="15">
        <v>99617</v>
      </c>
      <c r="F25" s="15">
        <v>6850403</v>
      </c>
      <c r="G25" s="25">
        <v>68.8</v>
      </c>
      <c r="H25" s="40"/>
      <c r="I25" s="44"/>
      <c r="J25" s="44"/>
      <c r="K25" s="39"/>
      <c r="L25" s="39"/>
      <c r="M25" s="44"/>
      <c r="N25" s="43"/>
      <c r="O25" s="43"/>
    </row>
    <row r="26" spans="1:15" x14ac:dyDescent="0.25">
      <c r="A26" s="26" t="s">
        <v>80</v>
      </c>
      <c r="B26" s="24">
        <v>2.0000000000000001E-4</v>
      </c>
      <c r="C26" s="15">
        <v>99608</v>
      </c>
      <c r="D26" s="15">
        <v>20</v>
      </c>
      <c r="E26" s="15">
        <v>99598</v>
      </c>
      <c r="F26" s="15">
        <v>6750786</v>
      </c>
      <c r="G26" s="25">
        <v>67.8</v>
      </c>
      <c r="H26" s="40"/>
      <c r="I26" s="44"/>
      <c r="J26" s="44"/>
      <c r="K26" s="39"/>
      <c r="L26" s="39"/>
      <c r="M26" s="44"/>
      <c r="N26" s="43"/>
      <c r="O26" s="43"/>
    </row>
    <row r="27" spans="1:15" x14ac:dyDescent="0.25">
      <c r="A27" s="26" t="s">
        <v>81</v>
      </c>
      <c r="B27" s="24">
        <v>2.2000000000000001E-4</v>
      </c>
      <c r="C27" s="15">
        <v>99588</v>
      </c>
      <c r="D27" s="15">
        <v>22</v>
      </c>
      <c r="E27" s="15">
        <v>99577</v>
      </c>
      <c r="F27" s="15">
        <v>6651188</v>
      </c>
      <c r="G27" s="25">
        <v>66.8</v>
      </c>
      <c r="H27" s="40"/>
      <c r="I27" s="44"/>
      <c r="J27" s="44"/>
      <c r="K27" s="39"/>
      <c r="L27" s="39"/>
      <c r="M27" s="44"/>
      <c r="N27" s="43"/>
      <c r="O27" s="43"/>
    </row>
    <row r="28" spans="1:15" x14ac:dyDescent="0.25">
      <c r="A28" s="26" t="s">
        <v>82</v>
      </c>
      <c r="B28" s="24">
        <v>2.4000000000000001E-4</v>
      </c>
      <c r="C28" s="15">
        <v>99566</v>
      </c>
      <c r="D28" s="15">
        <v>23</v>
      </c>
      <c r="E28" s="15">
        <v>99555</v>
      </c>
      <c r="F28" s="15">
        <v>6551611</v>
      </c>
      <c r="G28" s="25">
        <v>65.8</v>
      </c>
      <c r="H28" s="40"/>
      <c r="I28" s="44"/>
      <c r="J28" s="44"/>
      <c r="K28" s="39"/>
      <c r="L28" s="39"/>
      <c r="M28" s="44"/>
      <c r="N28" s="43"/>
      <c r="O28" s="43"/>
    </row>
    <row r="29" spans="1:15" x14ac:dyDescent="0.25">
      <c r="A29" s="26" t="s">
        <v>83</v>
      </c>
      <c r="B29" s="24">
        <v>2.5000000000000001E-4</v>
      </c>
      <c r="C29" s="15">
        <v>99543</v>
      </c>
      <c r="D29" s="15">
        <v>24</v>
      </c>
      <c r="E29" s="15">
        <v>99531</v>
      </c>
      <c r="F29" s="15">
        <v>6452057</v>
      </c>
      <c r="G29" s="25">
        <v>64.8</v>
      </c>
      <c r="H29" s="40"/>
      <c r="I29" s="44"/>
      <c r="J29" s="44"/>
      <c r="K29" s="39"/>
      <c r="L29" s="39"/>
      <c r="M29" s="44"/>
      <c r="N29" s="43"/>
      <c r="O29" s="43"/>
    </row>
    <row r="30" spans="1:15" x14ac:dyDescent="0.25">
      <c r="A30" s="26" t="s">
        <v>84</v>
      </c>
      <c r="B30" s="24">
        <v>2.5000000000000001E-4</v>
      </c>
      <c r="C30" s="15">
        <v>99519</v>
      </c>
      <c r="D30" s="15">
        <v>25</v>
      </c>
      <c r="E30" s="15">
        <v>99507</v>
      </c>
      <c r="F30" s="15">
        <v>6352526</v>
      </c>
      <c r="G30" s="25">
        <v>63.8</v>
      </c>
      <c r="H30" s="40"/>
      <c r="I30" s="44"/>
      <c r="J30" s="44"/>
      <c r="K30" s="39"/>
      <c r="L30" s="39"/>
      <c r="M30" s="44"/>
      <c r="N30" s="43"/>
      <c r="O30" s="43"/>
    </row>
    <row r="31" spans="1:15" x14ac:dyDescent="0.25">
      <c r="A31" s="26" t="s">
        <v>85</v>
      </c>
      <c r="B31" s="24">
        <v>2.5999999999999998E-4</v>
      </c>
      <c r="C31" s="15">
        <v>99494</v>
      </c>
      <c r="D31" s="15">
        <v>26</v>
      </c>
      <c r="E31" s="15">
        <v>99481</v>
      </c>
      <c r="F31" s="15">
        <v>6253019</v>
      </c>
      <c r="G31" s="25">
        <v>62.8</v>
      </c>
      <c r="H31" s="40"/>
      <c r="I31" s="44"/>
      <c r="J31" s="44"/>
      <c r="K31" s="39"/>
      <c r="L31" s="39"/>
      <c r="M31" s="44"/>
      <c r="N31" s="43"/>
      <c r="O31" s="43"/>
    </row>
    <row r="32" spans="1:15" x14ac:dyDescent="0.25">
      <c r="A32" s="26" t="s">
        <v>86</v>
      </c>
      <c r="B32" s="24">
        <v>2.7E-4</v>
      </c>
      <c r="C32" s="15">
        <v>99468</v>
      </c>
      <c r="D32" s="15">
        <v>27</v>
      </c>
      <c r="E32" s="15">
        <v>99455</v>
      </c>
      <c r="F32" s="15">
        <v>6153538</v>
      </c>
      <c r="G32" s="25">
        <v>61.9</v>
      </c>
      <c r="H32" s="40"/>
      <c r="I32" s="44"/>
      <c r="J32" s="44"/>
      <c r="K32" s="39"/>
      <c r="L32" s="39"/>
      <c r="M32" s="44"/>
      <c r="N32" s="43"/>
      <c r="O32" s="43"/>
    </row>
    <row r="33" spans="1:15" x14ac:dyDescent="0.25">
      <c r="A33" s="26" t="s">
        <v>87</v>
      </c>
      <c r="B33" s="24">
        <v>2.7999999999999998E-4</v>
      </c>
      <c r="C33" s="15">
        <v>99441</v>
      </c>
      <c r="D33" s="15">
        <v>28</v>
      </c>
      <c r="E33" s="15">
        <v>99427</v>
      </c>
      <c r="F33" s="15">
        <v>6054084</v>
      </c>
      <c r="G33" s="25">
        <v>60.9</v>
      </c>
      <c r="H33" s="40"/>
      <c r="I33" s="44"/>
      <c r="J33" s="44"/>
      <c r="K33" s="39"/>
      <c r="L33" s="39"/>
      <c r="M33" s="44"/>
      <c r="N33" s="43"/>
      <c r="O33" s="43"/>
    </row>
    <row r="34" spans="1:15" x14ac:dyDescent="0.25">
      <c r="A34" s="26" t="s">
        <v>88</v>
      </c>
      <c r="B34" s="24">
        <v>2.7999999999999998E-4</v>
      </c>
      <c r="C34" s="15">
        <v>99413</v>
      </c>
      <c r="D34" s="15">
        <v>28</v>
      </c>
      <c r="E34" s="15">
        <v>99399</v>
      </c>
      <c r="F34" s="15">
        <v>5954657</v>
      </c>
      <c r="G34" s="25">
        <v>59.9</v>
      </c>
      <c r="H34" s="40"/>
      <c r="I34" s="44"/>
      <c r="J34" s="44"/>
      <c r="K34" s="39"/>
      <c r="L34" s="39"/>
      <c r="M34" s="44"/>
      <c r="N34" s="43"/>
      <c r="O34" s="43"/>
    </row>
    <row r="35" spans="1:15" x14ac:dyDescent="0.25">
      <c r="A35" s="26" t="s">
        <v>89</v>
      </c>
      <c r="B35" s="24">
        <v>2.9E-4</v>
      </c>
      <c r="C35" s="15">
        <v>99385</v>
      </c>
      <c r="D35" s="15">
        <v>29</v>
      </c>
      <c r="E35" s="15">
        <v>99371</v>
      </c>
      <c r="F35" s="15">
        <v>5855258</v>
      </c>
      <c r="G35" s="25">
        <v>58.9</v>
      </c>
      <c r="H35" s="40"/>
      <c r="I35" s="44"/>
      <c r="J35" s="44"/>
      <c r="K35" s="39"/>
      <c r="L35" s="39"/>
      <c r="M35" s="44"/>
      <c r="N35" s="43"/>
      <c r="O35" s="43"/>
    </row>
    <row r="36" spans="1:15" x14ac:dyDescent="0.25">
      <c r="A36" s="26" t="s">
        <v>90</v>
      </c>
      <c r="B36" s="24">
        <v>2.9E-4</v>
      </c>
      <c r="C36" s="15">
        <v>99356</v>
      </c>
      <c r="D36" s="15">
        <v>29</v>
      </c>
      <c r="E36" s="15">
        <v>99342</v>
      </c>
      <c r="F36" s="15">
        <v>5755887</v>
      </c>
      <c r="G36" s="25">
        <v>57.9</v>
      </c>
      <c r="H36" s="40"/>
      <c r="I36" s="44"/>
      <c r="J36" s="44"/>
      <c r="K36" s="39"/>
      <c r="L36" s="39"/>
      <c r="M36" s="44"/>
      <c r="N36" s="43"/>
      <c r="O36" s="43"/>
    </row>
    <row r="37" spans="1:15" x14ac:dyDescent="0.25">
      <c r="A37" s="26" t="s">
        <v>91</v>
      </c>
      <c r="B37" s="24">
        <v>2.9999999999999997E-4</v>
      </c>
      <c r="C37" s="15">
        <v>99327</v>
      </c>
      <c r="D37" s="15">
        <v>30</v>
      </c>
      <c r="E37" s="15">
        <v>99312</v>
      </c>
      <c r="F37" s="15">
        <v>5656546</v>
      </c>
      <c r="G37" s="25">
        <v>56.9</v>
      </c>
      <c r="H37" s="40"/>
      <c r="I37" s="44"/>
      <c r="J37" s="44"/>
      <c r="K37" s="39"/>
      <c r="L37" s="39"/>
      <c r="M37" s="44"/>
      <c r="N37" s="43"/>
      <c r="O37" s="43"/>
    </row>
    <row r="38" spans="1:15" x14ac:dyDescent="0.25">
      <c r="A38" s="26" t="s">
        <v>92</v>
      </c>
      <c r="B38" s="24">
        <v>3.1E-4</v>
      </c>
      <c r="C38" s="15">
        <v>99297</v>
      </c>
      <c r="D38" s="15">
        <v>31</v>
      </c>
      <c r="E38" s="15">
        <v>99282</v>
      </c>
      <c r="F38" s="15">
        <v>5557234</v>
      </c>
      <c r="G38" s="25">
        <v>56</v>
      </c>
      <c r="H38" s="40"/>
      <c r="I38" s="44"/>
      <c r="J38" s="44"/>
      <c r="K38" s="39"/>
      <c r="L38" s="39"/>
      <c r="M38" s="44"/>
      <c r="N38" s="43"/>
      <c r="O38" s="43"/>
    </row>
    <row r="39" spans="1:15" x14ac:dyDescent="0.25">
      <c r="A39" s="26" t="s">
        <v>93</v>
      </c>
      <c r="B39" s="24">
        <v>3.2000000000000003E-4</v>
      </c>
      <c r="C39" s="15">
        <v>99266</v>
      </c>
      <c r="D39" s="15">
        <v>32</v>
      </c>
      <c r="E39" s="15">
        <v>99250</v>
      </c>
      <c r="F39" s="15">
        <v>5457952</v>
      </c>
      <c r="G39" s="25">
        <v>55</v>
      </c>
      <c r="H39" s="40"/>
      <c r="I39" s="44"/>
      <c r="J39" s="44"/>
      <c r="K39" s="39"/>
      <c r="L39" s="39"/>
      <c r="M39" s="44"/>
      <c r="N39" s="43"/>
      <c r="O39" s="43"/>
    </row>
    <row r="40" spans="1:15" x14ac:dyDescent="0.25">
      <c r="A40" s="26" t="s">
        <v>94</v>
      </c>
      <c r="B40" s="24">
        <v>3.3E-4</v>
      </c>
      <c r="C40" s="15">
        <v>99234</v>
      </c>
      <c r="D40" s="15">
        <v>33</v>
      </c>
      <c r="E40" s="15">
        <v>99218</v>
      </c>
      <c r="F40" s="15">
        <v>5358702</v>
      </c>
      <c r="G40" s="25">
        <v>54</v>
      </c>
      <c r="H40" s="40"/>
      <c r="I40" s="44"/>
      <c r="J40" s="44"/>
      <c r="K40" s="39"/>
      <c r="L40" s="39"/>
      <c r="M40" s="44"/>
      <c r="N40" s="43"/>
      <c r="O40" s="43"/>
    </row>
    <row r="41" spans="1:15" x14ac:dyDescent="0.25">
      <c r="A41" s="26" t="s">
        <v>95</v>
      </c>
      <c r="B41" s="24">
        <v>3.4000000000000002E-4</v>
      </c>
      <c r="C41" s="15">
        <v>99201</v>
      </c>
      <c r="D41" s="15">
        <v>34</v>
      </c>
      <c r="E41" s="15">
        <v>99184</v>
      </c>
      <c r="F41" s="15">
        <v>5259485</v>
      </c>
      <c r="G41" s="25">
        <v>53</v>
      </c>
      <c r="H41" s="40"/>
      <c r="I41" s="44"/>
      <c r="J41" s="44"/>
      <c r="K41" s="39"/>
      <c r="L41" s="39"/>
      <c r="M41" s="44"/>
      <c r="N41" s="43"/>
      <c r="O41" s="43"/>
    </row>
    <row r="42" spans="1:15" x14ac:dyDescent="0.25">
      <c r="A42" s="26" t="s">
        <v>96</v>
      </c>
      <c r="B42" s="24">
        <v>3.6000000000000002E-4</v>
      </c>
      <c r="C42" s="15">
        <v>99167</v>
      </c>
      <c r="D42" s="15">
        <v>36</v>
      </c>
      <c r="E42" s="15">
        <v>99149</v>
      </c>
      <c r="F42" s="15">
        <v>5160301</v>
      </c>
      <c r="G42" s="25">
        <v>52</v>
      </c>
      <c r="H42" s="40"/>
      <c r="I42" s="44"/>
      <c r="J42" s="44"/>
      <c r="K42" s="39"/>
      <c r="L42" s="39"/>
      <c r="M42" s="44"/>
      <c r="N42" s="43"/>
      <c r="O42" s="43"/>
    </row>
    <row r="43" spans="1:15" x14ac:dyDescent="0.25">
      <c r="A43" s="26" t="s">
        <v>97</v>
      </c>
      <c r="B43" s="24">
        <v>3.8000000000000002E-4</v>
      </c>
      <c r="C43" s="15">
        <v>99131</v>
      </c>
      <c r="D43" s="15">
        <v>38</v>
      </c>
      <c r="E43" s="15">
        <v>99112</v>
      </c>
      <c r="F43" s="15">
        <v>5061152</v>
      </c>
      <c r="G43" s="25">
        <v>51.1</v>
      </c>
      <c r="H43" s="40"/>
      <c r="I43" s="44"/>
      <c r="J43" s="44"/>
      <c r="K43" s="39"/>
      <c r="L43" s="39"/>
      <c r="M43" s="44"/>
      <c r="N43" s="43"/>
      <c r="O43" s="43"/>
    </row>
    <row r="44" spans="1:15" x14ac:dyDescent="0.25">
      <c r="A44" s="26" t="s">
        <v>98</v>
      </c>
      <c r="B44" s="24">
        <v>4.0999999999999999E-4</v>
      </c>
      <c r="C44" s="15">
        <v>99093</v>
      </c>
      <c r="D44" s="15">
        <v>41</v>
      </c>
      <c r="E44" s="15">
        <v>99073</v>
      </c>
      <c r="F44" s="15">
        <v>4962040</v>
      </c>
      <c r="G44" s="25">
        <v>50.1</v>
      </c>
      <c r="H44" s="40"/>
      <c r="I44" s="44"/>
      <c r="J44" s="44"/>
      <c r="K44" s="39"/>
      <c r="L44" s="39"/>
      <c r="M44" s="44"/>
      <c r="N44" s="43"/>
      <c r="O44" s="43"/>
    </row>
    <row r="45" spans="1:15" x14ac:dyDescent="0.25">
      <c r="A45" s="26" t="s">
        <v>99</v>
      </c>
      <c r="B45" s="24">
        <v>4.4000000000000002E-4</v>
      </c>
      <c r="C45" s="15">
        <v>99052</v>
      </c>
      <c r="D45" s="15">
        <v>43</v>
      </c>
      <c r="E45" s="15">
        <v>99031</v>
      </c>
      <c r="F45" s="15">
        <v>4862967</v>
      </c>
      <c r="G45" s="25">
        <v>49.1</v>
      </c>
      <c r="H45" s="40"/>
      <c r="I45" s="44"/>
      <c r="J45" s="44"/>
      <c r="K45" s="39"/>
      <c r="L45" s="39"/>
      <c r="M45" s="44"/>
      <c r="N45" s="43"/>
      <c r="O45" s="43"/>
    </row>
    <row r="46" spans="1:15" x14ac:dyDescent="0.25">
      <c r="A46" s="26" t="s">
        <v>100</v>
      </c>
      <c r="B46" s="24">
        <v>4.6999999999999999E-4</v>
      </c>
      <c r="C46" s="15">
        <v>99009</v>
      </c>
      <c r="D46" s="15">
        <v>46</v>
      </c>
      <c r="E46" s="15">
        <v>98986</v>
      </c>
      <c r="F46" s="15">
        <v>4763937</v>
      </c>
      <c r="G46" s="25">
        <v>48.1</v>
      </c>
      <c r="H46" s="40"/>
      <c r="I46" s="44"/>
      <c r="J46" s="44"/>
      <c r="K46" s="39"/>
      <c r="L46" s="39"/>
      <c r="M46" s="44"/>
      <c r="N46" s="43"/>
      <c r="O46" s="43"/>
    </row>
    <row r="47" spans="1:15" x14ac:dyDescent="0.25">
      <c r="A47" s="26" t="s">
        <v>101</v>
      </c>
      <c r="B47" s="24">
        <v>5.0000000000000001E-4</v>
      </c>
      <c r="C47" s="15">
        <v>98963</v>
      </c>
      <c r="D47" s="15">
        <v>50</v>
      </c>
      <c r="E47" s="15">
        <v>98938</v>
      </c>
      <c r="F47" s="15">
        <v>4664951</v>
      </c>
      <c r="G47" s="25">
        <v>47.1</v>
      </c>
      <c r="H47" s="40"/>
      <c r="I47" s="44"/>
      <c r="J47" s="44"/>
      <c r="K47" s="39"/>
      <c r="L47" s="39"/>
      <c r="M47" s="44"/>
      <c r="N47" s="43"/>
      <c r="O47" s="43"/>
    </row>
    <row r="48" spans="1:15" x14ac:dyDescent="0.25">
      <c r="A48" s="26" t="s">
        <v>102</v>
      </c>
      <c r="B48" s="24">
        <v>5.5000000000000003E-4</v>
      </c>
      <c r="C48" s="15">
        <v>98913</v>
      </c>
      <c r="D48" s="15">
        <v>54</v>
      </c>
      <c r="E48" s="15">
        <v>98886</v>
      </c>
      <c r="F48" s="15">
        <v>4566013</v>
      </c>
      <c r="G48" s="25">
        <v>46.2</v>
      </c>
      <c r="H48" s="40"/>
      <c r="I48" s="44"/>
      <c r="J48" s="44"/>
      <c r="K48" s="39"/>
      <c r="L48" s="39"/>
      <c r="M48" s="44"/>
      <c r="N48" s="43"/>
      <c r="O48" s="43"/>
    </row>
    <row r="49" spans="1:15" x14ac:dyDescent="0.25">
      <c r="A49" s="26" t="s">
        <v>103</v>
      </c>
      <c r="B49" s="24">
        <v>5.9999999999999995E-4</v>
      </c>
      <c r="C49" s="15">
        <v>98859</v>
      </c>
      <c r="D49" s="15">
        <v>60</v>
      </c>
      <c r="E49" s="15">
        <v>98829</v>
      </c>
      <c r="F49" s="15">
        <v>4467127</v>
      </c>
      <c r="G49" s="25">
        <v>45.2</v>
      </c>
      <c r="H49" s="40"/>
      <c r="I49" s="44"/>
      <c r="J49" s="44"/>
      <c r="K49" s="39"/>
      <c r="L49" s="39"/>
      <c r="M49" s="44"/>
      <c r="N49" s="43"/>
      <c r="O49" s="43"/>
    </row>
    <row r="50" spans="1:15" x14ac:dyDescent="0.25">
      <c r="A50" s="26" t="s">
        <v>104</v>
      </c>
      <c r="B50" s="24">
        <v>6.6E-4</v>
      </c>
      <c r="C50" s="15">
        <v>98799</v>
      </c>
      <c r="D50" s="15">
        <v>65</v>
      </c>
      <c r="E50" s="15">
        <v>98767</v>
      </c>
      <c r="F50" s="15">
        <v>4368298</v>
      </c>
      <c r="G50" s="25">
        <v>44.2</v>
      </c>
      <c r="H50" s="40"/>
      <c r="I50" s="44"/>
      <c r="J50" s="44"/>
      <c r="K50" s="39"/>
      <c r="L50" s="39"/>
      <c r="M50" s="44"/>
      <c r="N50" s="43"/>
      <c r="O50" s="43"/>
    </row>
    <row r="51" spans="1:15" x14ac:dyDescent="0.25">
      <c r="A51" s="26" t="s">
        <v>105</v>
      </c>
      <c r="B51" s="24">
        <v>7.2000000000000005E-4</v>
      </c>
      <c r="C51" s="15">
        <v>98734</v>
      </c>
      <c r="D51" s="15">
        <v>71</v>
      </c>
      <c r="E51" s="15">
        <v>98699</v>
      </c>
      <c r="F51" s="15">
        <v>4269531</v>
      </c>
      <c r="G51" s="25">
        <v>43.2</v>
      </c>
      <c r="H51" s="40"/>
      <c r="I51" s="44"/>
      <c r="J51" s="44"/>
      <c r="K51" s="39"/>
      <c r="L51" s="39"/>
      <c r="M51" s="44"/>
      <c r="N51" s="43"/>
      <c r="O51" s="43"/>
    </row>
    <row r="52" spans="1:15" x14ac:dyDescent="0.25">
      <c r="A52" s="26" t="s">
        <v>106</v>
      </c>
      <c r="B52" s="24">
        <v>7.9000000000000001E-4</v>
      </c>
      <c r="C52" s="15">
        <v>98663</v>
      </c>
      <c r="D52" s="15">
        <v>78</v>
      </c>
      <c r="E52" s="15">
        <v>98624</v>
      </c>
      <c r="F52" s="15">
        <v>4170833</v>
      </c>
      <c r="G52" s="25">
        <v>42.3</v>
      </c>
      <c r="H52" s="40"/>
      <c r="I52" s="44"/>
      <c r="J52" s="44"/>
      <c r="K52" s="39"/>
      <c r="L52" s="39"/>
      <c r="M52" s="44"/>
      <c r="N52" s="43"/>
      <c r="O52" s="43"/>
    </row>
    <row r="53" spans="1:15" x14ac:dyDescent="0.25">
      <c r="A53" s="26" t="s">
        <v>107</v>
      </c>
      <c r="B53" s="24">
        <v>8.8000000000000003E-4</v>
      </c>
      <c r="C53" s="15">
        <v>98585</v>
      </c>
      <c r="D53" s="15">
        <v>87</v>
      </c>
      <c r="E53" s="15">
        <v>98542</v>
      </c>
      <c r="F53" s="15">
        <v>4072209</v>
      </c>
      <c r="G53" s="25">
        <v>41.3</v>
      </c>
      <c r="H53" s="40"/>
      <c r="I53" s="44"/>
      <c r="J53" s="44"/>
      <c r="K53" s="39"/>
      <c r="L53" s="39"/>
      <c r="M53" s="44"/>
      <c r="N53" s="43"/>
      <c r="O53" s="43"/>
    </row>
    <row r="54" spans="1:15" x14ac:dyDescent="0.25">
      <c r="A54" s="26" t="s">
        <v>108</v>
      </c>
      <c r="B54" s="24">
        <v>9.7999999999999997E-4</v>
      </c>
      <c r="C54" s="15">
        <v>98498</v>
      </c>
      <c r="D54" s="15">
        <v>96</v>
      </c>
      <c r="E54" s="15">
        <v>98450</v>
      </c>
      <c r="F54" s="15">
        <v>3973667</v>
      </c>
      <c r="G54" s="25">
        <v>40.299999999999997</v>
      </c>
      <c r="H54" s="40"/>
      <c r="I54" s="44"/>
      <c r="J54" s="44"/>
      <c r="K54" s="39"/>
      <c r="L54" s="39"/>
      <c r="M54" s="44"/>
      <c r="N54" s="43"/>
      <c r="O54" s="43"/>
    </row>
    <row r="55" spans="1:15" x14ac:dyDescent="0.25">
      <c r="A55" s="26" t="s">
        <v>109</v>
      </c>
      <c r="B55" s="24">
        <v>1.08E-3</v>
      </c>
      <c r="C55" s="15">
        <v>98402</v>
      </c>
      <c r="D55" s="15">
        <v>106</v>
      </c>
      <c r="E55" s="15">
        <v>98349</v>
      </c>
      <c r="F55" s="15">
        <v>3875217</v>
      </c>
      <c r="G55" s="25">
        <v>39.4</v>
      </c>
      <c r="H55" s="40"/>
      <c r="I55" s="44"/>
      <c r="J55" s="44"/>
      <c r="K55" s="39"/>
      <c r="L55" s="39"/>
      <c r="M55" s="44"/>
      <c r="N55" s="43"/>
      <c r="O55" s="43"/>
    </row>
    <row r="56" spans="1:15" x14ac:dyDescent="0.25">
      <c r="A56" s="26" t="s">
        <v>110</v>
      </c>
      <c r="B56" s="24">
        <v>1.1900000000000001E-3</v>
      </c>
      <c r="C56" s="15">
        <v>98296</v>
      </c>
      <c r="D56" s="15">
        <v>117</v>
      </c>
      <c r="E56" s="15">
        <v>98238</v>
      </c>
      <c r="F56" s="15">
        <v>3776868</v>
      </c>
      <c r="G56" s="25">
        <v>38.4</v>
      </c>
      <c r="H56" s="40"/>
      <c r="I56" s="44"/>
      <c r="J56" s="44"/>
      <c r="K56" s="39"/>
      <c r="L56" s="39"/>
      <c r="M56" s="44"/>
      <c r="N56" s="43"/>
      <c r="O56" s="43"/>
    </row>
    <row r="57" spans="1:15" x14ac:dyDescent="0.25">
      <c r="A57" s="26" t="s">
        <v>111</v>
      </c>
      <c r="B57" s="24">
        <v>1.31E-3</v>
      </c>
      <c r="C57" s="15">
        <v>98179</v>
      </c>
      <c r="D57" s="15">
        <v>129</v>
      </c>
      <c r="E57" s="15">
        <v>98115</v>
      </c>
      <c r="F57" s="15">
        <v>3678631</v>
      </c>
      <c r="G57" s="25">
        <v>37.5</v>
      </c>
      <c r="H57" s="40"/>
      <c r="I57" s="44"/>
      <c r="J57" s="44"/>
      <c r="K57" s="39"/>
      <c r="L57" s="39"/>
      <c r="M57" s="44"/>
      <c r="N57" s="43"/>
      <c r="O57" s="43"/>
    </row>
    <row r="58" spans="1:15" x14ac:dyDescent="0.25">
      <c r="A58" s="26" t="s">
        <v>112</v>
      </c>
      <c r="B58" s="24">
        <v>1.4599999999999999E-3</v>
      </c>
      <c r="C58" s="15">
        <v>98050</v>
      </c>
      <c r="D58" s="15">
        <v>143</v>
      </c>
      <c r="E58" s="15">
        <v>97979</v>
      </c>
      <c r="F58" s="15">
        <v>3580516</v>
      </c>
      <c r="G58" s="25">
        <v>36.5</v>
      </c>
      <c r="H58" s="40"/>
      <c r="I58" s="44"/>
      <c r="J58" s="44"/>
      <c r="K58" s="39"/>
      <c r="L58" s="39"/>
      <c r="M58" s="44"/>
      <c r="N58" s="43"/>
      <c r="O58" s="43"/>
    </row>
    <row r="59" spans="1:15" x14ac:dyDescent="0.25">
      <c r="A59" s="26" t="s">
        <v>113</v>
      </c>
      <c r="B59" s="24">
        <v>1.6299999999999999E-3</v>
      </c>
      <c r="C59" s="15">
        <v>97907</v>
      </c>
      <c r="D59" s="15">
        <v>159</v>
      </c>
      <c r="E59" s="15">
        <v>97828</v>
      </c>
      <c r="F59" s="15">
        <v>3482538</v>
      </c>
      <c r="G59" s="25">
        <v>35.6</v>
      </c>
      <c r="H59" s="40"/>
      <c r="I59" s="44"/>
      <c r="J59" s="44"/>
      <c r="K59" s="39"/>
      <c r="L59" s="39"/>
      <c r="M59" s="44"/>
      <c r="N59" s="43"/>
      <c r="O59" s="43"/>
    </row>
    <row r="60" spans="1:15" x14ac:dyDescent="0.25">
      <c r="A60" s="27" t="s">
        <v>114</v>
      </c>
      <c r="B60" s="24">
        <v>1.8E-3</v>
      </c>
      <c r="C60" s="15">
        <v>97748</v>
      </c>
      <c r="D60" s="15">
        <v>176</v>
      </c>
      <c r="E60" s="15">
        <v>97660</v>
      </c>
      <c r="F60" s="15">
        <v>3384710</v>
      </c>
      <c r="G60" s="25">
        <v>34.6</v>
      </c>
      <c r="H60" s="40"/>
      <c r="I60" s="44"/>
      <c r="J60" s="44"/>
      <c r="K60" s="39"/>
      <c r="L60" s="39"/>
      <c r="M60" s="44"/>
      <c r="N60" s="43"/>
      <c r="O60" s="43"/>
    </row>
    <row r="61" spans="1:15" x14ac:dyDescent="0.25">
      <c r="A61" s="27" t="s">
        <v>115</v>
      </c>
      <c r="B61" s="24">
        <v>1.98E-3</v>
      </c>
      <c r="C61" s="15">
        <v>97572</v>
      </c>
      <c r="D61" s="15">
        <v>193</v>
      </c>
      <c r="E61" s="15">
        <v>97476</v>
      </c>
      <c r="F61" s="15">
        <v>3287050</v>
      </c>
      <c r="G61" s="25">
        <v>33.700000000000003</v>
      </c>
      <c r="H61" s="40"/>
      <c r="I61" s="44"/>
      <c r="J61" s="44"/>
      <c r="K61" s="39"/>
      <c r="L61" s="39"/>
      <c r="M61" s="44"/>
      <c r="N61" s="43"/>
      <c r="O61" s="43"/>
    </row>
    <row r="62" spans="1:15" x14ac:dyDescent="0.25">
      <c r="A62" s="27" t="s">
        <v>116</v>
      </c>
      <c r="B62" s="24">
        <v>2.1900000000000001E-3</v>
      </c>
      <c r="C62" s="15">
        <v>97379</v>
      </c>
      <c r="D62" s="15">
        <v>213</v>
      </c>
      <c r="E62" s="15">
        <v>97273</v>
      </c>
      <c r="F62" s="15">
        <v>3189575</v>
      </c>
      <c r="G62" s="25">
        <v>32.799999999999997</v>
      </c>
      <c r="H62" s="40"/>
      <c r="I62" s="44"/>
      <c r="J62" s="44"/>
      <c r="K62" s="39"/>
      <c r="L62" s="39"/>
      <c r="M62" s="44"/>
      <c r="N62" s="43"/>
      <c r="O62" s="43"/>
    </row>
    <row r="63" spans="1:15" x14ac:dyDescent="0.25">
      <c r="A63" s="26" t="s">
        <v>117</v>
      </c>
      <c r="B63" s="24">
        <v>2.4299999999999999E-3</v>
      </c>
      <c r="C63" s="15">
        <v>97166</v>
      </c>
      <c r="D63" s="15">
        <v>237</v>
      </c>
      <c r="E63" s="15">
        <v>97048</v>
      </c>
      <c r="F63" s="15">
        <v>3092302</v>
      </c>
      <c r="G63" s="25">
        <v>31.8</v>
      </c>
      <c r="H63" s="40"/>
      <c r="I63" s="44"/>
      <c r="J63" s="44"/>
      <c r="K63" s="39"/>
      <c r="L63" s="39"/>
      <c r="M63" s="44"/>
      <c r="N63" s="43"/>
      <c r="O63" s="43"/>
    </row>
    <row r="64" spans="1:15" x14ac:dyDescent="0.25">
      <c r="A64" s="26" t="s">
        <v>118</v>
      </c>
      <c r="B64" s="24">
        <v>2.7100000000000002E-3</v>
      </c>
      <c r="C64" s="15">
        <v>96929</v>
      </c>
      <c r="D64" s="15">
        <v>263</v>
      </c>
      <c r="E64" s="15">
        <v>96798</v>
      </c>
      <c r="F64" s="15">
        <v>2995255</v>
      </c>
      <c r="G64" s="25">
        <v>30.9</v>
      </c>
      <c r="H64" s="40"/>
      <c r="I64" s="44"/>
      <c r="J64" s="44"/>
      <c r="K64" s="39"/>
      <c r="L64" s="39"/>
      <c r="M64" s="44"/>
      <c r="N64" s="43"/>
      <c r="O64" s="43"/>
    </row>
    <row r="65" spans="1:15" x14ac:dyDescent="0.25">
      <c r="A65" s="26" t="s">
        <v>119</v>
      </c>
      <c r="B65" s="24">
        <v>2.99E-3</v>
      </c>
      <c r="C65" s="15">
        <v>96666</v>
      </c>
      <c r="D65" s="15">
        <v>289</v>
      </c>
      <c r="E65" s="15">
        <v>96522</v>
      </c>
      <c r="F65" s="15">
        <v>2898457</v>
      </c>
      <c r="G65" s="25">
        <v>30</v>
      </c>
      <c r="H65" s="40"/>
      <c r="I65" s="44"/>
      <c r="J65" s="44"/>
      <c r="K65" s="39"/>
      <c r="L65" s="39"/>
      <c r="M65" s="44"/>
      <c r="N65" s="43"/>
      <c r="O65" s="43"/>
    </row>
    <row r="66" spans="1:15" x14ac:dyDescent="0.25">
      <c r="A66" s="26" t="s">
        <v>120</v>
      </c>
      <c r="B66" s="24">
        <v>3.29E-3</v>
      </c>
      <c r="C66" s="15">
        <v>96377</v>
      </c>
      <c r="D66" s="15">
        <v>317</v>
      </c>
      <c r="E66" s="15">
        <v>96219</v>
      </c>
      <c r="F66" s="15">
        <v>2801936</v>
      </c>
      <c r="G66" s="25">
        <v>29.1</v>
      </c>
      <c r="H66" s="40"/>
      <c r="I66" s="44"/>
      <c r="J66" s="44"/>
      <c r="K66" s="39"/>
      <c r="L66" s="39"/>
      <c r="M66" s="44"/>
      <c r="N66" s="43"/>
      <c r="O66" s="43"/>
    </row>
    <row r="67" spans="1:15" x14ac:dyDescent="0.25">
      <c r="A67" s="26" t="s">
        <v>121</v>
      </c>
      <c r="B67" s="24">
        <v>3.62E-3</v>
      </c>
      <c r="C67" s="15">
        <v>96060</v>
      </c>
      <c r="D67" s="15">
        <v>348</v>
      </c>
      <c r="E67" s="15">
        <v>95886</v>
      </c>
      <c r="F67" s="15">
        <v>2705717</v>
      </c>
      <c r="G67" s="25">
        <v>28.2</v>
      </c>
      <c r="H67" s="40"/>
      <c r="I67" s="44"/>
      <c r="J67" s="44"/>
      <c r="K67" s="39"/>
      <c r="L67" s="39"/>
      <c r="M67" s="44"/>
      <c r="N67" s="43"/>
      <c r="O67" s="43"/>
    </row>
    <row r="68" spans="1:15" x14ac:dyDescent="0.25">
      <c r="A68" s="26" t="s">
        <v>122</v>
      </c>
      <c r="B68" s="24">
        <v>4.0200000000000001E-3</v>
      </c>
      <c r="C68" s="15">
        <v>95712</v>
      </c>
      <c r="D68" s="15">
        <v>385</v>
      </c>
      <c r="E68" s="15">
        <v>95520</v>
      </c>
      <c r="F68" s="15">
        <v>2609831</v>
      </c>
      <c r="G68" s="25">
        <v>27.3</v>
      </c>
      <c r="H68" s="40"/>
      <c r="I68" s="44"/>
      <c r="J68" s="44"/>
      <c r="K68" s="39"/>
      <c r="L68" s="39"/>
      <c r="M68" s="44"/>
      <c r="N68" s="43"/>
      <c r="O68" s="43"/>
    </row>
    <row r="69" spans="1:15" x14ac:dyDescent="0.25">
      <c r="A69" s="26" t="s">
        <v>123</v>
      </c>
      <c r="B69" s="24">
        <v>4.45E-3</v>
      </c>
      <c r="C69" s="15">
        <v>95327</v>
      </c>
      <c r="D69" s="15">
        <v>424</v>
      </c>
      <c r="E69" s="15">
        <v>95115</v>
      </c>
      <c r="F69" s="15">
        <v>2514312</v>
      </c>
      <c r="G69" s="25">
        <v>26.4</v>
      </c>
      <c r="H69" s="40"/>
      <c r="I69" s="44"/>
      <c r="J69" s="44"/>
      <c r="K69" s="39"/>
      <c r="L69" s="39"/>
      <c r="M69" s="44"/>
      <c r="N69" s="43"/>
      <c r="O69" s="43"/>
    </row>
    <row r="70" spans="1:15" x14ac:dyDescent="0.25">
      <c r="A70" s="26" t="s">
        <v>124</v>
      </c>
      <c r="B70" s="24">
        <v>4.8900000000000002E-3</v>
      </c>
      <c r="C70" s="15">
        <v>94903</v>
      </c>
      <c r="D70" s="15">
        <v>464</v>
      </c>
      <c r="E70" s="15">
        <v>94671</v>
      </c>
      <c r="F70" s="15">
        <v>2419197</v>
      </c>
      <c r="G70" s="25">
        <v>25.5</v>
      </c>
      <c r="H70" s="40"/>
      <c r="I70" s="44"/>
      <c r="J70" s="44"/>
      <c r="K70" s="39"/>
      <c r="L70" s="39"/>
      <c r="M70" s="44"/>
      <c r="N70" s="43"/>
      <c r="O70" s="43"/>
    </row>
    <row r="71" spans="1:15" x14ac:dyDescent="0.25">
      <c r="A71" s="26" t="s">
        <v>125</v>
      </c>
      <c r="B71" s="24">
        <v>5.3499999999999997E-3</v>
      </c>
      <c r="C71" s="15">
        <v>94439</v>
      </c>
      <c r="D71" s="15">
        <v>505</v>
      </c>
      <c r="E71" s="15">
        <v>94187</v>
      </c>
      <c r="F71" s="15">
        <v>2324526</v>
      </c>
      <c r="G71" s="25">
        <v>24.6</v>
      </c>
      <c r="H71" s="40"/>
      <c r="I71" s="44"/>
      <c r="J71" s="44"/>
      <c r="K71" s="39"/>
      <c r="L71" s="39"/>
      <c r="M71" s="44"/>
      <c r="N71" s="43"/>
      <c r="O71" s="43"/>
    </row>
    <row r="72" spans="1:15" x14ac:dyDescent="0.25">
      <c r="A72" s="26" t="s">
        <v>126</v>
      </c>
      <c r="B72" s="24">
        <v>5.8900000000000003E-3</v>
      </c>
      <c r="C72" s="15">
        <v>93934</v>
      </c>
      <c r="D72" s="15">
        <v>554</v>
      </c>
      <c r="E72" s="15">
        <v>93657</v>
      </c>
      <c r="F72" s="15">
        <v>2230339</v>
      </c>
      <c r="G72" s="25">
        <v>23.7</v>
      </c>
      <c r="H72" s="40"/>
      <c r="I72" s="44"/>
      <c r="J72" s="44"/>
      <c r="K72" s="39"/>
      <c r="L72" s="39"/>
      <c r="M72" s="44"/>
      <c r="N72" s="43"/>
      <c r="O72" s="43"/>
    </row>
    <row r="73" spans="1:15" x14ac:dyDescent="0.25">
      <c r="A73" s="26" t="s">
        <v>127</v>
      </c>
      <c r="B73" s="24">
        <v>6.5599999999999999E-3</v>
      </c>
      <c r="C73" s="15">
        <v>93380</v>
      </c>
      <c r="D73" s="15">
        <v>613</v>
      </c>
      <c r="E73" s="15">
        <v>93074</v>
      </c>
      <c r="F73" s="15">
        <v>2136682</v>
      </c>
      <c r="G73" s="25">
        <v>22.9</v>
      </c>
      <c r="H73" s="40"/>
      <c r="I73" s="44"/>
      <c r="J73" s="44"/>
      <c r="K73" s="39"/>
      <c r="L73" s="39"/>
      <c r="M73" s="44"/>
      <c r="N73" s="43"/>
      <c r="O73" s="43"/>
    </row>
    <row r="74" spans="1:15" x14ac:dyDescent="0.25">
      <c r="A74" s="26" t="s">
        <v>128</v>
      </c>
      <c r="B74" s="24">
        <v>7.3000000000000001E-3</v>
      </c>
      <c r="C74" s="15">
        <v>92767</v>
      </c>
      <c r="D74" s="15">
        <v>677</v>
      </c>
      <c r="E74" s="15">
        <v>92429</v>
      </c>
      <c r="F74" s="15">
        <v>2043609</v>
      </c>
      <c r="G74" s="25">
        <v>22</v>
      </c>
      <c r="H74" s="40"/>
      <c r="I74" s="44"/>
      <c r="J74" s="44"/>
      <c r="K74" s="39"/>
      <c r="L74" s="39"/>
      <c r="M74" s="44"/>
      <c r="N74" s="43"/>
      <c r="O74" s="43"/>
    </row>
    <row r="75" spans="1:15" x14ac:dyDescent="0.25">
      <c r="A75" s="26" t="s">
        <v>129</v>
      </c>
      <c r="B75" s="24">
        <v>8.0700000000000008E-3</v>
      </c>
      <c r="C75" s="15">
        <v>92090</v>
      </c>
      <c r="D75" s="15">
        <v>743</v>
      </c>
      <c r="E75" s="15">
        <v>91719</v>
      </c>
      <c r="F75" s="15">
        <v>1951180</v>
      </c>
      <c r="G75" s="25">
        <v>21.2</v>
      </c>
      <c r="H75" s="40"/>
      <c r="I75" s="44"/>
      <c r="J75" s="44"/>
      <c r="K75" s="39"/>
      <c r="L75" s="39"/>
      <c r="M75" s="44"/>
      <c r="N75" s="43"/>
      <c r="O75" s="43"/>
    </row>
    <row r="76" spans="1:15" x14ac:dyDescent="0.25">
      <c r="A76" s="26" t="s">
        <v>130</v>
      </c>
      <c r="B76" s="24">
        <v>8.8599999999999998E-3</v>
      </c>
      <c r="C76" s="15">
        <v>91347</v>
      </c>
      <c r="D76" s="15">
        <v>809</v>
      </c>
      <c r="E76" s="15">
        <v>90943</v>
      </c>
      <c r="F76" s="15">
        <v>1859462</v>
      </c>
      <c r="G76" s="25">
        <v>20.399999999999999</v>
      </c>
      <c r="H76" s="40"/>
      <c r="I76" s="44"/>
      <c r="J76" s="44"/>
      <c r="K76" s="39"/>
      <c r="L76" s="39"/>
      <c r="M76" s="44"/>
      <c r="N76" s="43"/>
      <c r="O76" s="43"/>
    </row>
    <row r="77" spans="1:15" x14ac:dyDescent="0.25">
      <c r="A77" s="26" t="s">
        <v>131</v>
      </c>
      <c r="B77" s="24">
        <v>9.7300000000000008E-3</v>
      </c>
      <c r="C77" s="15">
        <v>90538</v>
      </c>
      <c r="D77" s="15">
        <v>881</v>
      </c>
      <c r="E77" s="15">
        <v>90098</v>
      </c>
      <c r="F77" s="15">
        <v>1768519</v>
      </c>
      <c r="G77" s="25">
        <v>19.5</v>
      </c>
      <c r="H77" s="40"/>
      <c r="I77" s="44"/>
      <c r="J77" s="44"/>
      <c r="K77" s="39"/>
      <c r="L77" s="39"/>
      <c r="M77" s="44"/>
      <c r="N77" s="43"/>
      <c r="O77" s="43"/>
    </row>
    <row r="78" spans="1:15" x14ac:dyDescent="0.25">
      <c r="A78" s="26" t="s">
        <v>132</v>
      </c>
      <c r="B78" s="24">
        <v>1.0710000000000001E-2</v>
      </c>
      <c r="C78" s="15">
        <v>89657</v>
      </c>
      <c r="D78" s="15">
        <v>960</v>
      </c>
      <c r="E78" s="15">
        <v>89177</v>
      </c>
      <c r="F78" s="15">
        <v>1678422</v>
      </c>
      <c r="G78" s="25">
        <v>18.7</v>
      </c>
      <c r="H78" s="40"/>
      <c r="I78" s="44"/>
      <c r="J78" s="44"/>
      <c r="K78" s="39"/>
      <c r="L78" s="39"/>
      <c r="M78" s="44"/>
      <c r="N78" s="43"/>
      <c r="O78" s="43"/>
    </row>
    <row r="79" spans="1:15" x14ac:dyDescent="0.25">
      <c r="A79" s="26" t="s">
        <v>133</v>
      </c>
      <c r="B79" s="24">
        <v>1.175E-2</v>
      </c>
      <c r="C79" s="15">
        <v>88697</v>
      </c>
      <c r="D79" s="15">
        <v>1042</v>
      </c>
      <c r="E79" s="15">
        <v>88176</v>
      </c>
      <c r="F79" s="15">
        <v>1589245</v>
      </c>
      <c r="G79" s="25">
        <v>17.899999999999999</v>
      </c>
      <c r="H79" s="40"/>
      <c r="I79" s="44"/>
      <c r="J79" s="44"/>
      <c r="K79" s="39"/>
      <c r="L79" s="39"/>
      <c r="M79" s="44"/>
      <c r="N79" s="43"/>
      <c r="O79" s="43"/>
    </row>
    <row r="80" spans="1:15" x14ac:dyDescent="0.25">
      <c r="A80" s="26" t="s">
        <v>134</v>
      </c>
      <c r="B80" s="24">
        <v>1.2800000000000001E-2</v>
      </c>
      <c r="C80" s="15">
        <v>87655</v>
      </c>
      <c r="D80" s="15">
        <v>1122</v>
      </c>
      <c r="E80" s="15">
        <v>87094</v>
      </c>
      <c r="F80" s="15">
        <v>1501069</v>
      </c>
      <c r="G80" s="25">
        <v>17.100000000000001</v>
      </c>
      <c r="H80" s="40"/>
      <c r="I80" s="44"/>
      <c r="J80" s="44"/>
      <c r="K80" s="39"/>
      <c r="L80" s="39"/>
      <c r="M80" s="44"/>
      <c r="N80" s="43"/>
      <c r="O80" s="43"/>
    </row>
    <row r="81" spans="1:15" x14ac:dyDescent="0.25">
      <c r="A81" s="26" t="s">
        <v>135</v>
      </c>
      <c r="B81" s="24">
        <v>1.3939999999999999E-2</v>
      </c>
      <c r="C81" s="15">
        <v>86533</v>
      </c>
      <c r="D81" s="15">
        <v>1206</v>
      </c>
      <c r="E81" s="15">
        <v>85930</v>
      </c>
      <c r="F81" s="15">
        <v>1413975</v>
      </c>
      <c r="G81" s="25">
        <v>16.3</v>
      </c>
      <c r="H81" s="40"/>
      <c r="I81" s="44"/>
      <c r="J81" s="44"/>
      <c r="K81" s="39"/>
      <c r="L81" s="39"/>
      <c r="M81" s="44"/>
      <c r="N81" s="43"/>
      <c r="O81" s="43"/>
    </row>
    <row r="82" spans="1:15" x14ac:dyDescent="0.25">
      <c r="A82" s="26" t="s">
        <v>136</v>
      </c>
      <c r="B82" s="24">
        <v>1.5350000000000001E-2</v>
      </c>
      <c r="C82" s="15">
        <v>85327</v>
      </c>
      <c r="D82" s="15">
        <v>1310</v>
      </c>
      <c r="E82" s="15">
        <v>84672</v>
      </c>
      <c r="F82" s="15">
        <v>1328045</v>
      </c>
      <c r="G82" s="25">
        <v>15.6</v>
      </c>
      <c r="H82" s="40"/>
      <c r="I82" s="44"/>
      <c r="J82" s="44"/>
      <c r="K82" s="39"/>
      <c r="L82" s="39"/>
      <c r="M82" s="44"/>
      <c r="N82" s="43"/>
      <c r="O82" s="43"/>
    </row>
    <row r="83" spans="1:15" x14ac:dyDescent="0.25">
      <c r="A83" s="26" t="s">
        <v>137</v>
      </c>
      <c r="B83" s="24">
        <v>1.7139999999999999E-2</v>
      </c>
      <c r="C83" s="15">
        <v>84017</v>
      </c>
      <c r="D83" s="15">
        <v>1440</v>
      </c>
      <c r="E83" s="15">
        <v>83297</v>
      </c>
      <c r="F83" s="15">
        <v>1243373</v>
      </c>
      <c r="G83" s="25">
        <v>14.8</v>
      </c>
      <c r="H83" s="40"/>
      <c r="I83" s="44"/>
      <c r="J83" s="44"/>
      <c r="K83" s="39"/>
      <c r="L83" s="39"/>
      <c r="M83" s="44"/>
      <c r="N83" s="43"/>
      <c r="O83" s="43"/>
    </row>
    <row r="84" spans="1:15" x14ac:dyDescent="0.25">
      <c r="A84" s="26" t="s">
        <v>138</v>
      </c>
      <c r="B84" s="24">
        <v>1.9120000000000002E-2</v>
      </c>
      <c r="C84" s="15">
        <v>82577</v>
      </c>
      <c r="D84" s="15">
        <v>1579</v>
      </c>
      <c r="E84" s="15">
        <v>81788</v>
      </c>
      <c r="F84" s="15">
        <v>1160076</v>
      </c>
      <c r="G84" s="25">
        <v>14</v>
      </c>
      <c r="H84" s="40"/>
      <c r="I84" s="44"/>
      <c r="J84" s="44"/>
      <c r="K84" s="39"/>
      <c r="L84" s="39"/>
      <c r="M84" s="44"/>
      <c r="N84" s="43"/>
      <c r="O84" s="43"/>
    </row>
    <row r="85" spans="1:15" x14ac:dyDescent="0.25">
      <c r="A85" s="26" t="s">
        <v>139</v>
      </c>
      <c r="B85" s="24">
        <v>2.1129999999999999E-2</v>
      </c>
      <c r="C85" s="15">
        <v>80998</v>
      </c>
      <c r="D85" s="15">
        <v>1712</v>
      </c>
      <c r="E85" s="15">
        <v>80142</v>
      </c>
      <c r="F85" s="15">
        <v>1078288</v>
      </c>
      <c r="G85" s="25">
        <v>13.3</v>
      </c>
      <c r="H85" s="40"/>
      <c r="I85" s="44"/>
      <c r="J85" s="44"/>
      <c r="K85" s="39"/>
      <c r="L85" s="39"/>
      <c r="M85" s="44"/>
      <c r="N85" s="43"/>
      <c r="O85" s="43"/>
    </row>
    <row r="86" spans="1:15" x14ac:dyDescent="0.25">
      <c r="A86" s="26" t="s">
        <v>140</v>
      </c>
      <c r="B86" s="24">
        <v>2.334E-2</v>
      </c>
      <c r="C86" s="15">
        <v>79286</v>
      </c>
      <c r="D86" s="15">
        <v>1851</v>
      </c>
      <c r="E86" s="15">
        <v>78361</v>
      </c>
      <c r="F86" s="15">
        <v>998146</v>
      </c>
      <c r="G86" s="25">
        <v>12.6</v>
      </c>
      <c r="H86" s="40"/>
      <c r="I86" s="44"/>
      <c r="J86" s="44"/>
      <c r="K86" s="39"/>
      <c r="L86" s="39"/>
      <c r="M86" s="44"/>
      <c r="N86" s="43"/>
      <c r="O86" s="43"/>
    </row>
    <row r="87" spans="1:15" x14ac:dyDescent="0.25">
      <c r="A87" s="26" t="s">
        <v>141</v>
      </c>
      <c r="B87" s="24">
        <v>2.6239999999999999E-2</v>
      </c>
      <c r="C87" s="15">
        <v>77435</v>
      </c>
      <c r="D87" s="15">
        <v>2032</v>
      </c>
      <c r="E87" s="15">
        <v>76419</v>
      </c>
      <c r="F87" s="15">
        <v>919786</v>
      </c>
      <c r="G87" s="25">
        <v>11.9</v>
      </c>
      <c r="H87" s="40"/>
      <c r="I87" s="44"/>
      <c r="J87" s="44"/>
      <c r="K87" s="39"/>
      <c r="L87" s="39"/>
      <c r="M87" s="44"/>
      <c r="N87" s="43"/>
      <c r="O87" s="43"/>
    </row>
    <row r="88" spans="1:15" x14ac:dyDescent="0.25">
      <c r="A88" s="26" t="s">
        <v>142</v>
      </c>
      <c r="B88" s="24">
        <v>3.0179999999999998E-2</v>
      </c>
      <c r="C88" s="15">
        <v>75403</v>
      </c>
      <c r="D88" s="15">
        <v>2276</v>
      </c>
      <c r="E88" s="15">
        <v>74265</v>
      </c>
      <c r="F88" s="15">
        <v>843367</v>
      </c>
      <c r="G88" s="25">
        <v>11.2</v>
      </c>
      <c r="H88" s="40"/>
      <c r="I88" s="44"/>
      <c r="J88" s="44"/>
      <c r="K88" s="39"/>
      <c r="L88" s="39"/>
      <c r="M88" s="44"/>
      <c r="N88" s="43"/>
      <c r="O88" s="43"/>
    </row>
    <row r="89" spans="1:15" x14ac:dyDescent="0.25">
      <c r="A89" s="26" t="s">
        <v>143</v>
      </c>
      <c r="B89" s="24">
        <v>3.4729999999999997E-2</v>
      </c>
      <c r="C89" s="15">
        <v>73127</v>
      </c>
      <c r="D89" s="15">
        <v>2539</v>
      </c>
      <c r="E89" s="15">
        <v>71858</v>
      </c>
      <c r="F89" s="15">
        <v>769102</v>
      </c>
      <c r="G89" s="25">
        <v>10.5</v>
      </c>
      <c r="H89" s="40"/>
      <c r="I89" s="44"/>
      <c r="J89" s="44"/>
      <c r="K89" s="39"/>
      <c r="L89" s="39"/>
      <c r="M89" s="44"/>
      <c r="N89" s="43"/>
      <c r="O89" s="43"/>
    </row>
    <row r="90" spans="1:15" x14ac:dyDescent="0.25">
      <c r="A90" s="26" t="s">
        <v>144</v>
      </c>
      <c r="B90" s="24">
        <v>3.9390000000000001E-2</v>
      </c>
      <c r="C90" s="15">
        <v>70588</v>
      </c>
      <c r="D90" s="15">
        <v>2780</v>
      </c>
      <c r="E90" s="15">
        <v>69198</v>
      </c>
      <c r="F90" s="15">
        <v>697244</v>
      </c>
      <c r="G90" s="25">
        <v>9.9</v>
      </c>
      <c r="H90" s="40"/>
      <c r="I90" s="44"/>
      <c r="J90" s="44"/>
      <c r="K90" s="39"/>
      <c r="L90" s="39"/>
      <c r="M90" s="44"/>
      <c r="N90" s="43"/>
      <c r="O90" s="43"/>
    </row>
    <row r="91" spans="1:15" x14ac:dyDescent="0.25">
      <c r="A91" s="26" t="s">
        <v>145</v>
      </c>
      <c r="B91" s="24">
        <v>4.4170000000000001E-2</v>
      </c>
      <c r="C91" s="15">
        <v>67808</v>
      </c>
      <c r="D91" s="15">
        <v>2995</v>
      </c>
      <c r="E91" s="15">
        <v>66311</v>
      </c>
      <c r="F91" s="15">
        <v>628046</v>
      </c>
      <c r="G91" s="25">
        <v>9.3000000000000007</v>
      </c>
      <c r="H91" s="40"/>
      <c r="I91" s="44"/>
      <c r="J91" s="44"/>
      <c r="K91" s="39"/>
      <c r="L91" s="39"/>
      <c r="M91" s="44"/>
      <c r="N91" s="43"/>
      <c r="O91" s="43"/>
    </row>
    <row r="92" spans="1:15" x14ac:dyDescent="0.25">
      <c r="A92" s="26" t="s">
        <v>146</v>
      </c>
      <c r="B92" s="24">
        <v>4.9599999999999998E-2</v>
      </c>
      <c r="C92" s="15">
        <v>64813</v>
      </c>
      <c r="D92" s="15">
        <v>3215</v>
      </c>
      <c r="E92" s="15">
        <v>63206</v>
      </c>
      <c r="F92" s="15">
        <v>561736</v>
      </c>
      <c r="G92" s="25">
        <v>8.6999999999999993</v>
      </c>
      <c r="H92" s="40"/>
      <c r="I92" s="44"/>
      <c r="J92" s="44"/>
      <c r="K92" s="39"/>
      <c r="L92" s="39"/>
      <c r="M92" s="44"/>
      <c r="N92" s="43"/>
      <c r="O92" s="43"/>
    </row>
    <row r="93" spans="1:15" x14ac:dyDescent="0.25">
      <c r="A93" s="26" t="s">
        <v>147</v>
      </c>
      <c r="B93" s="24">
        <v>5.629E-2</v>
      </c>
      <c r="C93" s="15">
        <v>61598</v>
      </c>
      <c r="D93" s="15">
        <v>3467</v>
      </c>
      <c r="E93" s="15">
        <v>59865</v>
      </c>
      <c r="F93" s="15">
        <v>498530</v>
      </c>
      <c r="G93" s="25">
        <v>8.1</v>
      </c>
      <c r="H93" s="40"/>
      <c r="I93" s="44"/>
      <c r="J93" s="44"/>
      <c r="K93" s="39"/>
      <c r="L93" s="39"/>
      <c r="M93" s="44"/>
      <c r="N93" s="43"/>
      <c r="O93" s="43"/>
    </row>
    <row r="94" spans="1:15" x14ac:dyDescent="0.25">
      <c r="A94" s="26" t="s">
        <v>148</v>
      </c>
      <c r="B94" s="24">
        <v>6.4219999999999999E-2</v>
      </c>
      <c r="C94" s="15">
        <v>58131</v>
      </c>
      <c r="D94" s="15">
        <v>3733</v>
      </c>
      <c r="E94" s="15">
        <v>56265</v>
      </c>
      <c r="F94" s="15">
        <v>438666</v>
      </c>
      <c r="G94" s="25">
        <v>7.5</v>
      </c>
      <c r="H94" s="40"/>
      <c r="I94" s="44"/>
      <c r="J94" s="44"/>
      <c r="K94" s="39"/>
      <c r="L94" s="39"/>
      <c r="M94" s="44"/>
      <c r="N94" s="43"/>
      <c r="O94" s="43"/>
    </row>
    <row r="95" spans="1:15" x14ac:dyDescent="0.25">
      <c r="A95" s="26" t="s">
        <v>149</v>
      </c>
      <c r="B95" s="24">
        <v>7.263E-2</v>
      </c>
      <c r="C95" s="15">
        <v>54398</v>
      </c>
      <c r="D95" s="15">
        <v>3951</v>
      </c>
      <c r="E95" s="15">
        <v>52423</v>
      </c>
      <c r="F95" s="15">
        <v>382401</v>
      </c>
      <c r="G95" s="25">
        <v>7</v>
      </c>
      <c r="H95" s="40"/>
      <c r="I95" s="44"/>
      <c r="J95" s="44"/>
      <c r="K95" s="39"/>
      <c r="L95" s="39"/>
      <c r="M95" s="44"/>
      <c r="N95" s="43"/>
      <c r="O95" s="43"/>
    </row>
    <row r="96" spans="1:15" x14ac:dyDescent="0.25">
      <c r="A96" s="26" t="s">
        <v>150</v>
      </c>
      <c r="B96" s="24">
        <v>8.1909999999999997E-2</v>
      </c>
      <c r="C96" s="15">
        <v>50447</v>
      </c>
      <c r="D96" s="15">
        <v>4132</v>
      </c>
      <c r="E96" s="15">
        <v>48381</v>
      </c>
      <c r="F96" s="15">
        <v>329979</v>
      </c>
      <c r="G96" s="25">
        <v>6.5</v>
      </c>
      <c r="H96" s="40"/>
      <c r="I96" s="44"/>
      <c r="J96" s="44"/>
      <c r="K96" s="39"/>
      <c r="L96" s="39"/>
      <c r="M96" s="44"/>
      <c r="N96" s="43"/>
      <c r="O96" s="43"/>
    </row>
    <row r="97" spans="1:15" x14ac:dyDescent="0.25">
      <c r="A97" s="26" t="s">
        <v>151</v>
      </c>
      <c r="B97" s="24">
        <v>9.2109999999999997E-2</v>
      </c>
      <c r="C97" s="15">
        <v>46315</v>
      </c>
      <c r="D97" s="15">
        <v>4266</v>
      </c>
      <c r="E97" s="15">
        <v>44182</v>
      </c>
      <c r="F97" s="15">
        <v>281598</v>
      </c>
      <c r="G97" s="25">
        <v>6.1</v>
      </c>
      <c r="H97" s="40"/>
      <c r="I97" s="44"/>
      <c r="J97" s="44"/>
      <c r="K97" s="39"/>
      <c r="L97" s="39"/>
      <c r="M97" s="44"/>
      <c r="N97" s="43"/>
      <c r="O97" s="43"/>
    </row>
    <row r="98" spans="1:15" x14ac:dyDescent="0.25">
      <c r="A98" s="26" t="s">
        <v>152</v>
      </c>
      <c r="B98" s="24">
        <v>0.10329000000000001</v>
      </c>
      <c r="C98" s="15">
        <v>42049</v>
      </c>
      <c r="D98" s="15">
        <v>4343</v>
      </c>
      <c r="E98" s="15">
        <v>39878</v>
      </c>
      <c r="F98" s="15">
        <v>237416</v>
      </c>
      <c r="G98" s="25">
        <v>5.6</v>
      </c>
      <c r="H98" s="40"/>
      <c r="I98" s="44"/>
      <c r="J98" s="44"/>
      <c r="K98" s="39"/>
      <c r="L98" s="39"/>
      <c r="M98" s="44"/>
      <c r="N98" s="43"/>
      <c r="O98" s="43"/>
    </row>
    <row r="99" spans="1:15" x14ac:dyDescent="0.25">
      <c r="A99" s="26" t="s">
        <v>153</v>
      </c>
      <c r="B99" s="24">
        <v>0.11548</v>
      </c>
      <c r="C99" s="15">
        <v>37706</v>
      </c>
      <c r="D99" s="15">
        <v>4354</v>
      </c>
      <c r="E99" s="15">
        <v>35529</v>
      </c>
      <c r="F99" s="15">
        <v>197538</v>
      </c>
      <c r="G99" s="25">
        <v>5.2</v>
      </c>
      <c r="H99" s="40"/>
      <c r="I99" s="44"/>
      <c r="J99" s="44"/>
      <c r="K99" s="39"/>
      <c r="L99" s="39"/>
      <c r="M99" s="44"/>
      <c r="N99" s="43"/>
      <c r="O99" s="43"/>
    </row>
    <row r="100" spans="1:15" x14ac:dyDescent="0.25">
      <c r="A100" s="26" t="s">
        <v>154</v>
      </c>
      <c r="B100" s="24">
        <v>0.12873999999999999</v>
      </c>
      <c r="C100" s="15">
        <v>33352</v>
      </c>
      <c r="D100" s="15">
        <v>4294</v>
      </c>
      <c r="E100" s="15">
        <v>31205</v>
      </c>
      <c r="F100" s="15">
        <v>162009</v>
      </c>
      <c r="G100" s="25">
        <v>4.9000000000000004</v>
      </c>
      <c r="H100" s="40"/>
      <c r="I100" s="44"/>
      <c r="J100" s="44"/>
      <c r="K100" s="39"/>
      <c r="L100" s="39"/>
      <c r="M100" s="44"/>
      <c r="N100" s="43"/>
      <c r="O100" s="43"/>
    </row>
    <row r="101" spans="1:15" x14ac:dyDescent="0.25">
      <c r="A101" s="26" t="s">
        <v>155</v>
      </c>
      <c r="B101" s="24">
        <v>0.14308000000000001</v>
      </c>
      <c r="C101" s="15">
        <v>29058</v>
      </c>
      <c r="D101" s="15">
        <v>4158</v>
      </c>
      <c r="E101" s="15">
        <v>26979</v>
      </c>
      <c r="F101" s="15">
        <v>130804</v>
      </c>
      <c r="G101" s="25">
        <v>4.5</v>
      </c>
      <c r="H101" s="40"/>
      <c r="I101" s="44"/>
      <c r="J101" s="44"/>
      <c r="K101" s="39"/>
      <c r="L101" s="39"/>
      <c r="M101" s="44"/>
      <c r="N101" s="43"/>
      <c r="O101" s="43"/>
    </row>
    <row r="102" spans="1:15" x14ac:dyDescent="0.25">
      <c r="A102" s="26" t="s">
        <v>156</v>
      </c>
      <c r="B102" s="24">
        <v>0.15853999999999999</v>
      </c>
      <c r="C102" s="15">
        <v>24900</v>
      </c>
      <c r="D102" s="15">
        <v>3948</v>
      </c>
      <c r="E102" s="15">
        <v>22926</v>
      </c>
      <c r="F102" s="15">
        <v>103825</v>
      </c>
      <c r="G102" s="25">
        <v>4.2</v>
      </c>
      <c r="H102" s="40"/>
      <c r="I102" s="44"/>
      <c r="J102" s="44"/>
      <c r="K102" s="39"/>
      <c r="L102" s="39"/>
      <c r="M102" s="44"/>
      <c r="N102" s="43"/>
      <c r="O102" s="43"/>
    </row>
    <row r="103" spans="1:15" x14ac:dyDescent="0.25">
      <c r="A103" s="26" t="s">
        <v>157</v>
      </c>
      <c r="B103" s="24">
        <v>0.17513999999999999</v>
      </c>
      <c r="C103" s="15">
        <v>20952</v>
      </c>
      <c r="D103" s="15">
        <v>3669</v>
      </c>
      <c r="E103" s="15">
        <v>19118</v>
      </c>
      <c r="F103" s="15">
        <v>80899</v>
      </c>
      <c r="G103" s="25">
        <v>3.9</v>
      </c>
      <c r="H103" s="40"/>
      <c r="I103" s="44"/>
      <c r="J103" s="44"/>
      <c r="K103" s="39"/>
      <c r="L103" s="39"/>
      <c r="M103" s="44"/>
      <c r="N103" s="43"/>
      <c r="O103" s="43"/>
    </row>
    <row r="104" spans="1:15" x14ac:dyDescent="0.25">
      <c r="A104" s="26" t="s">
        <v>158</v>
      </c>
      <c r="B104" s="24">
        <v>0.19288</v>
      </c>
      <c r="C104" s="15">
        <v>17283</v>
      </c>
      <c r="D104" s="15">
        <v>3334</v>
      </c>
      <c r="E104" s="15">
        <v>15616</v>
      </c>
      <c r="F104" s="15">
        <v>61782</v>
      </c>
      <c r="G104" s="25">
        <v>3.6</v>
      </c>
      <c r="H104" s="40"/>
      <c r="I104" s="44"/>
      <c r="J104" s="44"/>
      <c r="K104" s="39"/>
      <c r="L104" s="39"/>
      <c r="M104" s="44"/>
      <c r="N104" s="43"/>
      <c r="O104" s="43"/>
    </row>
    <row r="105" spans="1:15" x14ac:dyDescent="0.25">
      <c r="A105" s="26" t="s">
        <v>159</v>
      </c>
      <c r="B105" s="24">
        <v>0.21176</v>
      </c>
      <c r="C105" s="15">
        <v>13949</v>
      </c>
      <c r="D105" s="15">
        <v>2954</v>
      </c>
      <c r="E105" s="15">
        <v>12472</v>
      </c>
      <c r="F105" s="15">
        <v>46166</v>
      </c>
      <c r="G105" s="25">
        <v>3.3</v>
      </c>
      <c r="H105" s="40"/>
      <c r="I105" s="44"/>
      <c r="J105" s="44"/>
      <c r="K105" s="39"/>
      <c r="L105" s="39"/>
      <c r="M105" s="44"/>
      <c r="N105" s="43"/>
      <c r="O105" s="43"/>
    </row>
    <row r="106" spans="1:15" x14ac:dyDescent="0.25">
      <c r="A106" s="26" t="s">
        <v>160</v>
      </c>
      <c r="B106" s="24">
        <v>0.23178000000000001</v>
      </c>
      <c r="C106" s="15">
        <v>10995</v>
      </c>
      <c r="D106" s="15">
        <v>2548</v>
      </c>
      <c r="E106" s="15">
        <v>9721</v>
      </c>
      <c r="F106" s="15">
        <v>33694</v>
      </c>
      <c r="G106" s="25">
        <v>3.1</v>
      </c>
      <c r="H106" s="40"/>
      <c r="I106" s="44"/>
      <c r="J106" s="44"/>
      <c r="K106" s="39"/>
      <c r="L106" s="39"/>
      <c r="M106" s="44"/>
      <c r="N106" s="43"/>
      <c r="O106" s="43"/>
    </row>
    <row r="107" spans="1:15" x14ac:dyDescent="0.25">
      <c r="A107" s="26" t="s">
        <v>161</v>
      </c>
      <c r="B107" s="24">
        <v>0.25289</v>
      </c>
      <c r="C107" s="15">
        <v>8447</v>
      </c>
      <c r="D107" s="15">
        <v>2136</v>
      </c>
      <c r="E107" s="15">
        <v>7379</v>
      </c>
      <c r="F107" s="15">
        <v>23973</v>
      </c>
      <c r="G107" s="25">
        <v>2.8</v>
      </c>
      <c r="H107" s="40"/>
      <c r="I107" s="44"/>
      <c r="J107" s="44"/>
      <c r="K107" s="39"/>
      <c r="L107" s="39"/>
      <c r="M107" s="44"/>
      <c r="N107" s="43"/>
      <c r="O107" s="43"/>
    </row>
    <row r="108" spans="1:15" x14ac:dyDescent="0.25">
      <c r="A108" s="26" t="s">
        <v>162</v>
      </c>
      <c r="B108" s="24">
        <v>0.27506999999999998</v>
      </c>
      <c r="C108" s="15">
        <v>6311</v>
      </c>
      <c r="D108" s="15">
        <v>1736</v>
      </c>
      <c r="E108" s="15">
        <v>5443</v>
      </c>
      <c r="F108" s="15">
        <v>16594</v>
      </c>
      <c r="G108" s="25">
        <v>2.6</v>
      </c>
      <c r="H108" s="40"/>
      <c r="I108" s="44"/>
      <c r="J108" s="44"/>
      <c r="K108" s="39"/>
      <c r="L108" s="39"/>
      <c r="M108" s="44"/>
      <c r="N108" s="43"/>
      <c r="O108" s="43"/>
    </row>
    <row r="109" spans="1:15" x14ac:dyDescent="0.25">
      <c r="A109" s="26" t="s">
        <v>163</v>
      </c>
      <c r="B109" s="24">
        <v>0.29826000000000003</v>
      </c>
      <c r="C109" s="15">
        <v>4575</v>
      </c>
      <c r="D109" s="15">
        <v>1365</v>
      </c>
      <c r="E109" s="15">
        <v>3893</v>
      </c>
      <c r="F109" s="15">
        <v>11151</v>
      </c>
      <c r="G109" s="25">
        <v>2.4</v>
      </c>
      <c r="H109" s="40"/>
      <c r="I109" s="44"/>
      <c r="J109" s="44"/>
      <c r="K109" s="39"/>
      <c r="L109" s="39"/>
      <c r="M109" s="44"/>
      <c r="N109" s="43"/>
      <c r="O109" s="43"/>
    </row>
    <row r="110" spans="1:15" x14ac:dyDescent="0.25">
      <c r="A110" s="28" t="s">
        <v>164</v>
      </c>
      <c r="B110" s="29">
        <v>1</v>
      </c>
      <c r="C110" s="30">
        <v>3210</v>
      </c>
      <c r="D110" s="30">
        <v>3210</v>
      </c>
      <c r="E110" s="30">
        <v>7258</v>
      </c>
      <c r="F110" s="30">
        <v>7258</v>
      </c>
      <c r="G110" s="31">
        <v>2.2999999999999998</v>
      </c>
      <c r="H110" s="40"/>
      <c r="I110" s="44"/>
      <c r="J110" s="44"/>
      <c r="K110" s="39"/>
      <c r="L110" s="39"/>
      <c r="M110" s="44"/>
      <c r="N110" s="43"/>
      <c r="O110" s="43"/>
    </row>
    <row r="111" spans="1:15" x14ac:dyDescent="0.25">
      <c r="A111" s="15"/>
      <c r="B111" s="24"/>
      <c r="C111" s="15"/>
      <c r="D111" s="15"/>
      <c r="E111" s="15"/>
      <c r="F111" s="15"/>
      <c r="G111" s="67"/>
      <c r="H111" s="40"/>
      <c r="I111" s="44"/>
      <c r="J111" s="44"/>
      <c r="K111" s="39"/>
      <c r="L111" s="39"/>
      <c r="M111" s="44"/>
      <c r="N111" s="43"/>
      <c r="O111" s="43"/>
    </row>
    <row r="113" spans="1:1" x14ac:dyDescent="0.25">
      <c r="A113" s="32" t="s">
        <v>284</v>
      </c>
    </row>
    <row r="114" spans="1:1" x14ac:dyDescent="0.25">
      <c r="A114" s="33" t="s">
        <v>165</v>
      </c>
    </row>
  </sheetData>
  <conditionalFormatting sqref="H10:H111">
    <cfRule type="cellIs" dxfId="5" priority="2" operator="lessThan">
      <formula>0</formula>
    </cfRule>
  </conditionalFormatting>
  <conditionalFormatting sqref="J10:J111">
    <cfRule type="cellIs" dxfId="4" priority="1" operator="lessThan">
      <formula>0</formula>
    </cfRule>
  </conditionalFormatting>
  <pageMargins left="0.75" right="0.75" top="1" bottom="1" header="0.5" footer="0.5"/>
  <pageSetup paperSize="9" scale="89" orientation="portrait" r:id="rId1"/>
  <headerFooter alignWithMargins="0"/>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E35DBB-F673-4B86-B696-EE6DE17BB2F4}">
  <dimension ref="A1:O114"/>
  <sheetViews>
    <sheetView zoomScaleNormal="100" workbookViewId="0"/>
  </sheetViews>
  <sheetFormatPr defaultRowHeight="12.5" x14ac:dyDescent="0.25"/>
  <cols>
    <col min="1" max="1" width="12.59765625" style="4" customWidth="1"/>
    <col min="2" max="2" width="17.3984375" style="4" customWidth="1"/>
    <col min="3" max="3" width="10.59765625" style="4" customWidth="1"/>
    <col min="4" max="5" width="17.3984375" style="4" customWidth="1"/>
    <col min="6" max="7" width="15.09765625" style="4" customWidth="1"/>
    <col min="8" max="256" width="9.09765625" style="4"/>
    <col min="257" max="257" width="12.59765625" style="4" customWidth="1"/>
    <col min="258" max="258" width="17.3984375" style="4" customWidth="1"/>
    <col min="259" max="259" width="10.59765625" style="4" customWidth="1"/>
    <col min="260" max="261" width="17.3984375" style="4" customWidth="1"/>
    <col min="262" max="263" width="15.09765625" style="4" customWidth="1"/>
    <col min="264" max="512" width="9.09765625" style="4"/>
    <col min="513" max="513" width="12.59765625" style="4" customWidth="1"/>
    <col min="514" max="514" width="17.3984375" style="4" customWidth="1"/>
    <col min="515" max="515" width="10.59765625" style="4" customWidth="1"/>
    <col min="516" max="517" width="17.3984375" style="4" customWidth="1"/>
    <col min="518" max="519" width="15.09765625" style="4" customWidth="1"/>
    <col min="520" max="768" width="9.09765625" style="4"/>
    <col min="769" max="769" width="12.59765625" style="4" customWidth="1"/>
    <col min="770" max="770" width="17.3984375" style="4" customWidth="1"/>
    <col min="771" max="771" width="10.59765625" style="4" customWidth="1"/>
    <col min="772" max="773" width="17.3984375" style="4" customWidth="1"/>
    <col min="774" max="775" width="15.09765625" style="4" customWidth="1"/>
    <col min="776" max="1024" width="9.09765625" style="4"/>
    <col min="1025" max="1025" width="12.59765625" style="4" customWidth="1"/>
    <col min="1026" max="1026" width="17.3984375" style="4" customWidth="1"/>
    <col min="1027" max="1027" width="10.59765625" style="4" customWidth="1"/>
    <col min="1028" max="1029" width="17.3984375" style="4" customWidth="1"/>
    <col min="1030" max="1031" width="15.09765625" style="4" customWidth="1"/>
    <col min="1032" max="1280" width="9.09765625" style="4"/>
    <col min="1281" max="1281" width="12.59765625" style="4" customWidth="1"/>
    <col min="1282" max="1282" width="17.3984375" style="4" customWidth="1"/>
    <col min="1283" max="1283" width="10.59765625" style="4" customWidth="1"/>
    <col min="1284" max="1285" width="17.3984375" style="4" customWidth="1"/>
    <col min="1286" max="1287" width="15.09765625" style="4" customWidth="1"/>
    <col min="1288" max="1536" width="9.09765625" style="4"/>
    <col min="1537" max="1537" width="12.59765625" style="4" customWidth="1"/>
    <col min="1538" max="1538" width="17.3984375" style="4" customWidth="1"/>
    <col min="1539" max="1539" width="10.59765625" style="4" customWidth="1"/>
    <col min="1540" max="1541" width="17.3984375" style="4" customWidth="1"/>
    <col min="1542" max="1543" width="15.09765625" style="4" customWidth="1"/>
    <col min="1544" max="1792" width="9.09765625" style="4"/>
    <col min="1793" max="1793" width="12.59765625" style="4" customWidth="1"/>
    <col min="1794" max="1794" width="17.3984375" style="4" customWidth="1"/>
    <col min="1795" max="1795" width="10.59765625" style="4" customWidth="1"/>
    <col min="1796" max="1797" width="17.3984375" style="4" customWidth="1"/>
    <col min="1798" max="1799" width="15.09765625" style="4" customWidth="1"/>
    <col min="1800" max="2048" width="9.09765625" style="4"/>
    <col min="2049" max="2049" width="12.59765625" style="4" customWidth="1"/>
    <col min="2050" max="2050" width="17.3984375" style="4" customWidth="1"/>
    <col min="2051" max="2051" width="10.59765625" style="4" customWidth="1"/>
    <col min="2052" max="2053" width="17.3984375" style="4" customWidth="1"/>
    <col min="2054" max="2055" width="15.09765625" style="4" customWidth="1"/>
    <col min="2056" max="2304" width="9.09765625" style="4"/>
    <col min="2305" max="2305" width="12.59765625" style="4" customWidth="1"/>
    <col min="2306" max="2306" width="17.3984375" style="4" customWidth="1"/>
    <col min="2307" max="2307" width="10.59765625" style="4" customWidth="1"/>
    <col min="2308" max="2309" width="17.3984375" style="4" customWidth="1"/>
    <col min="2310" max="2311" width="15.09765625" style="4" customWidth="1"/>
    <col min="2312" max="2560" width="9.09765625" style="4"/>
    <col min="2561" max="2561" width="12.59765625" style="4" customWidth="1"/>
    <col min="2562" max="2562" width="17.3984375" style="4" customWidth="1"/>
    <col min="2563" max="2563" width="10.59765625" style="4" customWidth="1"/>
    <col min="2564" max="2565" width="17.3984375" style="4" customWidth="1"/>
    <col min="2566" max="2567" width="15.09765625" style="4" customWidth="1"/>
    <col min="2568" max="2816" width="9.09765625" style="4"/>
    <col min="2817" max="2817" width="12.59765625" style="4" customWidth="1"/>
    <col min="2818" max="2818" width="17.3984375" style="4" customWidth="1"/>
    <col min="2819" max="2819" width="10.59765625" style="4" customWidth="1"/>
    <col min="2820" max="2821" width="17.3984375" style="4" customWidth="1"/>
    <col min="2822" max="2823" width="15.09765625" style="4" customWidth="1"/>
    <col min="2824" max="3072" width="9.09765625" style="4"/>
    <col min="3073" max="3073" width="12.59765625" style="4" customWidth="1"/>
    <col min="3074" max="3074" width="17.3984375" style="4" customWidth="1"/>
    <col min="3075" max="3075" width="10.59765625" style="4" customWidth="1"/>
    <col min="3076" max="3077" width="17.3984375" style="4" customWidth="1"/>
    <col min="3078" max="3079" width="15.09765625" style="4" customWidth="1"/>
    <col min="3080" max="3328" width="9.09765625" style="4"/>
    <col min="3329" max="3329" width="12.59765625" style="4" customWidth="1"/>
    <col min="3330" max="3330" width="17.3984375" style="4" customWidth="1"/>
    <col min="3331" max="3331" width="10.59765625" style="4" customWidth="1"/>
    <col min="3332" max="3333" width="17.3984375" style="4" customWidth="1"/>
    <col min="3334" max="3335" width="15.09765625" style="4" customWidth="1"/>
    <col min="3336" max="3584" width="9.09765625" style="4"/>
    <col min="3585" max="3585" width="12.59765625" style="4" customWidth="1"/>
    <col min="3586" max="3586" width="17.3984375" style="4" customWidth="1"/>
    <col min="3587" max="3587" width="10.59765625" style="4" customWidth="1"/>
    <col min="3588" max="3589" width="17.3984375" style="4" customWidth="1"/>
    <col min="3590" max="3591" width="15.09765625" style="4" customWidth="1"/>
    <col min="3592" max="3840" width="9.09765625" style="4"/>
    <col min="3841" max="3841" width="12.59765625" style="4" customWidth="1"/>
    <col min="3842" max="3842" width="17.3984375" style="4" customWidth="1"/>
    <col min="3843" max="3843" width="10.59765625" style="4" customWidth="1"/>
    <col min="3844" max="3845" width="17.3984375" style="4" customWidth="1"/>
    <col min="3846" max="3847" width="15.09765625" style="4" customWidth="1"/>
    <col min="3848" max="4096" width="9.09765625" style="4"/>
    <col min="4097" max="4097" width="12.59765625" style="4" customWidth="1"/>
    <col min="4098" max="4098" width="17.3984375" style="4" customWidth="1"/>
    <col min="4099" max="4099" width="10.59765625" style="4" customWidth="1"/>
    <col min="4100" max="4101" width="17.3984375" style="4" customWidth="1"/>
    <col min="4102" max="4103" width="15.09765625" style="4" customWidth="1"/>
    <col min="4104" max="4352" width="9.09765625" style="4"/>
    <col min="4353" max="4353" width="12.59765625" style="4" customWidth="1"/>
    <col min="4354" max="4354" width="17.3984375" style="4" customWidth="1"/>
    <col min="4355" max="4355" width="10.59765625" style="4" customWidth="1"/>
    <col min="4356" max="4357" width="17.3984375" style="4" customWidth="1"/>
    <col min="4358" max="4359" width="15.09765625" style="4" customWidth="1"/>
    <col min="4360" max="4608" width="9.09765625" style="4"/>
    <col min="4609" max="4609" width="12.59765625" style="4" customWidth="1"/>
    <col min="4610" max="4610" width="17.3984375" style="4" customWidth="1"/>
    <col min="4611" max="4611" width="10.59765625" style="4" customWidth="1"/>
    <col min="4612" max="4613" width="17.3984375" style="4" customWidth="1"/>
    <col min="4614" max="4615" width="15.09765625" style="4" customWidth="1"/>
    <col min="4616" max="4864" width="9.09765625" style="4"/>
    <col min="4865" max="4865" width="12.59765625" style="4" customWidth="1"/>
    <col min="4866" max="4866" width="17.3984375" style="4" customWidth="1"/>
    <col min="4867" max="4867" width="10.59765625" style="4" customWidth="1"/>
    <col min="4868" max="4869" width="17.3984375" style="4" customWidth="1"/>
    <col min="4870" max="4871" width="15.09765625" style="4" customWidth="1"/>
    <col min="4872" max="5120" width="9.09765625" style="4"/>
    <col min="5121" max="5121" width="12.59765625" style="4" customWidth="1"/>
    <col min="5122" max="5122" width="17.3984375" style="4" customWidth="1"/>
    <col min="5123" max="5123" width="10.59765625" style="4" customWidth="1"/>
    <col min="5124" max="5125" width="17.3984375" style="4" customWidth="1"/>
    <col min="5126" max="5127" width="15.09765625" style="4" customWidth="1"/>
    <col min="5128" max="5376" width="9.09765625" style="4"/>
    <col min="5377" max="5377" width="12.59765625" style="4" customWidth="1"/>
    <col min="5378" max="5378" width="17.3984375" style="4" customWidth="1"/>
    <col min="5379" max="5379" width="10.59765625" style="4" customWidth="1"/>
    <col min="5380" max="5381" width="17.3984375" style="4" customWidth="1"/>
    <col min="5382" max="5383" width="15.09765625" style="4" customWidth="1"/>
    <col min="5384" max="5632" width="9.09765625" style="4"/>
    <col min="5633" max="5633" width="12.59765625" style="4" customWidth="1"/>
    <col min="5634" max="5634" width="17.3984375" style="4" customWidth="1"/>
    <col min="5635" max="5635" width="10.59765625" style="4" customWidth="1"/>
    <col min="5636" max="5637" width="17.3984375" style="4" customWidth="1"/>
    <col min="5638" max="5639" width="15.09765625" style="4" customWidth="1"/>
    <col min="5640" max="5888" width="9.09765625" style="4"/>
    <col min="5889" max="5889" width="12.59765625" style="4" customWidth="1"/>
    <col min="5890" max="5890" width="17.3984375" style="4" customWidth="1"/>
    <col min="5891" max="5891" width="10.59765625" style="4" customWidth="1"/>
    <col min="5892" max="5893" width="17.3984375" style="4" customWidth="1"/>
    <col min="5894" max="5895" width="15.09765625" style="4" customWidth="1"/>
    <col min="5896" max="6144" width="9.09765625" style="4"/>
    <col min="6145" max="6145" width="12.59765625" style="4" customWidth="1"/>
    <col min="6146" max="6146" width="17.3984375" style="4" customWidth="1"/>
    <col min="6147" max="6147" width="10.59765625" style="4" customWidth="1"/>
    <col min="6148" max="6149" width="17.3984375" style="4" customWidth="1"/>
    <col min="6150" max="6151" width="15.09765625" style="4" customWidth="1"/>
    <col min="6152" max="6400" width="9.09765625" style="4"/>
    <col min="6401" max="6401" width="12.59765625" style="4" customWidth="1"/>
    <col min="6402" max="6402" width="17.3984375" style="4" customWidth="1"/>
    <col min="6403" max="6403" width="10.59765625" style="4" customWidth="1"/>
    <col min="6404" max="6405" width="17.3984375" style="4" customWidth="1"/>
    <col min="6406" max="6407" width="15.09765625" style="4" customWidth="1"/>
    <col min="6408" max="6656" width="9.09765625" style="4"/>
    <col min="6657" max="6657" width="12.59765625" style="4" customWidth="1"/>
    <col min="6658" max="6658" width="17.3984375" style="4" customWidth="1"/>
    <col min="6659" max="6659" width="10.59765625" style="4" customWidth="1"/>
    <col min="6660" max="6661" width="17.3984375" style="4" customWidth="1"/>
    <col min="6662" max="6663" width="15.09765625" style="4" customWidth="1"/>
    <col min="6664" max="6912" width="9.09765625" style="4"/>
    <col min="6913" max="6913" width="12.59765625" style="4" customWidth="1"/>
    <col min="6914" max="6914" width="17.3984375" style="4" customWidth="1"/>
    <col min="6915" max="6915" width="10.59765625" style="4" customWidth="1"/>
    <col min="6916" max="6917" width="17.3984375" style="4" customWidth="1"/>
    <col min="6918" max="6919" width="15.09765625" style="4" customWidth="1"/>
    <col min="6920" max="7168" width="9.09765625" style="4"/>
    <col min="7169" max="7169" width="12.59765625" style="4" customWidth="1"/>
    <col min="7170" max="7170" width="17.3984375" style="4" customWidth="1"/>
    <col min="7171" max="7171" width="10.59765625" style="4" customWidth="1"/>
    <col min="7172" max="7173" width="17.3984375" style="4" customWidth="1"/>
    <col min="7174" max="7175" width="15.09765625" style="4" customWidth="1"/>
    <col min="7176" max="7424" width="9.09765625" style="4"/>
    <col min="7425" max="7425" width="12.59765625" style="4" customWidth="1"/>
    <col min="7426" max="7426" width="17.3984375" style="4" customWidth="1"/>
    <col min="7427" max="7427" width="10.59765625" style="4" customWidth="1"/>
    <col min="7428" max="7429" width="17.3984375" style="4" customWidth="1"/>
    <col min="7430" max="7431" width="15.09765625" style="4" customWidth="1"/>
    <col min="7432" max="7680" width="9.09765625" style="4"/>
    <col min="7681" max="7681" width="12.59765625" style="4" customWidth="1"/>
    <col min="7682" max="7682" width="17.3984375" style="4" customWidth="1"/>
    <col min="7683" max="7683" width="10.59765625" style="4" customWidth="1"/>
    <col min="7684" max="7685" width="17.3984375" style="4" customWidth="1"/>
    <col min="7686" max="7687" width="15.09765625" style="4" customWidth="1"/>
    <col min="7688" max="7936" width="9.09765625" style="4"/>
    <col min="7937" max="7937" width="12.59765625" style="4" customWidth="1"/>
    <col min="7938" max="7938" width="17.3984375" style="4" customWidth="1"/>
    <col min="7939" max="7939" width="10.59765625" style="4" customWidth="1"/>
    <col min="7940" max="7941" width="17.3984375" style="4" customWidth="1"/>
    <col min="7942" max="7943" width="15.09765625" style="4" customWidth="1"/>
    <col min="7944" max="8192" width="9.09765625" style="4"/>
    <col min="8193" max="8193" width="12.59765625" style="4" customWidth="1"/>
    <col min="8194" max="8194" width="17.3984375" style="4" customWidth="1"/>
    <col min="8195" max="8195" width="10.59765625" style="4" customWidth="1"/>
    <col min="8196" max="8197" width="17.3984375" style="4" customWidth="1"/>
    <col min="8198" max="8199" width="15.09765625" style="4" customWidth="1"/>
    <col min="8200" max="8448" width="9.09765625" style="4"/>
    <col min="8449" max="8449" width="12.59765625" style="4" customWidth="1"/>
    <col min="8450" max="8450" width="17.3984375" style="4" customWidth="1"/>
    <col min="8451" max="8451" width="10.59765625" style="4" customWidth="1"/>
    <col min="8452" max="8453" width="17.3984375" style="4" customWidth="1"/>
    <col min="8454" max="8455" width="15.09765625" style="4" customWidth="1"/>
    <col min="8456" max="8704" width="9.09765625" style="4"/>
    <col min="8705" max="8705" width="12.59765625" style="4" customWidth="1"/>
    <col min="8706" max="8706" width="17.3984375" style="4" customWidth="1"/>
    <col min="8707" max="8707" width="10.59765625" style="4" customWidth="1"/>
    <col min="8708" max="8709" width="17.3984375" style="4" customWidth="1"/>
    <col min="8710" max="8711" width="15.09765625" style="4" customWidth="1"/>
    <col min="8712" max="8960" width="9.09765625" style="4"/>
    <col min="8961" max="8961" width="12.59765625" style="4" customWidth="1"/>
    <col min="8962" max="8962" width="17.3984375" style="4" customWidth="1"/>
    <col min="8963" max="8963" width="10.59765625" style="4" customWidth="1"/>
    <col min="8964" max="8965" width="17.3984375" style="4" customWidth="1"/>
    <col min="8966" max="8967" width="15.09765625" style="4" customWidth="1"/>
    <col min="8968" max="9216" width="9.09765625" style="4"/>
    <col min="9217" max="9217" width="12.59765625" style="4" customWidth="1"/>
    <col min="9218" max="9218" width="17.3984375" style="4" customWidth="1"/>
    <col min="9219" max="9219" width="10.59765625" style="4" customWidth="1"/>
    <col min="9220" max="9221" width="17.3984375" style="4" customWidth="1"/>
    <col min="9222" max="9223" width="15.09765625" style="4" customWidth="1"/>
    <col min="9224" max="9472" width="9.09765625" style="4"/>
    <col min="9473" max="9473" width="12.59765625" style="4" customWidth="1"/>
    <col min="9474" max="9474" width="17.3984375" style="4" customWidth="1"/>
    <col min="9475" max="9475" width="10.59765625" style="4" customWidth="1"/>
    <col min="9476" max="9477" width="17.3984375" style="4" customWidth="1"/>
    <col min="9478" max="9479" width="15.09765625" style="4" customWidth="1"/>
    <col min="9480" max="9728" width="9.09765625" style="4"/>
    <col min="9729" max="9729" width="12.59765625" style="4" customWidth="1"/>
    <col min="9730" max="9730" width="17.3984375" style="4" customWidth="1"/>
    <col min="9731" max="9731" width="10.59765625" style="4" customWidth="1"/>
    <col min="9732" max="9733" width="17.3984375" style="4" customWidth="1"/>
    <col min="9734" max="9735" width="15.09765625" style="4" customWidth="1"/>
    <col min="9736" max="9984" width="9.09765625" style="4"/>
    <col min="9985" max="9985" width="12.59765625" style="4" customWidth="1"/>
    <col min="9986" max="9986" width="17.3984375" style="4" customWidth="1"/>
    <col min="9987" max="9987" width="10.59765625" style="4" customWidth="1"/>
    <col min="9988" max="9989" width="17.3984375" style="4" customWidth="1"/>
    <col min="9990" max="9991" width="15.09765625" style="4" customWidth="1"/>
    <col min="9992" max="10240" width="9.09765625" style="4"/>
    <col min="10241" max="10241" width="12.59765625" style="4" customWidth="1"/>
    <col min="10242" max="10242" width="17.3984375" style="4" customWidth="1"/>
    <col min="10243" max="10243" width="10.59765625" style="4" customWidth="1"/>
    <col min="10244" max="10245" width="17.3984375" style="4" customWidth="1"/>
    <col min="10246" max="10247" width="15.09765625" style="4" customWidth="1"/>
    <col min="10248" max="10496" width="9.09765625" style="4"/>
    <col min="10497" max="10497" width="12.59765625" style="4" customWidth="1"/>
    <col min="10498" max="10498" width="17.3984375" style="4" customWidth="1"/>
    <col min="10499" max="10499" width="10.59765625" style="4" customWidth="1"/>
    <col min="10500" max="10501" width="17.3984375" style="4" customWidth="1"/>
    <col min="10502" max="10503" width="15.09765625" style="4" customWidth="1"/>
    <col min="10504" max="10752" width="9.09765625" style="4"/>
    <col min="10753" max="10753" width="12.59765625" style="4" customWidth="1"/>
    <col min="10754" max="10754" width="17.3984375" style="4" customWidth="1"/>
    <col min="10755" max="10755" width="10.59765625" style="4" customWidth="1"/>
    <col min="10756" max="10757" width="17.3984375" style="4" customWidth="1"/>
    <col min="10758" max="10759" width="15.09765625" style="4" customWidth="1"/>
    <col min="10760" max="11008" width="9.09765625" style="4"/>
    <col min="11009" max="11009" width="12.59765625" style="4" customWidth="1"/>
    <col min="11010" max="11010" width="17.3984375" style="4" customWidth="1"/>
    <col min="11011" max="11011" width="10.59765625" style="4" customWidth="1"/>
    <col min="11012" max="11013" width="17.3984375" style="4" customWidth="1"/>
    <col min="11014" max="11015" width="15.09765625" style="4" customWidth="1"/>
    <col min="11016" max="11264" width="9.09765625" style="4"/>
    <col min="11265" max="11265" width="12.59765625" style="4" customWidth="1"/>
    <col min="11266" max="11266" width="17.3984375" style="4" customWidth="1"/>
    <col min="11267" max="11267" width="10.59765625" style="4" customWidth="1"/>
    <col min="11268" max="11269" width="17.3984375" style="4" customWidth="1"/>
    <col min="11270" max="11271" width="15.09765625" style="4" customWidth="1"/>
    <col min="11272" max="11520" width="9.09765625" style="4"/>
    <col min="11521" max="11521" width="12.59765625" style="4" customWidth="1"/>
    <col min="11522" max="11522" width="17.3984375" style="4" customWidth="1"/>
    <col min="11523" max="11523" width="10.59765625" style="4" customWidth="1"/>
    <col min="11524" max="11525" width="17.3984375" style="4" customWidth="1"/>
    <col min="11526" max="11527" width="15.09765625" style="4" customWidth="1"/>
    <col min="11528" max="11776" width="9.09765625" style="4"/>
    <col min="11777" max="11777" width="12.59765625" style="4" customWidth="1"/>
    <col min="11778" max="11778" width="17.3984375" style="4" customWidth="1"/>
    <col min="11779" max="11779" width="10.59765625" style="4" customWidth="1"/>
    <col min="11780" max="11781" width="17.3984375" style="4" customWidth="1"/>
    <col min="11782" max="11783" width="15.09765625" style="4" customWidth="1"/>
    <col min="11784" max="12032" width="9.09765625" style="4"/>
    <col min="12033" max="12033" width="12.59765625" style="4" customWidth="1"/>
    <col min="12034" max="12034" width="17.3984375" style="4" customWidth="1"/>
    <col min="12035" max="12035" width="10.59765625" style="4" customWidth="1"/>
    <col min="12036" max="12037" width="17.3984375" style="4" customWidth="1"/>
    <col min="12038" max="12039" width="15.09765625" style="4" customWidth="1"/>
    <col min="12040" max="12288" width="9.09765625" style="4"/>
    <col min="12289" max="12289" width="12.59765625" style="4" customWidth="1"/>
    <col min="12290" max="12290" width="17.3984375" style="4" customWidth="1"/>
    <col min="12291" max="12291" width="10.59765625" style="4" customWidth="1"/>
    <col min="12292" max="12293" width="17.3984375" style="4" customWidth="1"/>
    <col min="12294" max="12295" width="15.09765625" style="4" customWidth="1"/>
    <col min="12296" max="12544" width="9.09765625" style="4"/>
    <col min="12545" max="12545" width="12.59765625" style="4" customWidth="1"/>
    <col min="12546" max="12546" width="17.3984375" style="4" customWidth="1"/>
    <col min="12547" max="12547" width="10.59765625" style="4" customWidth="1"/>
    <col min="12548" max="12549" width="17.3984375" style="4" customWidth="1"/>
    <col min="12550" max="12551" width="15.09765625" style="4" customWidth="1"/>
    <col min="12552" max="12800" width="9.09765625" style="4"/>
    <col min="12801" max="12801" width="12.59765625" style="4" customWidth="1"/>
    <col min="12802" max="12802" width="17.3984375" style="4" customWidth="1"/>
    <col min="12803" max="12803" width="10.59765625" style="4" customWidth="1"/>
    <col min="12804" max="12805" width="17.3984375" style="4" customWidth="1"/>
    <col min="12806" max="12807" width="15.09765625" style="4" customWidth="1"/>
    <col min="12808" max="13056" width="9.09765625" style="4"/>
    <col min="13057" max="13057" width="12.59765625" style="4" customWidth="1"/>
    <col min="13058" max="13058" width="17.3984375" style="4" customWidth="1"/>
    <col min="13059" max="13059" width="10.59765625" style="4" customWidth="1"/>
    <col min="13060" max="13061" width="17.3984375" style="4" customWidth="1"/>
    <col min="13062" max="13063" width="15.09765625" style="4" customWidth="1"/>
    <col min="13064" max="13312" width="9.09765625" style="4"/>
    <col min="13313" max="13313" width="12.59765625" style="4" customWidth="1"/>
    <col min="13314" max="13314" width="17.3984375" style="4" customWidth="1"/>
    <col min="13315" max="13315" width="10.59765625" style="4" customWidth="1"/>
    <col min="13316" max="13317" width="17.3984375" style="4" customWidth="1"/>
    <col min="13318" max="13319" width="15.09765625" style="4" customWidth="1"/>
    <col min="13320" max="13568" width="9.09765625" style="4"/>
    <col min="13569" max="13569" width="12.59765625" style="4" customWidth="1"/>
    <col min="13570" max="13570" width="17.3984375" style="4" customWidth="1"/>
    <col min="13571" max="13571" width="10.59765625" style="4" customWidth="1"/>
    <col min="13572" max="13573" width="17.3984375" style="4" customWidth="1"/>
    <col min="13574" max="13575" width="15.09765625" style="4" customWidth="1"/>
    <col min="13576" max="13824" width="9.09765625" style="4"/>
    <col min="13825" max="13825" width="12.59765625" style="4" customWidth="1"/>
    <col min="13826" max="13826" width="17.3984375" style="4" customWidth="1"/>
    <col min="13827" max="13827" width="10.59765625" style="4" customWidth="1"/>
    <col min="13828" max="13829" width="17.3984375" style="4" customWidth="1"/>
    <col min="13830" max="13831" width="15.09765625" style="4" customWidth="1"/>
    <col min="13832" max="14080" width="9.09765625" style="4"/>
    <col min="14081" max="14081" width="12.59765625" style="4" customWidth="1"/>
    <col min="14082" max="14082" width="17.3984375" style="4" customWidth="1"/>
    <col min="14083" max="14083" width="10.59765625" style="4" customWidth="1"/>
    <col min="14084" max="14085" width="17.3984375" style="4" customWidth="1"/>
    <col min="14086" max="14087" width="15.09765625" style="4" customWidth="1"/>
    <col min="14088" max="14336" width="9.09765625" style="4"/>
    <col min="14337" max="14337" width="12.59765625" style="4" customWidth="1"/>
    <col min="14338" max="14338" width="17.3984375" style="4" customWidth="1"/>
    <col min="14339" max="14339" width="10.59765625" style="4" customWidth="1"/>
    <col min="14340" max="14341" width="17.3984375" style="4" customWidth="1"/>
    <col min="14342" max="14343" width="15.09765625" style="4" customWidth="1"/>
    <col min="14344" max="14592" width="9.09765625" style="4"/>
    <col min="14593" max="14593" width="12.59765625" style="4" customWidth="1"/>
    <col min="14594" max="14594" width="17.3984375" style="4" customWidth="1"/>
    <col min="14595" max="14595" width="10.59765625" style="4" customWidth="1"/>
    <col min="14596" max="14597" width="17.3984375" style="4" customWidth="1"/>
    <col min="14598" max="14599" width="15.09765625" style="4" customWidth="1"/>
    <col min="14600" max="14848" width="9.09765625" style="4"/>
    <col min="14849" max="14849" width="12.59765625" style="4" customWidth="1"/>
    <col min="14850" max="14850" width="17.3984375" style="4" customWidth="1"/>
    <col min="14851" max="14851" width="10.59765625" style="4" customWidth="1"/>
    <col min="14852" max="14853" width="17.3984375" style="4" customWidth="1"/>
    <col min="14854" max="14855" width="15.09765625" style="4" customWidth="1"/>
    <col min="14856" max="15104" width="9.09765625" style="4"/>
    <col min="15105" max="15105" width="12.59765625" style="4" customWidth="1"/>
    <col min="15106" max="15106" width="17.3984375" style="4" customWidth="1"/>
    <col min="15107" max="15107" width="10.59765625" style="4" customWidth="1"/>
    <col min="15108" max="15109" width="17.3984375" style="4" customWidth="1"/>
    <col min="15110" max="15111" width="15.09765625" style="4" customWidth="1"/>
    <col min="15112" max="15360" width="9.09765625" style="4"/>
    <col min="15361" max="15361" width="12.59765625" style="4" customWidth="1"/>
    <col min="15362" max="15362" width="17.3984375" style="4" customWidth="1"/>
    <col min="15363" max="15363" width="10.59765625" style="4" customWidth="1"/>
    <col min="15364" max="15365" width="17.3984375" style="4" customWidth="1"/>
    <col min="15366" max="15367" width="15.09765625" style="4" customWidth="1"/>
    <col min="15368" max="15616" width="9.09765625" style="4"/>
    <col min="15617" max="15617" width="12.59765625" style="4" customWidth="1"/>
    <col min="15618" max="15618" width="17.3984375" style="4" customWidth="1"/>
    <col min="15619" max="15619" width="10.59765625" style="4" customWidth="1"/>
    <col min="15620" max="15621" width="17.3984375" style="4" customWidth="1"/>
    <col min="15622" max="15623" width="15.09765625" style="4" customWidth="1"/>
    <col min="15624" max="15872" width="9.09765625" style="4"/>
    <col min="15873" max="15873" width="12.59765625" style="4" customWidth="1"/>
    <col min="15874" max="15874" width="17.3984375" style="4" customWidth="1"/>
    <col min="15875" max="15875" width="10.59765625" style="4" customWidth="1"/>
    <col min="15876" max="15877" width="17.3984375" style="4" customWidth="1"/>
    <col min="15878" max="15879" width="15.09765625" style="4" customWidth="1"/>
    <col min="15880" max="16128" width="9.09765625" style="4"/>
    <col min="16129" max="16129" width="12.59765625" style="4" customWidth="1"/>
    <col min="16130" max="16130" width="17.3984375" style="4" customWidth="1"/>
    <col min="16131" max="16131" width="10.59765625" style="4" customWidth="1"/>
    <col min="16132" max="16133" width="17.3984375" style="4" customWidth="1"/>
    <col min="16134" max="16135" width="15.09765625" style="4" customWidth="1"/>
    <col min="16136" max="16384" width="9.09765625" style="4"/>
  </cols>
  <sheetData>
    <row r="1" spans="1:15" x14ac:dyDescent="0.25">
      <c r="A1" s="6"/>
      <c r="B1" s="6"/>
      <c r="C1" s="6"/>
      <c r="D1" s="6"/>
      <c r="E1" s="6"/>
      <c r="F1" s="6"/>
      <c r="G1" s="7"/>
    </row>
    <row r="2" spans="1:15" ht="13" x14ac:dyDescent="0.3">
      <c r="A2" s="8" t="s">
        <v>286</v>
      </c>
      <c r="B2" s="6"/>
      <c r="C2" s="6"/>
      <c r="D2" s="6"/>
      <c r="E2" s="6"/>
      <c r="F2" s="6"/>
      <c r="G2" s="7"/>
    </row>
    <row r="3" spans="1:15" x14ac:dyDescent="0.25">
      <c r="A3" s="9"/>
      <c r="B3" s="9"/>
      <c r="C3" s="9"/>
      <c r="D3" s="9"/>
      <c r="E3" s="9"/>
      <c r="F3" s="9"/>
      <c r="G3" s="10"/>
    </row>
    <row r="4" spans="1:15" x14ac:dyDescent="0.25">
      <c r="A4" s="11" t="s">
        <v>42</v>
      </c>
      <c r="B4" s="12" t="s">
        <v>43</v>
      </c>
      <c r="C4" s="12" t="s">
        <v>44</v>
      </c>
      <c r="D4" s="12" t="s">
        <v>44</v>
      </c>
      <c r="E4" s="12" t="s">
        <v>45</v>
      </c>
      <c r="F4" s="12" t="s">
        <v>46</v>
      </c>
      <c r="G4" s="13" t="s">
        <v>47</v>
      </c>
    </row>
    <row r="5" spans="1:15" x14ac:dyDescent="0.25">
      <c r="A5" s="14" t="s">
        <v>48</v>
      </c>
      <c r="B5" s="15" t="s">
        <v>49</v>
      </c>
      <c r="C5" s="15" t="s">
        <v>50</v>
      </c>
      <c r="D5" s="15" t="s">
        <v>51</v>
      </c>
      <c r="E5" s="15" t="s">
        <v>52</v>
      </c>
      <c r="F5" s="15" t="s">
        <v>53</v>
      </c>
      <c r="G5" s="16" t="s">
        <v>54</v>
      </c>
    </row>
    <row r="6" spans="1:15" x14ac:dyDescent="0.25">
      <c r="A6" s="17"/>
      <c r="B6" s="15" t="s">
        <v>55</v>
      </c>
      <c r="C6" s="15" t="s">
        <v>56</v>
      </c>
      <c r="D6" s="15" t="s">
        <v>55</v>
      </c>
      <c r="E6" s="15" t="s">
        <v>55</v>
      </c>
      <c r="F6" s="15" t="s">
        <v>57</v>
      </c>
      <c r="G6" s="16" t="s">
        <v>56</v>
      </c>
    </row>
    <row r="7" spans="1:15" x14ac:dyDescent="0.25">
      <c r="A7" s="18"/>
      <c r="B7" s="6"/>
      <c r="C7" s="15"/>
      <c r="D7" s="6"/>
      <c r="E7" s="6"/>
      <c r="F7" s="15"/>
      <c r="G7" s="16"/>
    </row>
    <row r="8" spans="1:15" ht="13.5" x14ac:dyDescent="0.35">
      <c r="A8" s="19"/>
      <c r="B8" s="20" t="s">
        <v>58</v>
      </c>
      <c r="C8" s="12" t="s">
        <v>59</v>
      </c>
      <c r="D8" s="12" t="s">
        <v>60</v>
      </c>
      <c r="E8" s="12" t="s">
        <v>61</v>
      </c>
      <c r="F8" s="20" t="s">
        <v>62</v>
      </c>
      <c r="G8" s="21" t="s">
        <v>63</v>
      </c>
    </row>
    <row r="9" spans="1:15" x14ac:dyDescent="0.25">
      <c r="A9" s="18"/>
      <c r="B9" s="22"/>
      <c r="C9" s="22"/>
      <c r="D9" s="22"/>
      <c r="E9" s="22"/>
      <c r="F9" s="22"/>
      <c r="G9" s="23"/>
    </row>
    <row r="10" spans="1:15" x14ac:dyDescent="0.25">
      <c r="A10" s="14" t="s">
        <v>64</v>
      </c>
      <c r="B10" s="24">
        <v>1.9E-3</v>
      </c>
      <c r="C10" s="15">
        <v>100000</v>
      </c>
      <c r="D10" s="15">
        <v>190</v>
      </c>
      <c r="E10" s="15">
        <v>99840</v>
      </c>
      <c r="F10" s="15">
        <v>8123423</v>
      </c>
      <c r="G10" s="25">
        <v>81.2</v>
      </c>
      <c r="H10" s="40"/>
      <c r="I10" s="44"/>
      <c r="J10" s="44"/>
      <c r="K10" s="39"/>
      <c r="L10" s="39"/>
      <c r="M10" s="44"/>
      <c r="N10" s="43"/>
      <c r="O10" s="43"/>
    </row>
    <row r="11" spans="1:15" x14ac:dyDescent="0.25">
      <c r="A11" s="14" t="s">
        <v>65</v>
      </c>
      <c r="B11" s="24">
        <v>1.3999999999999999E-4</v>
      </c>
      <c r="C11" s="15">
        <v>99810</v>
      </c>
      <c r="D11" s="15">
        <v>14</v>
      </c>
      <c r="E11" s="15">
        <v>99803</v>
      </c>
      <c r="F11" s="15">
        <v>8023582</v>
      </c>
      <c r="G11" s="25">
        <v>80.400000000000006</v>
      </c>
      <c r="H11" s="40"/>
      <c r="I11" s="44"/>
      <c r="J11" s="44"/>
      <c r="K11" s="39"/>
      <c r="L11" s="39"/>
      <c r="M11" s="44"/>
      <c r="N11" s="43"/>
      <c r="O11" s="43"/>
    </row>
    <row r="12" spans="1:15" x14ac:dyDescent="0.25">
      <c r="A12" s="14" t="s">
        <v>66</v>
      </c>
      <c r="B12" s="24">
        <v>1.2999999999999999E-4</v>
      </c>
      <c r="C12" s="15">
        <v>99796</v>
      </c>
      <c r="D12" s="15">
        <v>13</v>
      </c>
      <c r="E12" s="15">
        <v>99790</v>
      </c>
      <c r="F12" s="15">
        <v>7923779</v>
      </c>
      <c r="G12" s="25">
        <v>79.400000000000006</v>
      </c>
      <c r="H12" s="40"/>
      <c r="I12" s="44"/>
      <c r="J12" s="44"/>
      <c r="K12" s="39"/>
      <c r="L12" s="39"/>
      <c r="M12" s="44"/>
      <c r="N12" s="43"/>
      <c r="O12" s="43"/>
    </row>
    <row r="13" spans="1:15" x14ac:dyDescent="0.25">
      <c r="A13" s="14" t="s">
        <v>67</v>
      </c>
      <c r="B13" s="24">
        <v>1.2E-4</v>
      </c>
      <c r="C13" s="15">
        <v>99783</v>
      </c>
      <c r="D13" s="15">
        <v>12</v>
      </c>
      <c r="E13" s="15">
        <v>99777</v>
      </c>
      <c r="F13" s="15">
        <v>7823990</v>
      </c>
      <c r="G13" s="25">
        <v>78.400000000000006</v>
      </c>
      <c r="H13" s="40"/>
      <c r="I13" s="44"/>
      <c r="J13" s="44"/>
      <c r="K13" s="39"/>
      <c r="L13" s="39"/>
      <c r="M13" s="44"/>
      <c r="N13" s="43"/>
      <c r="O13" s="43"/>
    </row>
    <row r="14" spans="1:15" x14ac:dyDescent="0.25">
      <c r="A14" s="14" t="s">
        <v>68</v>
      </c>
      <c r="B14" s="24">
        <v>1.1E-4</v>
      </c>
      <c r="C14" s="15">
        <v>99771</v>
      </c>
      <c r="D14" s="15">
        <v>11</v>
      </c>
      <c r="E14" s="15">
        <v>99766</v>
      </c>
      <c r="F14" s="15">
        <v>7724213</v>
      </c>
      <c r="G14" s="25">
        <v>77.400000000000006</v>
      </c>
      <c r="H14" s="40"/>
      <c r="I14" s="44"/>
      <c r="J14" s="44"/>
      <c r="K14" s="39"/>
      <c r="L14" s="39"/>
      <c r="M14" s="44"/>
      <c r="N14" s="43"/>
      <c r="O14" s="43"/>
    </row>
    <row r="15" spans="1:15" x14ac:dyDescent="0.25">
      <c r="A15" s="14" t="s">
        <v>69</v>
      </c>
      <c r="B15" s="24">
        <v>9.0000000000000006E-5</v>
      </c>
      <c r="C15" s="15">
        <v>99760</v>
      </c>
      <c r="D15" s="15">
        <v>9</v>
      </c>
      <c r="E15" s="15">
        <v>99756</v>
      </c>
      <c r="F15" s="15">
        <v>7624447</v>
      </c>
      <c r="G15" s="25">
        <v>76.400000000000006</v>
      </c>
      <c r="H15" s="40"/>
      <c r="I15" s="44"/>
      <c r="J15" s="44"/>
      <c r="K15" s="39"/>
      <c r="L15" s="39"/>
      <c r="M15" s="44"/>
      <c r="N15" s="43"/>
      <c r="O15" s="43"/>
    </row>
    <row r="16" spans="1:15" x14ac:dyDescent="0.25">
      <c r="A16" s="14" t="s">
        <v>70</v>
      </c>
      <c r="B16" s="24">
        <v>8.0000000000000007E-5</v>
      </c>
      <c r="C16" s="15">
        <v>99751</v>
      </c>
      <c r="D16" s="15">
        <v>8</v>
      </c>
      <c r="E16" s="15">
        <v>99747</v>
      </c>
      <c r="F16" s="15">
        <v>7524692</v>
      </c>
      <c r="G16" s="25">
        <v>75.400000000000006</v>
      </c>
      <c r="H16" s="40"/>
      <c r="I16" s="44"/>
      <c r="J16" s="44"/>
      <c r="K16" s="39"/>
      <c r="L16" s="39"/>
      <c r="M16" s="44"/>
      <c r="N16" s="43"/>
      <c r="O16" s="43"/>
    </row>
    <row r="17" spans="1:15" x14ac:dyDescent="0.25">
      <c r="A17" s="14" t="s">
        <v>71</v>
      </c>
      <c r="B17" s="24">
        <v>6.9999999999999994E-5</v>
      </c>
      <c r="C17" s="15">
        <v>99743</v>
      </c>
      <c r="D17" s="15">
        <v>7</v>
      </c>
      <c r="E17" s="15">
        <v>99740</v>
      </c>
      <c r="F17" s="15">
        <v>7424945</v>
      </c>
      <c r="G17" s="25">
        <v>74.400000000000006</v>
      </c>
      <c r="H17" s="40"/>
      <c r="I17" s="44"/>
      <c r="J17" s="44"/>
      <c r="K17" s="39"/>
      <c r="L17" s="39"/>
      <c r="M17" s="44"/>
      <c r="N17" s="43"/>
      <c r="O17" s="43"/>
    </row>
    <row r="18" spans="1:15" x14ac:dyDescent="0.25">
      <c r="A18" s="14" t="s">
        <v>72</v>
      </c>
      <c r="B18" s="24">
        <v>8.0000000000000007E-5</v>
      </c>
      <c r="C18" s="15">
        <v>99736</v>
      </c>
      <c r="D18" s="15">
        <v>8</v>
      </c>
      <c r="E18" s="15">
        <v>99732</v>
      </c>
      <c r="F18" s="15">
        <v>7325205</v>
      </c>
      <c r="G18" s="25">
        <v>73.400000000000006</v>
      </c>
      <c r="H18" s="40"/>
      <c r="I18" s="44"/>
      <c r="J18" s="44"/>
      <c r="K18" s="39"/>
      <c r="L18" s="39"/>
      <c r="M18" s="44"/>
      <c r="N18" s="43"/>
      <c r="O18" s="43"/>
    </row>
    <row r="19" spans="1:15" x14ac:dyDescent="0.25">
      <c r="A19" s="14" t="s">
        <v>73</v>
      </c>
      <c r="B19" s="24">
        <v>8.0000000000000007E-5</v>
      </c>
      <c r="C19" s="15">
        <v>99728</v>
      </c>
      <c r="D19" s="15">
        <v>8</v>
      </c>
      <c r="E19" s="15">
        <v>99724</v>
      </c>
      <c r="F19" s="15">
        <v>7225473</v>
      </c>
      <c r="G19" s="25">
        <v>72.5</v>
      </c>
      <c r="H19" s="40"/>
      <c r="I19" s="44"/>
      <c r="J19" s="44"/>
      <c r="K19" s="39"/>
      <c r="L19" s="39"/>
      <c r="M19" s="44"/>
      <c r="N19" s="43"/>
      <c r="O19" s="43"/>
    </row>
    <row r="20" spans="1:15" x14ac:dyDescent="0.25">
      <c r="A20" s="14" t="s">
        <v>74</v>
      </c>
      <c r="B20" s="24">
        <v>9.0000000000000006E-5</v>
      </c>
      <c r="C20" s="15">
        <v>99720</v>
      </c>
      <c r="D20" s="15">
        <v>9</v>
      </c>
      <c r="E20" s="15">
        <v>99716</v>
      </c>
      <c r="F20" s="15">
        <v>7125749</v>
      </c>
      <c r="G20" s="25">
        <v>71.5</v>
      </c>
      <c r="H20" s="40"/>
      <c r="I20" s="44"/>
      <c r="J20" s="44"/>
      <c r="K20" s="39"/>
      <c r="L20" s="39"/>
      <c r="M20" s="44"/>
      <c r="N20" s="43"/>
      <c r="O20" s="43"/>
    </row>
    <row r="21" spans="1:15" x14ac:dyDescent="0.25">
      <c r="A21" s="14" t="s">
        <v>75</v>
      </c>
      <c r="B21" s="24">
        <v>1E-4</v>
      </c>
      <c r="C21" s="15">
        <v>99711</v>
      </c>
      <c r="D21" s="15">
        <v>10</v>
      </c>
      <c r="E21" s="15">
        <v>99706</v>
      </c>
      <c r="F21" s="15">
        <v>7026034</v>
      </c>
      <c r="G21" s="25">
        <v>70.5</v>
      </c>
      <c r="H21" s="40"/>
      <c r="I21" s="44"/>
      <c r="J21" s="44"/>
      <c r="K21" s="39"/>
      <c r="L21" s="39"/>
      <c r="M21" s="44"/>
      <c r="N21" s="43"/>
      <c r="O21" s="43"/>
    </row>
    <row r="22" spans="1:15" x14ac:dyDescent="0.25">
      <c r="A22" s="14" t="s">
        <v>76</v>
      </c>
      <c r="B22" s="24">
        <v>1.2E-4</v>
      </c>
      <c r="C22" s="15">
        <v>99701</v>
      </c>
      <c r="D22" s="15">
        <v>12</v>
      </c>
      <c r="E22" s="15">
        <v>99695</v>
      </c>
      <c r="F22" s="15">
        <v>6926328</v>
      </c>
      <c r="G22" s="25">
        <v>69.5</v>
      </c>
      <c r="H22" s="40"/>
      <c r="I22" s="44"/>
      <c r="J22" s="44"/>
      <c r="K22" s="39"/>
      <c r="L22" s="39"/>
      <c r="M22" s="44"/>
      <c r="N22" s="43"/>
      <c r="O22" s="43"/>
    </row>
    <row r="23" spans="1:15" x14ac:dyDescent="0.25">
      <c r="A23" s="14" t="s">
        <v>77</v>
      </c>
      <c r="B23" s="24">
        <v>1.3999999999999999E-4</v>
      </c>
      <c r="C23" s="15">
        <v>99689</v>
      </c>
      <c r="D23" s="15">
        <v>14</v>
      </c>
      <c r="E23" s="15">
        <v>99682</v>
      </c>
      <c r="F23" s="15">
        <v>6826633</v>
      </c>
      <c r="G23" s="25">
        <v>68.5</v>
      </c>
      <c r="H23" s="40"/>
      <c r="I23" s="44"/>
      <c r="J23" s="44"/>
      <c r="K23" s="39"/>
      <c r="L23" s="39"/>
      <c r="M23" s="44"/>
      <c r="N23" s="43"/>
      <c r="O23" s="43"/>
    </row>
    <row r="24" spans="1:15" x14ac:dyDescent="0.25">
      <c r="A24" s="14" t="s">
        <v>78</v>
      </c>
      <c r="B24" s="24">
        <v>1.7000000000000001E-4</v>
      </c>
      <c r="C24" s="15">
        <v>99675</v>
      </c>
      <c r="D24" s="15">
        <v>17</v>
      </c>
      <c r="E24" s="15">
        <v>99667</v>
      </c>
      <c r="F24" s="15">
        <v>6726951</v>
      </c>
      <c r="G24" s="25">
        <v>67.5</v>
      </c>
      <c r="H24" s="40"/>
      <c r="I24" s="44"/>
      <c r="J24" s="44"/>
      <c r="K24" s="39"/>
      <c r="L24" s="39"/>
      <c r="M24" s="44"/>
      <c r="N24" s="43"/>
      <c r="O24" s="43"/>
    </row>
    <row r="25" spans="1:15" x14ac:dyDescent="0.25">
      <c r="A25" s="14" t="s">
        <v>79</v>
      </c>
      <c r="B25" s="24">
        <v>1.9000000000000001E-4</v>
      </c>
      <c r="C25" s="15">
        <v>99658</v>
      </c>
      <c r="D25" s="15">
        <v>19</v>
      </c>
      <c r="E25" s="15">
        <v>99649</v>
      </c>
      <c r="F25" s="15">
        <v>6627284</v>
      </c>
      <c r="G25" s="25">
        <v>66.5</v>
      </c>
      <c r="H25" s="40"/>
      <c r="I25" s="44"/>
      <c r="J25" s="44"/>
      <c r="K25" s="39"/>
      <c r="L25" s="39"/>
      <c r="M25" s="44"/>
      <c r="N25" s="43"/>
      <c r="O25" s="43"/>
    </row>
    <row r="26" spans="1:15" x14ac:dyDescent="0.25">
      <c r="A26" s="26" t="s">
        <v>80</v>
      </c>
      <c r="B26" s="24">
        <v>2.2000000000000001E-4</v>
      </c>
      <c r="C26" s="15">
        <v>99639</v>
      </c>
      <c r="D26" s="15">
        <v>22</v>
      </c>
      <c r="E26" s="15">
        <v>99628</v>
      </c>
      <c r="F26" s="15">
        <v>6527636</v>
      </c>
      <c r="G26" s="25">
        <v>65.5</v>
      </c>
      <c r="H26" s="40"/>
      <c r="I26" s="44"/>
      <c r="J26" s="44"/>
      <c r="K26" s="39"/>
      <c r="L26" s="39"/>
      <c r="M26" s="44"/>
      <c r="N26" s="43"/>
      <c r="O26" s="43"/>
    </row>
    <row r="27" spans="1:15" x14ac:dyDescent="0.25">
      <c r="A27" s="26" t="s">
        <v>81</v>
      </c>
      <c r="B27" s="24">
        <v>2.5000000000000001E-4</v>
      </c>
      <c r="C27" s="15">
        <v>99617</v>
      </c>
      <c r="D27" s="15">
        <v>25</v>
      </c>
      <c r="E27" s="15">
        <v>99605</v>
      </c>
      <c r="F27" s="15">
        <v>6428008</v>
      </c>
      <c r="G27" s="25">
        <v>64.5</v>
      </c>
      <c r="H27" s="40"/>
      <c r="I27" s="44"/>
      <c r="J27" s="44"/>
      <c r="K27" s="39"/>
      <c r="L27" s="39"/>
      <c r="M27" s="44"/>
      <c r="N27" s="43"/>
      <c r="O27" s="43"/>
    </row>
    <row r="28" spans="1:15" x14ac:dyDescent="0.25">
      <c r="A28" s="26" t="s">
        <v>82</v>
      </c>
      <c r="B28" s="24">
        <v>2.7E-4</v>
      </c>
      <c r="C28" s="15">
        <v>99592</v>
      </c>
      <c r="D28" s="15">
        <v>27</v>
      </c>
      <c r="E28" s="15">
        <v>99579</v>
      </c>
      <c r="F28" s="15">
        <v>6328403</v>
      </c>
      <c r="G28" s="25">
        <v>63.5</v>
      </c>
      <c r="H28" s="40"/>
      <c r="I28" s="44"/>
      <c r="J28" s="44"/>
      <c r="K28" s="39"/>
      <c r="L28" s="39"/>
      <c r="M28" s="44"/>
      <c r="N28" s="43"/>
      <c r="O28" s="43"/>
    </row>
    <row r="29" spans="1:15" x14ac:dyDescent="0.25">
      <c r="A29" s="26" t="s">
        <v>83</v>
      </c>
      <c r="B29" s="24">
        <v>2.9999999999999997E-4</v>
      </c>
      <c r="C29" s="15">
        <v>99565</v>
      </c>
      <c r="D29" s="15">
        <v>30</v>
      </c>
      <c r="E29" s="15">
        <v>99550</v>
      </c>
      <c r="F29" s="15">
        <v>6228825</v>
      </c>
      <c r="G29" s="25">
        <v>62.6</v>
      </c>
      <c r="H29" s="40"/>
      <c r="I29" s="44"/>
      <c r="J29" s="44"/>
      <c r="K29" s="39"/>
      <c r="L29" s="39"/>
      <c r="M29" s="44"/>
      <c r="N29" s="43"/>
      <c r="O29" s="43"/>
    </row>
    <row r="30" spans="1:15" x14ac:dyDescent="0.25">
      <c r="A30" s="26" t="s">
        <v>84</v>
      </c>
      <c r="B30" s="24">
        <v>3.3E-4</v>
      </c>
      <c r="C30" s="15">
        <v>99535</v>
      </c>
      <c r="D30" s="15">
        <v>33</v>
      </c>
      <c r="E30" s="15">
        <v>99519</v>
      </c>
      <c r="F30" s="15">
        <v>6129275</v>
      </c>
      <c r="G30" s="25">
        <v>61.6</v>
      </c>
      <c r="H30" s="40"/>
      <c r="I30" s="44"/>
      <c r="J30" s="44"/>
      <c r="K30" s="39"/>
      <c r="L30" s="39"/>
      <c r="M30" s="44"/>
      <c r="N30" s="43"/>
      <c r="O30" s="43"/>
    </row>
    <row r="31" spans="1:15" x14ac:dyDescent="0.25">
      <c r="A31" s="26" t="s">
        <v>85</v>
      </c>
      <c r="B31" s="24">
        <v>3.6000000000000002E-4</v>
      </c>
      <c r="C31" s="15">
        <v>99502</v>
      </c>
      <c r="D31" s="15">
        <v>36</v>
      </c>
      <c r="E31" s="15">
        <v>99484</v>
      </c>
      <c r="F31" s="15">
        <v>6029756</v>
      </c>
      <c r="G31" s="25">
        <v>60.6</v>
      </c>
      <c r="H31" s="40"/>
      <c r="I31" s="44"/>
      <c r="J31" s="44"/>
      <c r="K31" s="39"/>
      <c r="L31" s="39"/>
      <c r="M31" s="44"/>
      <c r="N31" s="43"/>
      <c r="O31" s="43"/>
    </row>
    <row r="32" spans="1:15" x14ac:dyDescent="0.25">
      <c r="A32" s="26" t="s">
        <v>86</v>
      </c>
      <c r="B32" s="24">
        <v>3.8000000000000002E-4</v>
      </c>
      <c r="C32" s="15">
        <v>99466</v>
      </c>
      <c r="D32" s="15">
        <v>38</v>
      </c>
      <c r="E32" s="15">
        <v>99447</v>
      </c>
      <c r="F32" s="15">
        <v>5930272</v>
      </c>
      <c r="G32" s="25">
        <v>59.6</v>
      </c>
      <c r="H32" s="40"/>
      <c r="I32" s="44"/>
      <c r="J32" s="44"/>
      <c r="K32" s="39"/>
      <c r="L32" s="39"/>
      <c r="M32" s="44"/>
      <c r="N32" s="43"/>
      <c r="O32" s="43"/>
    </row>
    <row r="33" spans="1:15" x14ac:dyDescent="0.25">
      <c r="A33" s="26" t="s">
        <v>87</v>
      </c>
      <c r="B33" s="24">
        <v>3.8999999999999999E-4</v>
      </c>
      <c r="C33" s="15">
        <v>99428</v>
      </c>
      <c r="D33" s="15">
        <v>39</v>
      </c>
      <c r="E33" s="15">
        <v>99409</v>
      </c>
      <c r="F33" s="15">
        <v>5830825</v>
      </c>
      <c r="G33" s="25">
        <v>58.6</v>
      </c>
      <c r="H33" s="40"/>
      <c r="I33" s="44"/>
      <c r="J33" s="44"/>
      <c r="K33" s="39"/>
      <c r="L33" s="39"/>
      <c r="M33" s="44"/>
      <c r="N33" s="43"/>
      <c r="O33" s="43"/>
    </row>
    <row r="34" spans="1:15" x14ac:dyDescent="0.25">
      <c r="A34" s="26" t="s">
        <v>88</v>
      </c>
      <c r="B34" s="24">
        <v>4.0999999999999999E-4</v>
      </c>
      <c r="C34" s="15">
        <v>99389</v>
      </c>
      <c r="D34" s="15">
        <v>40</v>
      </c>
      <c r="E34" s="15">
        <v>99369</v>
      </c>
      <c r="F34" s="15">
        <v>5731417</v>
      </c>
      <c r="G34" s="25">
        <v>57.7</v>
      </c>
      <c r="H34" s="40"/>
      <c r="I34" s="44"/>
      <c r="J34" s="44"/>
      <c r="K34" s="39"/>
      <c r="L34" s="39"/>
      <c r="M34" s="44"/>
      <c r="N34" s="43"/>
      <c r="O34" s="43"/>
    </row>
    <row r="35" spans="1:15" x14ac:dyDescent="0.25">
      <c r="A35" s="26" t="s">
        <v>89</v>
      </c>
      <c r="B35" s="24">
        <v>4.0999999999999999E-4</v>
      </c>
      <c r="C35" s="15">
        <v>99349</v>
      </c>
      <c r="D35" s="15">
        <v>41</v>
      </c>
      <c r="E35" s="15">
        <v>99329</v>
      </c>
      <c r="F35" s="15">
        <v>5632048</v>
      </c>
      <c r="G35" s="25">
        <v>56.7</v>
      </c>
      <c r="H35" s="40"/>
      <c r="I35" s="44"/>
      <c r="J35" s="44"/>
      <c r="K35" s="39"/>
      <c r="L35" s="39"/>
      <c r="M35" s="44"/>
      <c r="N35" s="43"/>
      <c r="O35" s="43"/>
    </row>
    <row r="36" spans="1:15" x14ac:dyDescent="0.25">
      <c r="A36" s="26" t="s">
        <v>90</v>
      </c>
      <c r="B36" s="24">
        <v>4.2000000000000002E-4</v>
      </c>
      <c r="C36" s="15">
        <v>99308</v>
      </c>
      <c r="D36" s="15">
        <v>42</v>
      </c>
      <c r="E36" s="15">
        <v>99287</v>
      </c>
      <c r="F36" s="15">
        <v>5532719</v>
      </c>
      <c r="G36" s="25">
        <v>55.7</v>
      </c>
      <c r="H36" s="40"/>
      <c r="I36" s="44"/>
      <c r="J36" s="44"/>
      <c r="K36" s="39"/>
      <c r="L36" s="39"/>
      <c r="M36" s="44"/>
      <c r="N36" s="43"/>
      <c r="O36" s="43"/>
    </row>
    <row r="37" spans="1:15" x14ac:dyDescent="0.25">
      <c r="A37" s="26" t="s">
        <v>91</v>
      </c>
      <c r="B37" s="24">
        <v>4.2999999999999999E-4</v>
      </c>
      <c r="C37" s="15">
        <v>99266</v>
      </c>
      <c r="D37" s="15">
        <v>43</v>
      </c>
      <c r="E37" s="15">
        <v>99245</v>
      </c>
      <c r="F37" s="15">
        <v>5433432</v>
      </c>
      <c r="G37" s="25">
        <v>54.7</v>
      </c>
      <c r="H37" s="40"/>
      <c r="I37" s="44"/>
      <c r="J37" s="44"/>
      <c r="K37" s="39"/>
      <c r="L37" s="39"/>
      <c r="M37" s="44"/>
      <c r="N37" s="43"/>
      <c r="O37" s="43"/>
    </row>
    <row r="38" spans="1:15" x14ac:dyDescent="0.25">
      <c r="A38" s="26" t="s">
        <v>92</v>
      </c>
      <c r="B38" s="24">
        <v>4.4999999999999999E-4</v>
      </c>
      <c r="C38" s="15">
        <v>99223</v>
      </c>
      <c r="D38" s="15">
        <v>44</v>
      </c>
      <c r="E38" s="15">
        <v>99201</v>
      </c>
      <c r="F38" s="15">
        <v>5334188</v>
      </c>
      <c r="G38" s="25">
        <v>53.8</v>
      </c>
      <c r="H38" s="40"/>
      <c r="I38" s="44"/>
      <c r="J38" s="44"/>
      <c r="K38" s="39"/>
      <c r="L38" s="39"/>
      <c r="M38" s="44"/>
      <c r="N38" s="43"/>
      <c r="O38" s="43"/>
    </row>
    <row r="39" spans="1:15" x14ac:dyDescent="0.25">
      <c r="A39" s="26" t="s">
        <v>93</v>
      </c>
      <c r="B39" s="24">
        <v>4.6000000000000001E-4</v>
      </c>
      <c r="C39" s="15">
        <v>99179</v>
      </c>
      <c r="D39" s="15">
        <v>45</v>
      </c>
      <c r="E39" s="15">
        <v>99157</v>
      </c>
      <c r="F39" s="15">
        <v>5234987</v>
      </c>
      <c r="G39" s="25">
        <v>52.8</v>
      </c>
      <c r="H39" s="40"/>
      <c r="I39" s="44"/>
      <c r="J39" s="44"/>
      <c r="K39" s="39"/>
      <c r="L39" s="39"/>
      <c r="M39" s="44"/>
      <c r="N39" s="43"/>
      <c r="O39" s="43"/>
    </row>
    <row r="40" spans="1:15" x14ac:dyDescent="0.25">
      <c r="A40" s="26" t="s">
        <v>94</v>
      </c>
      <c r="B40" s="24">
        <v>4.6999999999999999E-4</v>
      </c>
      <c r="C40" s="15">
        <v>99134</v>
      </c>
      <c r="D40" s="15">
        <v>46</v>
      </c>
      <c r="E40" s="15">
        <v>99111</v>
      </c>
      <c r="F40" s="15">
        <v>5135830</v>
      </c>
      <c r="G40" s="25">
        <v>51.8</v>
      </c>
      <c r="H40" s="40"/>
      <c r="I40" s="44"/>
      <c r="J40" s="44"/>
      <c r="K40" s="39"/>
      <c r="L40" s="39"/>
      <c r="M40" s="44"/>
      <c r="N40" s="43"/>
      <c r="O40" s="43"/>
    </row>
    <row r="41" spans="1:15" x14ac:dyDescent="0.25">
      <c r="A41" s="26" t="s">
        <v>95</v>
      </c>
      <c r="B41" s="24">
        <v>4.8000000000000001E-4</v>
      </c>
      <c r="C41" s="15">
        <v>99088</v>
      </c>
      <c r="D41" s="15">
        <v>47</v>
      </c>
      <c r="E41" s="15">
        <v>99065</v>
      </c>
      <c r="F41" s="15">
        <v>5036719</v>
      </c>
      <c r="G41" s="25">
        <v>50.8</v>
      </c>
      <c r="H41" s="40"/>
      <c r="I41" s="44"/>
      <c r="J41" s="44"/>
      <c r="K41" s="39"/>
      <c r="L41" s="39"/>
      <c r="M41" s="44"/>
      <c r="N41" s="43"/>
      <c r="O41" s="43"/>
    </row>
    <row r="42" spans="1:15" x14ac:dyDescent="0.25">
      <c r="A42" s="26" t="s">
        <v>96</v>
      </c>
      <c r="B42" s="24">
        <v>4.8999999999999998E-4</v>
      </c>
      <c r="C42" s="15">
        <v>99041</v>
      </c>
      <c r="D42" s="15">
        <v>49</v>
      </c>
      <c r="E42" s="15">
        <v>99017</v>
      </c>
      <c r="F42" s="15">
        <v>4937655</v>
      </c>
      <c r="G42" s="25">
        <v>49.9</v>
      </c>
      <c r="H42" s="40"/>
      <c r="I42" s="44"/>
      <c r="J42" s="44"/>
      <c r="K42" s="39"/>
      <c r="L42" s="39"/>
      <c r="M42" s="44"/>
      <c r="N42" s="43"/>
      <c r="O42" s="43"/>
    </row>
    <row r="43" spans="1:15" x14ac:dyDescent="0.25">
      <c r="A43" s="26" t="s">
        <v>97</v>
      </c>
      <c r="B43" s="24">
        <v>5.1999999999999995E-4</v>
      </c>
      <c r="C43" s="15">
        <v>98992</v>
      </c>
      <c r="D43" s="15">
        <v>51</v>
      </c>
      <c r="E43" s="15">
        <v>98967</v>
      </c>
      <c r="F43" s="15">
        <v>4838638</v>
      </c>
      <c r="G43" s="25">
        <v>48.9</v>
      </c>
      <c r="H43" s="40"/>
      <c r="I43" s="44"/>
      <c r="J43" s="44"/>
      <c r="K43" s="39"/>
      <c r="L43" s="39"/>
      <c r="M43" s="44"/>
      <c r="N43" s="43"/>
      <c r="O43" s="43"/>
    </row>
    <row r="44" spans="1:15" x14ac:dyDescent="0.25">
      <c r="A44" s="26" t="s">
        <v>98</v>
      </c>
      <c r="B44" s="24">
        <v>5.5000000000000003E-4</v>
      </c>
      <c r="C44" s="15">
        <v>98941</v>
      </c>
      <c r="D44" s="15">
        <v>54</v>
      </c>
      <c r="E44" s="15">
        <v>98914</v>
      </c>
      <c r="F44" s="15">
        <v>4739672</v>
      </c>
      <c r="G44" s="25">
        <v>47.9</v>
      </c>
      <c r="H44" s="40"/>
      <c r="I44" s="44"/>
      <c r="J44" s="44"/>
      <c r="K44" s="39"/>
      <c r="L44" s="39"/>
      <c r="M44" s="44"/>
      <c r="N44" s="43"/>
      <c r="O44" s="43"/>
    </row>
    <row r="45" spans="1:15" x14ac:dyDescent="0.25">
      <c r="A45" s="26" t="s">
        <v>99</v>
      </c>
      <c r="B45" s="24">
        <v>5.8E-4</v>
      </c>
      <c r="C45" s="15">
        <v>98887</v>
      </c>
      <c r="D45" s="15">
        <v>57</v>
      </c>
      <c r="E45" s="15">
        <v>98859</v>
      </c>
      <c r="F45" s="15">
        <v>4640758</v>
      </c>
      <c r="G45" s="25">
        <v>46.9</v>
      </c>
      <c r="H45" s="40"/>
      <c r="I45" s="44"/>
      <c r="J45" s="44"/>
      <c r="K45" s="39"/>
      <c r="L45" s="39"/>
      <c r="M45" s="44"/>
      <c r="N45" s="43"/>
      <c r="O45" s="43"/>
    </row>
    <row r="46" spans="1:15" x14ac:dyDescent="0.25">
      <c r="A46" s="26" t="s">
        <v>100</v>
      </c>
      <c r="B46" s="24">
        <v>6.0999999999999997E-4</v>
      </c>
      <c r="C46" s="15">
        <v>98830</v>
      </c>
      <c r="D46" s="15">
        <v>60</v>
      </c>
      <c r="E46" s="15">
        <v>98800</v>
      </c>
      <c r="F46" s="15">
        <v>4541899</v>
      </c>
      <c r="G46" s="25">
        <v>46</v>
      </c>
      <c r="H46" s="40"/>
      <c r="I46" s="44"/>
      <c r="J46" s="44"/>
      <c r="K46" s="39"/>
      <c r="L46" s="39"/>
      <c r="M46" s="44"/>
      <c r="N46" s="43"/>
      <c r="O46" s="43"/>
    </row>
    <row r="47" spans="1:15" x14ac:dyDescent="0.25">
      <c r="A47" s="26" t="s">
        <v>101</v>
      </c>
      <c r="B47" s="24">
        <v>6.4999999999999997E-4</v>
      </c>
      <c r="C47" s="15">
        <v>98770</v>
      </c>
      <c r="D47" s="15">
        <v>64</v>
      </c>
      <c r="E47" s="15">
        <v>98738</v>
      </c>
      <c r="F47" s="15">
        <v>4443099</v>
      </c>
      <c r="G47" s="25">
        <v>45</v>
      </c>
      <c r="H47" s="40"/>
      <c r="I47" s="44"/>
      <c r="J47" s="44"/>
      <c r="K47" s="39"/>
      <c r="L47" s="39"/>
      <c r="M47" s="44"/>
      <c r="N47" s="43"/>
      <c r="O47" s="43"/>
    </row>
    <row r="48" spans="1:15" x14ac:dyDescent="0.25">
      <c r="A48" s="26" t="s">
        <v>102</v>
      </c>
      <c r="B48" s="24">
        <v>7.1000000000000002E-4</v>
      </c>
      <c r="C48" s="15">
        <v>98706</v>
      </c>
      <c r="D48" s="15">
        <v>70</v>
      </c>
      <c r="E48" s="15">
        <v>98671</v>
      </c>
      <c r="F48" s="15">
        <v>4344361</v>
      </c>
      <c r="G48" s="25">
        <v>44</v>
      </c>
      <c r="H48" s="40"/>
      <c r="I48" s="44"/>
      <c r="J48" s="44"/>
      <c r="K48" s="39"/>
      <c r="L48" s="39"/>
      <c r="M48" s="44"/>
      <c r="N48" s="43"/>
      <c r="O48" s="43"/>
    </row>
    <row r="49" spans="1:15" x14ac:dyDescent="0.25">
      <c r="A49" s="26" t="s">
        <v>103</v>
      </c>
      <c r="B49" s="24">
        <v>7.6999999999999996E-4</v>
      </c>
      <c r="C49" s="15">
        <v>98636</v>
      </c>
      <c r="D49" s="15">
        <v>76</v>
      </c>
      <c r="E49" s="15">
        <v>98598</v>
      </c>
      <c r="F49" s="15">
        <v>4245690</v>
      </c>
      <c r="G49" s="25">
        <v>43</v>
      </c>
      <c r="H49" s="40"/>
      <c r="I49" s="44"/>
      <c r="J49" s="44"/>
      <c r="K49" s="39"/>
      <c r="L49" s="39"/>
      <c r="M49" s="44"/>
      <c r="N49" s="43"/>
      <c r="O49" s="43"/>
    </row>
    <row r="50" spans="1:15" x14ac:dyDescent="0.25">
      <c r="A50" s="26" t="s">
        <v>104</v>
      </c>
      <c r="B50" s="24">
        <v>8.4000000000000003E-4</v>
      </c>
      <c r="C50" s="15">
        <v>98560</v>
      </c>
      <c r="D50" s="15">
        <v>83</v>
      </c>
      <c r="E50" s="15">
        <v>98519</v>
      </c>
      <c r="F50" s="15">
        <v>4147092</v>
      </c>
      <c r="G50" s="25">
        <v>42.1</v>
      </c>
      <c r="H50" s="40"/>
      <c r="I50" s="44"/>
      <c r="J50" s="44"/>
      <c r="K50" s="39"/>
      <c r="L50" s="39"/>
      <c r="M50" s="44"/>
      <c r="N50" s="43"/>
      <c r="O50" s="43"/>
    </row>
    <row r="51" spans="1:15" x14ac:dyDescent="0.25">
      <c r="A51" s="26" t="s">
        <v>105</v>
      </c>
      <c r="B51" s="24">
        <v>9.1E-4</v>
      </c>
      <c r="C51" s="15">
        <v>98477</v>
      </c>
      <c r="D51" s="15">
        <v>90</v>
      </c>
      <c r="E51" s="15">
        <v>98432</v>
      </c>
      <c r="F51" s="15">
        <v>4048574</v>
      </c>
      <c r="G51" s="25">
        <v>41.1</v>
      </c>
      <c r="H51" s="40"/>
      <c r="I51" s="44"/>
      <c r="J51" s="44"/>
      <c r="K51" s="39"/>
      <c r="L51" s="39"/>
      <c r="M51" s="44"/>
      <c r="N51" s="43"/>
      <c r="O51" s="43"/>
    </row>
    <row r="52" spans="1:15" x14ac:dyDescent="0.25">
      <c r="A52" s="26" t="s">
        <v>106</v>
      </c>
      <c r="B52" s="24">
        <v>1E-3</v>
      </c>
      <c r="C52" s="15">
        <v>98387</v>
      </c>
      <c r="D52" s="15">
        <v>98</v>
      </c>
      <c r="E52" s="15">
        <v>98338</v>
      </c>
      <c r="F52" s="15">
        <v>3950142</v>
      </c>
      <c r="G52" s="25">
        <v>40.1</v>
      </c>
      <c r="H52" s="40"/>
      <c r="I52" s="44"/>
      <c r="J52" s="44"/>
      <c r="K52" s="39"/>
      <c r="L52" s="39"/>
      <c r="M52" s="44"/>
      <c r="N52" s="43"/>
      <c r="O52" s="43"/>
    </row>
    <row r="53" spans="1:15" x14ac:dyDescent="0.25">
      <c r="A53" s="26" t="s">
        <v>107</v>
      </c>
      <c r="B53" s="24">
        <v>1.1199999999999999E-3</v>
      </c>
      <c r="C53" s="15">
        <v>98289</v>
      </c>
      <c r="D53" s="15">
        <v>110</v>
      </c>
      <c r="E53" s="15">
        <v>98234</v>
      </c>
      <c r="F53" s="15">
        <v>3851804</v>
      </c>
      <c r="G53" s="25">
        <v>39.200000000000003</v>
      </c>
      <c r="H53" s="40"/>
      <c r="I53" s="44"/>
      <c r="J53" s="44"/>
      <c r="K53" s="39"/>
      <c r="L53" s="39"/>
      <c r="M53" s="44"/>
      <c r="N53" s="43"/>
      <c r="O53" s="43"/>
    </row>
    <row r="54" spans="1:15" x14ac:dyDescent="0.25">
      <c r="A54" s="26" t="s">
        <v>108</v>
      </c>
      <c r="B54" s="24">
        <v>1.25E-3</v>
      </c>
      <c r="C54" s="15">
        <v>98179</v>
      </c>
      <c r="D54" s="15">
        <v>123</v>
      </c>
      <c r="E54" s="15">
        <v>98118</v>
      </c>
      <c r="F54" s="15">
        <v>3753570</v>
      </c>
      <c r="G54" s="25">
        <v>38.200000000000003</v>
      </c>
      <c r="H54" s="40"/>
      <c r="I54" s="44"/>
      <c r="J54" s="44"/>
      <c r="K54" s="39"/>
      <c r="L54" s="39"/>
      <c r="M54" s="44"/>
      <c r="N54" s="43"/>
      <c r="O54" s="43"/>
    </row>
    <row r="55" spans="1:15" x14ac:dyDescent="0.25">
      <c r="A55" s="26" t="s">
        <v>109</v>
      </c>
      <c r="B55" s="24">
        <v>1.39E-3</v>
      </c>
      <c r="C55" s="15">
        <v>98056</v>
      </c>
      <c r="D55" s="15">
        <v>137</v>
      </c>
      <c r="E55" s="15">
        <v>97988</v>
      </c>
      <c r="F55" s="15">
        <v>3655452</v>
      </c>
      <c r="G55" s="25">
        <v>37.299999999999997</v>
      </c>
      <c r="H55" s="40"/>
      <c r="I55" s="44"/>
      <c r="J55" s="44"/>
      <c r="K55" s="39"/>
      <c r="L55" s="39"/>
      <c r="M55" s="44"/>
      <c r="N55" s="43"/>
      <c r="O55" s="43"/>
    </row>
    <row r="56" spans="1:15" x14ac:dyDescent="0.25">
      <c r="A56" s="26" t="s">
        <v>110</v>
      </c>
      <c r="B56" s="24">
        <v>1.5399999999999999E-3</v>
      </c>
      <c r="C56" s="15">
        <v>97919</v>
      </c>
      <c r="D56" s="15">
        <v>151</v>
      </c>
      <c r="E56" s="15">
        <v>97844</v>
      </c>
      <c r="F56" s="15">
        <v>3557465</v>
      </c>
      <c r="G56" s="25">
        <v>36.299999999999997</v>
      </c>
      <c r="H56" s="40"/>
      <c r="I56" s="44"/>
      <c r="J56" s="44"/>
      <c r="K56" s="39"/>
      <c r="L56" s="39"/>
      <c r="M56" s="44"/>
      <c r="N56" s="43"/>
      <c r="O56" s="43"/>
    </row>
    <row r="57" spans="1:15" x14ac:dyDescent="0.25">
      <c r="A57" s="26" t="s">
        <v>111</v>
      </c>
      <c r="B57" s="24">
        <v>1.6999999999999999E-3</v>
      </c>
      <c r="C57" s="15">
        <v>97768</v>
      </c>
      <c r="D57" s="15">
        <v>167</v>
      </c>
      <c r="E57" s="15">
        <v>97685</v>
      </c>
      <c r="F57" s="15">
        <v>3459621</v>
      </c>
      <c r="G57" s="25">
        <v>35.4</v>
      </c>
      <c r="H57" s="40"/>
      <c r="I57" s="44"/>
      <c r="J57" s="44"/>
      <c r="K57" s="39"/>
      <c r="L57" s="39"/>
      <c r="M57" s="44"/>
      <c r="N57" s="43"/>
      <c r="O57" s="43"/>
    </row>
    <row r="58" spans="1:15" x14ac:dyDescent="0.25">
      <c r="A58" s="26" t="s">
        <v>112</v>
      </c>
      <c r="B58" s="24">
        <v>1.9E-3</v>
      </c>
      <c r="C58" s="15">
        <v>97601</v>
      </c>
      <c r="D58" s="15">
        <v>185</v>
      </c>
      <c r="E58" s="15">
        <v>97509</v>
      </c>
      <c r="F58" s="15">
        <v>3361937</v>
      </c>
      <c r="G58" s="25">
        <v>34.4</v>
      </c>
      <c r="H58" s="40"/>
      <c r="I58" s="44"/>
      <c r="J58" s="44"/>
      <c r="K58" s="39"/>
      <c r="L58" s="39"/>
      <c r="M58" s="44"/>
      <c r="N58" s="43"/>
      <c r="O58" s="43"/>
    </row>
    <row r="59" spans="1:15" x14ac:dyDescent="0.25">
      <c r="A59" s="26" t="s">
        <v>113</v>
      </c>
      <c r="B59" s="24">
        <v>2.1099999999999999E-3</v>
      </c>
      <c r="C59" s="15">
        <v>97416</v>
      </c>
      <c r="D59" s="15">
        <v>205</v>
      </c>
      <c r="E59" s="15">
        <v>97314</v>
      </c>
      <c r="F59" s="15">
        <v>3264428</v>
      </c>
      <c r="G59" s="25">
        <v>33.5</v>
      </c>
      <c r="H59" s="40"/>
      <c r="I59" s="44"/>
      <c r="J59" s="44"/>
      <c r="K59" s="39"/>
      <c r="L59" s="39"/>
      <c r="M59" s="44"/>
      <c r="N59" s="43"/>
      <c r="O59" s="43"/>
    </row>
    <row r="60" spans="1:15" x14ac:dyDescent="0.25">
      <c r="A60" s="27" t="s">
        <v>114</v>
      </c>
      <c r="B60" s="24">
        <v>2.32E-3</v>
      </c>
      <c r="C60" s="15">
        <v>97211</v>
      </c>
      <c r="D60" s="15">
        <v>226</v>
      </c>
      <c r="E60" s="15">
        <v>97098</v>
      </c>
      <c r="F60" s="15">
        <v>3167115</v>
      </c>
      <c r="G60" s="25">
        <v>32.6</v>
      </c>
      <c r="H60" s="40"/>
      <c r="I60" s="44"/>
      <c r="J60" s="44"/>
      <c r="K60" s="39"/>
      <c r="L60" s="39"/>
      <c r="M60" s="44"/>
      <c r="N60" s="43"/>
      <c r="O60" s="43"/>
    </row>
    <row r="61" spans="1:15" x14ac:dyDescent="0.25">
      <c r="A61" s="27" t="s">
        <v>115</v>
      </c>
      <c r="B61" s="24">
        <v>2.5500000000000002E-3</v>
      </c>
      <c r="C61" s="15">
        <v>96985</v>
      </c>
      <c r="D61" s="15">
        <v>247</v>
      </c>
      <c r="E61" s="15">
        <v>96862</v>
      </c>
      <c r="F61" s="15">
        <v>3070017</v>
      </c>
      <c r="G61" s="25">
        <v>31.7</v>
      </c>
      <c r="H61" s="40"/>
      <c r="I61" s="44"/>
      <c r="J61" s="44"/>
      <c r="K61" s="39"/>
      <c r="L61" s="39"/>
      <c r="M61" s="44"/>
      <c r="N61" s="43"/>
      <c r="O61" s="43"/>
    </row>
    <row r="62" spans="1:15" x14ac:dyDescent="0.25">
      <c r="A62" s="27" t="s">
        <v>116</v>
      </c>
      <c r="B62" s="24">
        <v>2.82E-3</v>
      </c>
      <c r="C62" s="15">
        <v>96738</v>
      </c>
      <c r="D62" s="15">
        <v>273</v>
      </c>
      <c r="E62" s="15">
        <v>96602</v>
      </c>
      <c r="F62" s="15">
        <v>2973155</v>
      </c>
      <c r="G62" s="25">
        <v>30.7</v>
      </c>
      <c r="H62" s="40"/>
      <c r="I62" s="44"/>
      <c r="J62" s="44"/>
      <c r="K62" s="39"/>
      <c r="L62" s="39"/>
      <c r="M62" s="44"/>
      <c r="N62" s="43"/>
      <c r="O62" s="43"/>
    </row>
    <row r="63" spans="1:15" x14ac:dyDescent="0.25">
      <c r="A63" s="26" t="s">
        <v>117</v>
      </c>
      <c r="B63" s="24">
        <v>3.15E-3</v>
      </c>
      <c r="C63" s="15">
        <v>96465</v>
      </c>
      <c r="D63" s="15">
        <v>304</v>
      </c>
      <c r="E63" s="15">
        <v>96313</v>
      </c>
      <c r="F63" s="15">
        <v>2876554</v>
      </c>
      <c r="G63" s="25">
        <v>29.8</v>
      </c>
      <c r="H63" s="40"/>
      <c r="I63" s="44"/>
      <c r="J63" s="44"/>
      <c r="K63" s="39"/>
      <c r="L63" s="39"/>
      <c r="M63" s="44"/>
      <c r="N63" s="43"/>
      <c r="O63" s="43"/>
    </row>
    <row r="64" spans="1:15" x14ac:dyDescent="0.25">
      <c r="A64" s="26" t="s">
        <v>118</v>
      </c>
      <c r="B64" s="24">
        <v>3.5200000000000001E-3</v>
      </c>
      <c r="C64" s="15">
        <v>96161</v>
      </c>
      <c r="D64" s="15">
        <v>339</v>
      </c>
      <c r="E64" s="15">
        <v>95992</v>
      </c>
      <c r="F64" s="15">
        <v>2780241</v>
      </c>
      <c r="G64" s="25">
        <v>28.9</v>
      </c>
      <c r="H64" s="40"/>
      <c r="I64" s="44"/>
      <c r="J64" s="44"/>
      <c r="K64" s="39"/>
      <c r="L64" s="39"/>
      <c r="M64" s="44"/>
      <c r="N64" s="43"/>
      <c r="O64" s="43"/>
    </row>
    <row r="65" spans="1:15" x14ac:dyDescent="0.25">
      <c r="A65" s="26" t="s">
        <v>119</v>
      </c>
      <c r="B65" s="24">
        <v>3.9100000000000003E-3</v>
      </c>
      <c r="C65" s="15">
        <v>95822</v>
      </c>
      <c r="D65" s="15">
        <v>374</v>
      </c>
      <c r="E65" s="15">
        <v>95635</v>
      </c>
      <c r="F65" s="15">
        <v>2684249</v>
      </c>
      <c r="G65" s="25">
        <v>28</v>
      </c>
      <c r="H65" s="40"/>
      <c r="I65" s="44"/>
      <c r="J65" s="44"/>
      <c r="K65" s="39"/>
      <c r="L65" s="39"/>
      <c r="M65" s="44"/>
      <c r="N65" s="43"/>
      <c r="O65" s="43"/>
    </row>
    <row r="66" spans="1:15" x14ac:dyDescent="0.25">
      <c r="A66" s="26" t="s">
        <v>120</v>
      </c>
      <c r="B66" s="24">
        <v>4.3099999999999996E-3</v>
      </c>
      <c r="C66" s="15">
        <v>95448</v>
      </c>
      <c r="D66" s="15">
        <v>411</v>
      </c>
      <c r="E66" s="15">
        <v>95243</v>
      </c>
      <c r="F66" s="15">
        <v>2588614</v>
      </c>
      <c r="G66" s="25">
        <v>27.1</v>
      </c>
      <c r="H66" s="40"/>
      <c r="I66" s="44"/>
      <c r="J66" s="44"/>
      <c r="K66" s="39"/>
      <c r="L66" s="39"/>
      <c r="M66" s="44"/>
      <c r="N66" s="43"/>
      <c r="O66" s="43"/>
    </row>
    <row r="67" spans="1:15" x14ac:dyDescent="0.25">
      <c r="A67" s="26" t="s">
        <v>121</v>
      </c>
      <c r="B67" s="24">
        <v>4.7600000000000003E-3</v>
      </c>
      <c r="C67" s="15">
        <v>95037</v>
      </c>
      <c r="D67" s="15">
        <v>453</v>
      </c>
      <c r="E67" s="15">
        <v>94811</v>
      </c>
      <c r="F67" s="15">
        <v>2493372</v>
      </c>
      <c r="G67" s="25">
        <v>26.2</v>
      </c>
      <c r="H67" s="40"/>
      <c r="I67" s="44"/>
      <c r="J67" s="44"/>
      <c r="K67" s="39"/>
      <c r="L67" s="39"/>
      <c r="M67" s="44"/>
      <c r="N67" s="43"/>
      <c r="O67" s="43"/>
    </row>
    <row r="68" spans="1:15" x14ac:dyDescent="0.25">
      <c r="A68" s="26" t="s">
        <v>122</v>
      </c>
      <c r="B68" s="24">
        <v>5.3099999999999996E-3</v>
      </c>
      <c r="C68" s="15">
        <v>94584</v>
      </c>
      <c r="D68" s="15">
        <v>502</v>
      </c>
      <c r="E68" s="15">
        <v>94333</v>
      </c>
      <c r="F68" s="15">
        <v>2398561</v>
      </c>
      <c r="G68" s="25">
        <v>25.4</v>
      </c>
      <c r="H68" s="40"/>
      <c r="I68" s="44"/>
      <c r="J68" s="44"/>
      <c r="K68" s="39"/>
      <c r="L68" s="39"/>
      <c r="M68" s="44"/>
      <c r="N68" s="43"/>
      <c r="O68" s="43"/>
    </row>
    <row r="69" spans="1:15" x14ac:dyDescent="0.25">
      <c r="A69" s="26" t="s">
        <v>123</v>
      </c>
      <c r="B69" s="24">
        <v>5.8999999999999999E-3</v>
      </c>
      <c r="C69" s="15">
        <v>94082</v>
      </c>
      <c r="D69" s="15">
        <v>555</v>
      </c>
      <c r="E69" s="15">
        <v>93805</v>
      </c>
      <c r="F69" s="15">
        <v>2304228</v>
      </c>
      <c r="G69" s="25">
        <v>24.5</v>
      </c>
      <c r="H69" s="40"/>
      <c r="I69" s="44"/>
      <c r="J69" s="44"/>
      <c r="K69" s="39"/>
      <c r="L69" s="39"/>
      <c r="M69" s="44"/>
      <c r="N69" s="43"/>
      <c r="O69" s="43"/>
    </row>
    <row r="70" spans="1:15" x14ac:dyDescent="0.25">
      <c r="A70" s="26" t="s">
        <v>124</v>
      </c>
      <c r="B70" s="24">
        <v>6.4999999999999997E-3</v>
      </c>
      <c r="C70" s="15">
        <v>93527</v>
      </c>
      <c r="D70" s="15">
        <v>608</v>
      </c>
      <c r="E70" s="15">
        <v>93223</v>
      </c>
      <c r="F70" s="15">
        <v>2210424</v>
      </c>
      <c r="G70" s="25">
        <v>23.6</v>
      </c>
      <c r="H70" s="40"/>
      <c r="I70" s="44"/>
      <c r="J70" s="44"/>
      <c r="K70" s="39"/>
      <c r="L70" s="39"/>
      <c r="M70" s="44"/>
      <c r="N70" s="43"/>
      <c r="O70" s="43"/>
    </row>
    <row r="71" spans="1:15" x14ac:dyDescent="0.25">
      <c r="A71" s="26" t="s">
        <v>125</v>
      </c>
      <c r="B71" s="24">
        <v>7.1399999999999996E-3</v>
      </c>
      <c r="C71" s="15">
        <v>92919</v>
      </c>
      <c r="D71" s="15">
        <v>663</v>
      </c>
      <c r="E71" s="15">
        <v>92588</v>
      </c>
      <c r="F71" s="15">
        <v>2117201</v>
      </c>
      <c r="G71" s="25">
        <v>22.8</v>
      </c>
      <c r="H71" s="40"/>
      <c r="I71" s="44"/>
      <c r="J71" s="44"/>
      <c r="K71" s="39"/>
      <c r="L71" s="39"/>
      <c r="M71" s="44"/>
      <c r="N71" s="43"/>
      <c r="O71" s="43"/>
    </row>
    <row r="72" spans="1:15" x14ac:dyDescent="0.25">
      <c r="A72" s="26" t="s">
        <v>126</v>
      </c>
      <c r="B72" s="24">
        <v>7.8799999999999999E-3</v>
      </c>
      <c r="C72" s="15">
        <v>92256</v>
      </c>
      <c r="D72" s="15">
        <v>727</v>
      </c>
      <c r="E72" s="15">
        <v>91893</v>
      </c>
      <c r="F72" s="15">
        <v>2024613</v>
      </c>
      <c r="G72" s="25">
        <v>21.9</v>
      </c>
      <c r="H72" s="40"/>
      <c r="I72" s="44"/>
      <c r="J72" s="44"/>
      <c r="K72" s="39"/>
      <c r="L72" s="39"/>
      <c r="M72" s="44"/>
      <c r="N72" s="43"/>
      <c r="O72" s="43"/>
    </row>
    <row r="73" spans="1:15" x14ac:dyDescent="0.25">
      <c r="A73" s="26" t="s">
        <v>127</v>
      </c>
      <c r="B73" s="24">
        <v>8.7899999999999992E-3</v>
      </c>
      <c r="C73" s="15">
        <v>91529</v>
      </c>
      <c r="D73" s="15">
        <v>804</v>
      </c>
      <c r="E73" s="15">
        <v>91127</v>
      </c>
      <c r="F73" s="15">
        <v>1932721</v>
      </c>
      <c r="G73" s="25">
        <v>21.1</v>
      </c>
      <c r="H73" s="40"/>
      <c r="I73" s="44"/>
      <c r="J73" s="44"/>
      <c r="K73" s="39"/>
      <c r="L73" s="39"/>
      <c r="M73" s="44"/>
      <c r="N73" s="43"/>
      <c r="O73" s="43"/>
    </row>
    <row r="74" spans="1:15" x14ac:dyDescent="0.25">
      <c r="A74" s="26" t="s">
        <v>128</v>
      </c>
      <c r="B74" s="24">
        <v>9.7999999999999997E-3</v>
      </c>
      <c r="C74" s="15">
        <v>90725</v>
      </c>
      <c r="D74" s="15">
        <v>889</v>
      </c>
      <c r="E74" s="15">
        <v>90281</v>
      </c>
      <c r="F74" s="15">
        <v>1841594</v>
      </c>
      <c r="G74" s="25">
        <v>20.3</v>
      </c>
      <c r="H74" s="40"/>
      <c r="I74" s="44"/>
      <c r="J74" s="44"/>
      <c r="K74" s="39"/>
      <c r="L74" s="39"/>
      <c r="M74" s="44"/>
      <c r="N74" s="43"/>
      <c r="O74" s="43"/>
    </row>
    <row r="75" spans="1:15" x14ac:dyDescent="0.25">
      <c r="A75" s="26" t="s">
        <v>129</v>
      </c>
      <c r="B75" s="24">
        <v>1.0840000000000001E-2</v>
      </c>
      <c r="C75" s="15">
        <v>89836</v>
      </c>
      <c r="D75" s="15">
        <v>974</v>
      </c>
      <c r="E75" s="15">
        <v>89349</v>
      </c>
      <c r="F75" s="15">
        <v>1751313</v>
      </c>
      <c r="G75" s="25">
        <v>19.5</v>
      </c>
      <c r="H75" s="40"/>
      <c r="I75" s="44"/>
      <c r="J75" s="44"/>
      <c r="K75" s="39"/>
      <c r="L75" s="39"/>
      <c r="M75" s="44"/>
      <c r="N75" s="43"/>
      <c r="O75" s="43"/>
    </row>
    <row r="76" spans="1:15" x14ac:dyDescent="0.25">
      <c r="A76" s="26" t="s">
        <v>130</v>
      </c>
      <c r="B76" s="24">
        <v>1.191E-2</v>
      </c>
      <c r="C76" s="15">
        <v>88862</v>
      </c>
      <c r="D76" s="15">
        <v>1058</v>
      </c>
      <c r="E76" s="15">
        <v>88333</v>
      </c>
      <c r="F76" s="15">
        <v>1661964</v>
      </c>
      <c r="G76" s="25">
        <v>18.7</v>
      </c>
      <c r="H76" s="40"/>
      <c r="I76" s="44"/>
      <c r="J76" s="44"/>
      <c r="K76" s="39"/>
      <c r="L76" s="39"/>
      <c r="M76" s="44"/>
      <c r="N76" s="43"/>
      <c r="O76" s="43"/>
    </row>
    <row r="77" spans="1:15" x14ac:dyDescent="0.25">
      <c r="A77" s="26" t="s">
        <v>131</v>
      </c>
      <c r="B77" s="24">
        <v>1.304E-2</v>
      </c>
      <c r="C77" s="15">
        <v>87804</v>
      </c>
      <c r="D77" s="15">
        <v>1145</v>
      </c>
      <c r="E77" s="15">
        <v>87232</v>
      </c>
      <c r="F77" s="15">
        <v>1573631</v>
      </c>
      <c r="G77" s="25">
        <v>17.899999999999999</v>
      </c>
      <c r="H77" s="40"/>
      <c r="I77" s="44"/>
      <c r="J77" s="44"/>
      <c r="K77" s="39"/>
      <c r="L77" s="39"/>
      <c r="M77" s="44"/>
      <c r="N77" s="43"/>
      <c r="O77" s="43"/>
    </row>
    <row r="78" spans="1:15" x14ac:dyDescent="0.25">
      <c r="A78" s="26" t="s">
        <v>132</v>
      </c>
      <c r="B78" s="24">
        <v>1.4279999999999999E-2</v>
      </c>
      <c r="C78" s="15">
        <v>86659</v>
      </c>
      <c r="D78" s="15">
        <v>1237</v>
      </c>
      <c r="E78" s="15">
        <v>86041</v>
      </c>
      <c r="F78" s="15">
        <v>1486400</v>
      </c>
      <c r="G78" s="25">
        <v>17.2</v>
      </c>
      <c r="H78" s="40"/>
      <c r="I78" s="44"/>
      <c r="J78" s="44"/>
      <c r="K78" s="39"/>
      <c r="L78" s="39"/>
      <c r="M78" s="44"/>
      <c r="N78" s="43"/>
      <c r="O78" s="43"/>
    </row>
    <row r="79" spans="1:15" x14ac:dyDescent="0.25">
      <c r="A79" s="26" t="s">
        <v>133</v>
      </c>
      <c r="B79" s="24">
        <v>1.555E-2</v>
      </c>
      <c r="C79" s="15">
        <v>85422</v>
      </c>
      <c r="D79" s="15">
        <v>1328</v>
      </c>
      <c r="E79" s="15">
        <v>84758</v>
      </c>
      <c r="F79" s="15">
        <v>1400359</v>
      </c>
      <c r="G79" s="25">
        <v>16.399999999999999</v>
      </c>
      <c r="H79" s="40"/>
      <c r="I79" s="44"/>
      <c r="J79" s="44"/>
      <c r="K79" s="39"/>
      <c r="L79" s="39"/>
      <c r="M79" s="44"/>
      <c r="N79" s="43"/>
      <c r="O79" s="43"/>
    </row>
    <row r="80" spans="1:15" x14ac:dyDescent="0.25">
      <c r="A80" s="26" t="s">
        <v>134</v>
      </c>
      <c r="B80" s="24">
        <v>1.6820000000000002E-2</v>
      </c>
      <c r="C80" s="15">
        <v>84094</v>
      </c>
      <c r="D80" s="15">
        <v>1414</v>
      </c>
      <c r="E80" s="15">
        <v>83387</v>
      </c>
      <c r="F80" s="15">
        <v>1315601</v>
      </c>
      <c r="G80" s="25">
        <v>15.6</v>
      </c>
      <c r="H80" s="40"/>
      <c r="I80" s="44"/>
      <c r="J80" s="44"/>
      <c r="K80" s="39"/>
      <c r="L80" s="39"/>
      <c r="M80" s="44"/>
      <c r="N80" s="43"/>
      <c r="O80" s="43"/>
    </row>
    <row r="81" spans="1:15" x14ac:dyDescent="0.25">
      <c r="A81" s="26" t="s">
        <v>135</v>
      </c>
      <c r="B81" s="24">
        <v>1.822E-2</v>
      </c>
      <c r="C81" s="15">
        <v>82680</v>
      </c>
      <c r="D81" s="15">
        <v>1506</v>
      </c>
      <c r="E81" s="15">
        <v>81927</v>
      </c>
      <c r="F81" s="15">
        <v>1232214</v>
      </c>
      <c r="G81" s="25">
        <v>14.9</v>
      </c>
      <c r="H81" s="40"/>
      <c r="I81" s="44"/>
      <c r="J81" s="44"/>
      <c r="K81" s="39"/>
      <c r="L81" s="39"/>
      <c r="M81" s="44"/>
      <c r="N81" s="43"/>
      <c r="O81" s="43"/>
    </row>
    <row r="82" spans="1:15" x14ac:dyDescent="0.25">
      <c r="A82" s="26" t="s">
        <v>136</v>
      </c>
      <c r="B82" s="24">
        <v>1.9990000000000001E-2</v>
      </c>
      <c r="C82" s="15">
        <v>81174</v>
      </c>
      <c r="D82" s="15">
        <v>1623</v>
      </c>
      <c r="E82" s="15">
        <v>80363</v>
      </c>
      <c r="F82" s="15">
        <v>1150287</v>
      </c>
      <c r="G82" s="25">
        <v>14.2</v>
      </c>
      <c r="H82" s="40"/>
      <c r="I82" s="44"/>
      <c r="J82" s="44"/>
      <c r="K82" s="39"/>
      <c r="L82" s="39"/>
      <c r="M82" s="44"/>
      <c r="N82" s="43"/>
      <c r="O82" s="43"/>
    </row>
    <row r="83" spans="1:15" x14ac:dyDescent="0.25">
      <c r="A83" s="26" t="s">
        <v>137</v>
      </c>
      <c r="B83" s="24">
        <v>2.231E-2</v>
      </c>
      <c r="C83" s="15">
        <v>79551</v>
      </c>
      <c r="D83" s="15">
        <v>1775</v>
      </c>
      <c r="E83" s="15">
        <v>78664</v>
      </c>
      <c r="F83" s="15">
        <v>1069925</v>
      </c>
      <c r="G83" s="25">
        <v>13.4</v>
      </c>
      <c r="H83" s="40"/>
      <c r="I83" s="44"/>
      <c r="J83" s="44"/>
      <c r="K83" s="39"/>
      <c r="L83" s="39"/>
      <c r="M83" s="44"/>
      <c r="N83" s="43"/>
      <c r="O83" s="43"/>
    </row>
    <row r="84" spans="1:15" x14ac:dyDescent="0.25">
      <c r="A84" s="26" t="s">
        <v>138</v>
      </c>
      <c r="B84" s="24">
        <v>2.4899999999999999E-2</v>
      </c>
      <c r="C84" s="15">
        <v>77776</v>
      </c>
      <c r="D84" s="15">
        <v>1937</v>
      </c>
      <c r="E84" s="15">
        <v>76808</v>
      </c>
      <c r="F84" s="15">
        <v>991261</v>
      </c>
      <c r="G84" s="25">
        <v>12.7</v>
      </c>
      <c r="H84" s="40"/>
      <c r="I84" s="44"/>
      <c r="J84" s="44"/>
      <c r="K84" s="39"/>
      <c r="L84" s="39"/>
      <c r="M84" s="44"/>
      <c r="N84" s="43"/>
      <c r="O84" s="43"/>
    </row>
    <row r="85" spans="1:15" x14ac:dyDescent="0.25">
      <c r="A85" s="26" t="s">
        <v>139</v>
      </c>
      <c r="B85" s="24">
        <v>2.7539999999999999E-2</v>
      </c>
      <c r="C85" s="15">
        <v>75839</v>
      </c>
      <c r="D85" s="15">
        <v>2089</v>
      </c>
      <c r="E85" s="15">
        <v>74795</v>
      </c>
      <c r="F85" s="15">
        <v>914454</v>
      </c>
      <c r="G85" s="25">
        <v>12.1</v>
      </c>
      <c r="H85" s="40"/>
      <c r="I85" s="44"/>
      <c r="J85" s="44"/>
      <c r="K85" s="39"/>
      <c r="L85" s="39"/>
      <c r="M85" s="44"/>
      <c r="N85" s="43"/>
      <c r="O85" s="43"/>
    </row>
    <row r="86" spans="1:15" x14ac:dyDescent="0.25">
      <c r="A86" s="26" t="s">
        <v>140</v>
      </c>
      <c r="B86" s="24">
        <v>3.041E-2</v>
      </c>
      <c r="C86" s="15">
        <v>73750</v>
      </c>
      <c r="D86" s="15">
        <v>2243</v>
      </c>
      <c r="E86" s="15">
        <v>72629</v>
      </c>
      <c r="F86" s="15">
        <v>839659</v>
      </c>
      <c r="G86" s="25">
        <v>11.4</v>
      </c>
      <c r="H86" s="40"/>
      <c r="I86" s="44"/>
      <c r="J86" s="44"/>
      <c r="K86" s="39"/>
      <c r="L86" s="39"/>
      <c r="M86" s="44"/>
      <c r="N86" s="43"/>
      <c r="O86" s="43"/>
    </row>
    <row r="87" spans="1:15" x14ac:dyDescent="0.25">
      <c r="A87" s="26" t="s">
        <v>141</v>
      </c>
      <c r="B87" s="24">
        <v>3.4090000000000002E-2</v>
      </c>
      <c r="C87" s="15">
        <v>71507</v>
      </c>
      <c r="D87" s="15">
        <v>2438</v>
      </c>
      <c r="E87" s="15">
        <v>70288</v>
      </c>
      <c r="F87" s="15">
        <v>767031</v>
      </c>
      <c r="G87" s="25">
        <v>10.7</v>
      </c>
      <c r="H87" s="40"/>
      <c r="I87" s="44"/>
      <c r="J87" s="44"/>
      <c r="K87" s="39"/>
      <c r="L87" s="39"/>
      <c r="M87" s="44"/>
      <c r="N87" s="43"/>
      <c r="O87" s="43"/>
    </row>
    <row r="88" spans="1:15" x14ac:dyDescent="0.25">
      <c r="A88" s="26" t="s">
        <v>142</v>
      </c>
      <c r="B88" s="24">
        <v>3.9030000000000002E-2</v>
      </c>
      <c r="C88" s="15">
        <v>69069</v>
      </c>
      <c r="D88" s="15">
        <v>2696</v>
      </c>
      <c r="E88" s="15">
        <v>67721</v>
      </c>
      <c r="F88" s="15">
        <v>696743</v>
      </c>
      <c r="G88" s="25">
        <v>10.1</v>
      </c>
      <c r="H88" s="40"/>
      <c r="I88" s="44"/>
      <c r="J88" s="44"/>
      <c r="K88" s="39"/>
      <c r="L88" s="39"/>
      <c r="M88" s="44"/>
      <c r="N88" s="43"/>
      <c r="O88" s="43"/>
    </row>
    <row r="89" spans="1:15" x14ac:dyDescent="0.25">
      <c r="A89" s="26" t="s">
        <v>143</v>
      </c>
      <c r="B89" s="24">
        <v>4.4720000000000003E-2</v>
      </c>
      <c r="C89" s="15">
        <v>66373</v>
      </c>
      <c r="D89" s="15">
        <v>2968</v>
      </c>
      <c r="E89" s="15">
        <v>64889</v>
      </c>
      <c r="F89" s="15">
        <v>629022</v>
      </c>
      <c r="G89" s="25">
        <v>9.5</v>
      </c>
      <c r="H89" s="40"/>
      <c r="I89" s="44"/>
      <c r="J89" s="44"/>
      <c r="K89" s="39"/>
      <c r="L89" s="39"/>
      <c r="M89" s="44"/>
      <c r="N89" s="43"/>
      <c r="O89" s="43"/>
    </row>
    <row r="90" spans="1:15" x14ac:dyDescent="0.25">
      <c r="A90" s="26" t="s">
        <v>144</v>
      </c>
      <c r="B90" s="24">
        <v>5.0569999999999997E-2</v>
      </c>
      <c r="C90" s="15">
        <v>63405</v>
      </c>
      <c r="D90" s="15">
        <v>3207</v>
      </c>
      <c r="E90" s="15">
        <v>61802</v>
      </c>
      <c r="F90" s="15">
        <v>564133</v>
      </c>
      <c r="G90" s="25">
        <v>8.9</v>
      </c>
      <c r="H90" s="40"/>
      <c r="I90" s="44"/>
      <c r="J90" s="44"/>
      <c r="K90" s="39"/>
      <c r="L90" s="39"/>
      <c r="M90" s="44"/>
      <c r="N90" s="43"/>
      <c r="O90" s="43"/>
    </row>
    <row r="91" spans="1:15" x14ac:dyDescent="0.25">
      <c r="A91" s="26" t="s">
        <v>145</v>
      </c>
      <c r="B91" s="24">
        <v>5.6489999999999999E-2</v>
      </c>
      <c r="C91" s="15">
        <v>60198</v>
      </c>
      <c r="D91" s="15">
        <v>3401</v>
      </c>
      <c r="E91" s="15">
        <v>58498</v>
      </c>
      <c r="F91" s="15">
        <v>502331</v>
      </c>
      <c r="G91" s="25">
        <v>8.3000000000000007</v>
      </c>
      <c r="H91" s="40"/>
      <c r="I91" s="44"/>
      <c r="J91" s="44"/>
      <c r="K91" s="39"/>
      <c r="L91" s="39"/>
      <c r="M91" s="44"/>
      <c r="N91" s="43"/>
      <c r="O91" s="43"/>
    </row>
    <row r="92" spans="1:15" x14ac:dyDescent="0.25">
      <c r="A92" s="26" t="s">
        <v>146</v>
      </c>
      <c r="B92" s="24">
        <v>6.2920000000000004E-2</v>
      </c>
      <c r="C92" s="15">
        <v>56797</v>
      </c>
      <c r="D92" s="15">
        <v>3574</v>
      </c>
      <c r="E92" s="15">
        <v>55010</v>
      </c>
      <c r="F92" s="15">
        <v>443834</v>
      </c>
      <c r="G92" s="25">
        <v>7.8</v>
      </c>
      <c r="H92" s="40"/>
      <c r="I92" s="44"/>
      <c r="J92" s="44"/>
      <c r="K92" s="39"/>
      <c r="L92" s="39"/>
      <c r="M92" s="44"/>
      <c r="N92" s="43"/>
      <c r="O92" s="43"/>
    </row>
    <row r="93" spans="1:15" x14ac:dyDescent="0.25">
      <c r="A93" s="26" t="s">
        <v>147</v>
      </c>
      <c r="B93" s="24">
        <v>7.0389999999999994E-2</v>
      </c>
      <c r="C93" s="15">
        <v>53223</v>
      </c>
      <c r="D93" s="15">
        <v>3746</v>
      </c>
      <c r="E93" s="15">
        <v>51350</v>
      </c>
      <c r="F93" s="15">
        <v>388824</v>
      </c>
      <c r="G93" s="25">
        <v>7.3</v>
      </c>
      <c r="H93" s="40"/>
      <c r="I93" s="44"/>
      <c r="J93" s="44"/>
      <c r="K93" s="39"/>
      <c r="L93" s="39"/>
      <c r="M93" s="44"/>
      <c r="N93" s="43"/>
      <c r="O93" s="43"/>
    </row>
    <row r="94" spans="1:15" x14ac:dyDescent="0.25">
      <c r="A94" s="26" t="s">
        <v>148</v>
      </c>
      <c r="B94" s="24">
        <v>7.8890000000000002E-2</v>
      </c>
      <c r="C94" s="15">
        <v>49477</v>
      </c>
      <c r="D94" s="15">
        <v>3903</v>
      </c>
      <c r="E94" s="15">
        <v>47526</v>
      </c>
      <c r="F94" s="15">
        <v>337474</v>
      </c>
      <c r="G94" s="25">
        <v>6.8</v>
      </c>
      <c r="H94" s="40"/>
      <c r="I94" s="44"/>
      <c r="J94" s="44"/>
      <c r="K94" s="39"/>
      <c r="L94" s="39"/>
      <c r="M94" s="44"/>
      <c r="N94" s="43"/>
      <c r="O94" s="43"/>
    </row>
    <row r="95" spans="1:15" x14ac:dyDescent="0.25">
      <c r="A95" s="26" t="s">
        <v>149</v>
      </c>
      <c r="B95" s="24">
        <v>8.8010000000000005E-2</v>
      </c>
      <c r="C95" s="15">
        <v>45574</v>
      </c>
      <c r="D95" s="15">
        <v>4011</v>
      </c>
      <c r="E95" s="15">
        <v>43569</v>
      </c>
      <c r="F95" s="15">
        <v>289948</v>
      </c>
      <c r="G95" s="25">
        <v>6.4</v>
      </c>
      <c r="H95" s="40"/>
      <c r="I95" s="44"/>
      <c r="J95" s="44"/>
      <c r="K95" s="39"/>
      <c r="L95" s="39"/>
      <c r="M95" s="44"/>
      <c r="N95" s="43"/>
      <c r="O95" s="43"/>
    </row>
    <row r="96" spans="1:15" x14ac:dyDescent="0.25">
      <c r="A96" s="26" t="s">
        <v>150</v>
      </c>
      <c r="B96" s="24">
        <v>9.7989999999999994E-2</v>
      </c>
      <c r="C96" s="15">
        <v>41563</v>
      </c>
      <c r="D96" s="15">
        <v>4073</v>
      </c>
      <c r="E96" s="15">
        <v>39527</v>
      </c>
      <c r="F96" s="15">
        <v>246380</v>
      </c>
      <c r="G96" s="25">
        <v>5.9</v>
      </c>
      <c r="H96" s="40"/>
      <c r="I96" s="44"/>
      <c r="J96" s="44"/>
      <c r="K96" s="39"/>
      <c r="L96" s="39"/>
      <c r="M96" s="44"/>
      <c r="N96" s="43"/>
      <c r="O96" s="43"/>
    </row>
    <row r="97" spans="1:15" x14ac:dyDescent="0.25">
      <c r="A97" s="26" t="s">
        <v>151</v>
      </c>
      <c r="B97" s="24">
        <v>0.1089</v>
      </c>
      <c r="C97" s="15">
        <v>37490</v>
      </c>
      <c r="D97" s="15">
        <v>4083</v>
      </c>
      <c r="E97" s="15">
        <v>35449</v>
      </c>
      <c r="F97" s="15">
        <v>206853</v>
      </c>
      <c r="G97" s="25">
        <v>5.5</v>
      </c>
      <c r="H97" s="40"/>
      <c r="I97" s="44"/>
      <c r="J97" s="44"/>
      <c r="K97" s="39"/>
      <c r="L97" s="39"/>
      <c r="M97" s="44"/>
      <c r="N97" s="43"/>
      <c r="O97" s="43"/>
    </row>
    <row r="98" spans="1:15" x14ac:dyDescent="0.25">
      <c r="A98" s="26" t="s">
        <v>152</v>
      </c>
      <c r="B98" s="24">
        <v>0.12077</v>
      </c>
      <c r="C98" s="15">
        <v>33407</v>
      </c>
      <c r="D98" s="15">
        <v>4035</v>
      </c>
      <c r="E98" s="15">
        <v>31390</v>
      </c>
      <c r="F98" s="15">
        <v>171405</v>
      </c>
      <c r="G98" s="25">
        <v>5.0999999999999996</v>
      </c>
      <c r="H98" s="40"/>
      <c r="I98" s="44"/>
      <c r="J98" s="44"/>
      <c r="K98" s="39"/>
      <c r="L98" s="39"/>
      <c r="M98" s="44"/>
      <c r="N98" s="43"/>
      <c r="O98" s="43"/>
    </row>
    <row r="99" spans="1:15" x14ac:dyDescent="0.25">
      <c r="A99" s="26" t="s">
        <v>153</v>
      </c>
      <c r="B99" s="24">
        <v>0.13367000000000001</v>
      </c>
      <c r="C99" s="15">
        <v>29372</v>
      </c>
      <c r="D99" s="15">
        <v>3926</v>
      </c>
      <c r="E99" s="15">
        <v>27409</v>
      </c>
      <c r="F99" s="15">
        <v>140015</v>
      </c>
      <c r="G99" s="25">
        <v>4.8</v>
      </c>
      <c r="H99" s="40"/>
      <c r="I99" s="44"/>
      <c r="J99" s="44"/>
      <c r="K99" s="39"/>
      <c r="L99" s="39"/>
      <c r="M99" s="44"/>
      <c r="N99" s="43"/>
      <c r="O99" s="43"/>
    </row>
    <row r="100" spans="1:15" x14ac:dyDescent="0.25">
      <c r="A100" s="26" t="s">
        <v>154</v>
      </c>
      <c r="B100" s="24">
        <v>0.14763999999999999</v>
      </c>
      <c r="C100" s="15">
        <v>25446</v>
      </c>
      <c r="D100" s="15">
        <v>3757</v>
      </c>
      <c r="E100" s="15">
        <v>23568</v>
      </c>
      <c r="F100" s="15">
        <v>112606</v>
      </c>
      <c r="G100" s="25">
        <v>4.4000000000000004</v>
      </c>
      <c r="H100" s="40"/>
      <c r="I100" s="44"/>
      <c r="J100" s="44"/>
      <c r="K100" s="39"/>
      <c r="L100" s="39"/>
      <c r="M100" s="44"/>
      <c r="N100" s="43"/>
      <c r="O100" s="43"/>
    </row>
    <row r="101" spans="1:15" x14ac:dyDescent="0.25">
      <c r="A101" s="26" t="s">
        <v>155</v>
      </c>
      <c r="B101" s="24">
        <v>0.16272</v>
      </c>
      <c r="C101" s="15">
        <v>21689</v>
      </c>
      <c r="D101" s="15">
        <v>3529</v>
      </c>
      <c r="E101" s="15">
        <v>19925</v>
      </c>
      <c r="F101" s="15">
        <v>89039</v>
      </c>
      <c r="G101" s="25">
        <v>4.0999999999999996</v>
      </c>
      <c r="H101" s="40"/>
      <c r="I101" s="44"/>
      <c r="J101" s="44"/>
      <c r="K101" s="39"/>
      <c r="L101" s="39"/>
      <c r="M101" s="44"/>
      <c r="N101" s="43"/>
      <c r="O101" s="43"/>
    </row>
    <row r="102" spans="1:15" x14ac:dyDescent="0.25">
      <c r="A102" s="26" t="s">
        <v>156</v>
      </c>
      <c r="B102" s="24">
        <v>0.17896000000000001</v>
      </c>
      <c r="C102" s="15">
        <v>18160</v>
      </c>
      <c r="D102" s="15">
        <v>3250</v>
      </c>
      <c r="E102" s="15">
        <v>16535</v>
      </c>
      <c r="F102" s="15">
        <v>69114</v>
      </c>
      <c r="G102" s="25">
        <v>3.8</v>
      </c>
      <c r="H102" s="40"/>
      <c r="I102" s="44"/>
      <c r="J102" s="44"/>
      <c r="K102" s="39"/>
      <c r="L102" s="39"/>
      <c r="M102" s="44"/>
      <c r="N102" s="43"/>
      <c r="O102" s="43"/>
    </row>
    <row r="103" spans="1:15" x14ac:dyDescent="0.25">
      <c r="A103" s="26" t="s">
        <v>157</v>
      </c>
      <c r="B103" s="24">
        <v>0.19639000000000001</v>
      </c>
      <c r="C103" s="15">
        <v>14910</v>
      </c>
      <c r="D103" s="15">
        <v>2928</v>
      </c>
      <c r="E103" s="15">
        <v>13446</v>
      </c>
      <c r="F103" s="15">
        <v>52579</v>
      </c>
      <c r="G103" s="25">
        <v>3.5</v>
      </c>
      <c r="H103" s="40"/>
      <c r="I103" s="44"/>
      <c r="J103" s="44"/>
      <c r="K103" s="39"/>
      <c r="L103" s="39"/>
      <c r="M103" s="44"/>
      <c r="N103" s="43"/>
      <c r="O103" s="43"/>
    </row>
    <row r="104" spans="1:15" x14ac:dyDescent="0.25">
      <c r="A104" s="26" t="s">
        <v>158</v>
      </c>
      <c r="B104" s="24">
        <v>0.21504000000000001</v>
      </c>
      <c r="C104" s="15">
        <v>11982</v>
      </c>
      <c r="D104" s="15">
        <v>2577</v>
      </c>
      <c r="E104" s="15">
        <v>10694</v>
      </c>
      <c r="F104" s="15">
        <v>39133</v>
      </c>
      <c r="G104" s="25">
        <v>3.3</v>
      </c>
      <c r="H104" s="40"/>
      <c r="I104" s="44"/>
      <c r="J104" s="44"/>
      <c r="K104" s="39"/>
      <c r="L104" s="39"/>
      <c r="M104" s="44"/>
      <c r="N104" s="43"/>
      <c r="O104" s="43"/>
    </row>
    <row r="105" spans="1:15" x14ac:dyDescent="0.25">
      <c r="A105" s="26" t="s">
        <v>159</v>
      </c>
      <c r="B105" s="24">
        <v>0.23493</v>
      </c>
      <c r="C105" s="15">
        <v>9405</v>
      </c>
      <c r="D105" s="15">
        <v>2209</v>
      </c>
      <c r="E105" s="15">
        <v>8301</v>
      </c>
      <c r="F105" s="15">
        <v>28440</v>
      </c>
      <c r="G105" s="25">
        <v>3</v>
      </c>
      <c r="H105" s="40"/>
      <c r="I105" s="44"/>
      <c r="J105" s="44"/>
      <c r="K105" s="39"/>
      <c r="L105" s="39"/>
      <c r="M105" s="44"/>
      <c r="N105" s="43"/>
      <c r="O105" s="43"/>
    </row>
    <row r="106" spans="1:15" x14ac:dyDescent="0.25">
      <c r="A106" s="26" t="s">
        <v>160</v>
      </c>
      <c r="B106" s="24">
        <v>0.25607000000000002</v>
      </c>
      <c r="C106" s="15">
        <v>7196</v>
      </c>
      <c r="D106" s="15">
        <v>1843</v>
      </c>
      <c r="E106" s="15">
        <v>6275</v>
      </c>
      <c r="F106" s="15">
        <v>20139</v>
      </c>
      <c r="G106" s="25">
        <v>2.8</v>
      </c>
      <c r="H106" s="40"/>
      <c r="I106" s="44"/>
      <c r="J106" s="44"/>
      <c r="K106" s="39"/>
      <c r="L106" s="39"/>
      <c r="M106" s="44"/>
      <c r="N106" s="43"/>
      <c r="O106" s="43"/>
    </row>
    <row r="107" spans="1:15" x14ac:dyDescent="0.25">
      <c r="A107" s="26" t="s">
        <v>161</v>
      </c>
      <c r="B107" s="24">
        <v>0.27845999999999999</v>
      </c>
      <c r="C107" s="15">
        <v>5353</v>
      </c>
      <c r="D107" s="15">
        <v>1491</v>
      </c>
      <c r="E107" s="15">
        <v>4608</v>
      </c>
      <c r="F107" s="15">
        <v>13865</v>
      </c>
      <c r="G107" s="25">
        <v>2.6</v>
      </c>
      <c r="H107" s="40"/>
      <c r="I107" s="44"/>
      <c r="J107" s="44"/>
      <c r="K107" s="39"/>
      <c r="L107" s="39"/>
      <c r="M107" s="44"/>
      <c r="N107" s="43"/>
      <c r="O107" s="43"/>
    </row>
    <row r="108" spans="1:15" x14ac:dyDescent="0.25">
      <c r="A108" s="26" t="s">
        <v>162</v>
      </c>
      <c r="B108" s="24">
        <v>0.30209999999999998</v>
      </c>
      <c r="C108" s="15">
        <v>3862</v>
      </c>
      <c r="D108" s="15">
        <v>1167</v>
      </c>
      <c r="E108" s="15">
        <v>3279</v>
      </c>
      <c r="F108" s="15">
        <v>9257</v>
      </c>
      <c r="G108" s="25">
        <v>2.4</v>
      </c>
      <c r="H108" s="40"/>
      <c r="I108" s="44"/>
      <c r="J108" s="44"/>
      <c r="K108" s="39"/>
      <c r="L108" s="39"/>
      <c r="M108" s="44"/>
      <c r="N108" s="43"/>
      <c r="O108" s="43"/>
    </row>
    <row r="109" spans="1:15" x14ac:dyDescent="0.25">
      <c r="A109" s="26" t="s">
        <v>163</v>
      </c>
      <c r="B109" s="24">
        <v>0.32696999999999998</v>
      </c>
      <c r="C109" s="15">
        <v>2695</v>
      </c>
      <c r="D109" s="15">
        <v>881</v>
      </c>
      <c r="E109" s="15">
        <v>2255</v>
      </c>
      <c r="F109" s="15">
        <v>5979</v>
      </c>
      <c r="G109" s="25">
        <v>2.2000000000000002</v>
      </c>
      <c r="H109" s="40"/>
      <c r="I109" s="44"/>
      <c r="J109" s="44"/>
      <c r="K109" s="39"/>
      <c r="L109" s="39"/>
      <c r="M109" s="44"/>
      <c r="N109" s="43"/>
      <c r="O109" s="43"/>
    </row>
    <row r="110" spans="1:15" x14ac:dyDescent="0.25">
      <c r="A110" s="28" t="s">
        <v>164</v>
      </c>
      <c r="B110" s="29">
        <v>1</v>
      </c>
      <c r="C110" s="30">
        <v>1814</v>
      </c>
      <c r="D110" s="30">
        <v>1814</v>
      </c>
      <c r="E110" s="30">
        <v>3724</v>
      </c>
      <c r="F110" s="30">
        <v>3724</v>
      </c>
      <c r="G110" s="31">
        <v>2.1</v>
      </c>
      <c r="H110" s="40"/>
      <c r="I110" s="44"/>
      <c r="J110" s="44"/>
      <c r="K110" s="39"/>
      <c r="L110" s="39"/>
      <c r="M110" s="44"/>
      <c r="N110" s="43"/>
      <c r="O110" s="43"/>
    </row>
    <row r="111" spans="1:15" x14ac:dyDescent="0.25">
      <c r="A111" s="15"/>
      <c r="B111" s="24"/>
      <c r="C111" s="15"/>
      <c r="D111" s="15"/>
      <c r="E111" s="15"/>
      <c r="F111" s="15"/>
      <c r="G111" s="67"/>
      <c r="H111" s="40"/>
      <c r="I111" s="44"/>
      <c r="J111" s="44"/>
      <c r="K111" s="39"/>
      <c r="L111" s="39"/>
      <c r="M111" s="44"/>
      <c r="N111" s="43"/>
      <c r="O111" s="43"/>
    </row>
    <row r="113" spans="1:1" x14ac:dyDescent="0.25">
      <c r="A113" s="32" t="s">
        <v>284</v>
      </c>
    </row>
    <row r="114" spans="1:1" x14ac:dyDescent="0.25">
      <c r="A114" s="33" t="s">
        <v>165</v>
      </c>
    </row>
  </sheetData>
  <conditionalFormatting sqref="H10:H111">
    <cfRule type="cellIs" dxfId="3" priority="2" operator="lessThan">
      <formula>0</formula>
    </cfRule>
  </conditionalFormatting>
  <conditionalFormatting sqref="J10:J111">
    <cfRule type="cellIs" dxfId="2" priority="1" operator="lessThan">
      <formula>0</formula>
    </cfRule>
  </conditionalFormatting>
  <pageMargins left="0.75" right="0.75" top="1" bottom="1" header="0.5" footer="0.5"/>
  <pageSetup paperSize="9" orientation="portrait" r:id="rId1"/>
  <headerFooter alignWithMargins="0"/>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7A9381-1924-4574-8FA7-9D8BFF20F045}">
  <dimension ref="A1:O114"/>
  <sheetViews>
    <sheetView zoomScaleNormal="100" workbookViewId="0"/>
  </sheetViews>
  <sheetFormatPr defaultRowHeight="12.5" x14ac:dyDescent="0.25"/>
  <cols>
    <col min="1" max="1" width="12.59765625" style="4" customWidth="1"/>
    <col min="2" max="2" width="17.3984375" style="4" customWidth="1"/>
    <col min="3" max="3" width="10.59765625" style="4" customWidth="1"/>
    <col min="4" max="5" width="17.3984375" style="4" customWidth="1"/>
    <col min="6" max="7" width="15.09765625" style="4" customWidth="1"/>
    <col min="8" max="8" width="11" style="4" customWidth="1"/>
    <col min="9" max="256" width="9.09765625" style="4"/>
    <col min="257" max="257" width="12.59765625" style="4" customWidth="1"/>
    <col min="258" max="258" width="17.3984375" style="4" customWidth="1"/>
    <col min="259" max="259" width="10.59765625" style="4" customWidth="1"/>
    <col min="260" max="261" width="17.3984375" style="4" customWidth="1"/>
    <col min="262" max="263" width="15.09765625" style="4" customWidth="1"/>
    <col min="264" max="264" width="11" style="4" customWidth="1"/>
    <col min="265" max="512" width="9.09765625" style="4"/>
    <col min="513" max="513" width="12.59765625" style="4" customWidth="1"/>
    <col min="514" max="514" width="17.3984375" style="4" customWidth="1"/>
    <col min="515" max="515" width="10.59765625" style="4" customWidth="1"/>
    <col min="516" max="517" width="17.3984375" style="4" customWidth="1"/>
    <col min="518" max="519" width="15.09765625" style="4" customWidth="1"/>
    <col min="520" max="520" width="11" style="4" customWidth="1"/>
    <col min="521" max="768" width="9.09765625" style="4"/>
    <col min="769" max="769" width="12.59765625" style="4" customWidth="1"/>
    <col min="770" max="770" width="17.3984375" style="4" customWidth="1"/>
    <col min="771" max="771" width="10.59765625" style="4" customWidth="1"/>
    <col min="772" max="773" width="17.3984375" style="4" customWidth="1"/>
    <col min="774" max="775" width="15.09765625" style="4" customWidth="1"/>
    <col min="776" max="776" width="11" style="4" customWidth="1"/>
    <col min="777" max="1024" width="9.09765625" style="4"/>
    <col min="1025" max="1025" width="12.59765625" style="4" customWidth="1"/>
    <col min="1026" max="1026" width="17.3984375" style="4" customWidth="1"/>
    <col min="1027" max="1027" width="10.59765625" style="4" customWidth="1"/>
    <col min="1028" max="1029" width="17.3984375" style="4" customWidth="1"/>
    <col min="1030" max="1031" width="15.09765625" style="4" customWidth="1"/>
    <col min="1032" max="1032" width="11" style="4" customWidth="1"/>
    <col min="1033" max="1280" width="9.09765625" style="4"/>
    <col min="1281" max="1281" width="12.59765625" style="4" customWidth="1"/>
    <col min="1282" max="1282" width="17.3984375" style="4" customWidth="1"/>
    <col min="1283" max="1283" width="10.59765625" style="4" customWidth="1"/>
    <col min="1284" max="1285" width="17.3984375" style="4" customWidth="1"/>
    <col min="1286" max="1287" width="15.09765625" style="4" customWidth="1"/>
    <col min="1288" max="1288" width="11" style="4" customWidth="1"/>
    <col min="1289" max="1536" width="9.09765625" style="4"/>
    <col min="1537" max="1537" width="12.59765625" style="4" customWidth="1"/>
    <col min="1538" max="1538" width="17.3984375" style="4" customWidth="1"/>
    <col min="1539" max="1539" width="10.59765625" style="4" customWidth="1"/>
    <col min="1540" max="1541" width="17.3984375" style="4" customWidth="1"/>
    <col min="1542" max="1543" width="15.09765625" style="4" customWidth="1"/>
    <col min="1544" max="1544" width="11" style="4" customWidth="1"/>
    <col min="1545" max="1792" width="9.09765625" style="4"/>
    <col min="1793" max="1793" width="12.59765625" style="4" customWidth="1"/>
    <col min="1794" max="1794" width="17.3984375" style="4" customWidth="1"/>
    <col min="1795" max="1795" width="10.59765625" style="4" customWidth="1"/>
    <col min="1796" max="1797" width="17.3984375" style="4" customWidth="1"/>
    <col min="1798" max="1799" width="15.09765625" style="4" customWidth="1"/>
    <col min="1800" max="1800" width="11" style="4" customWidth="1"/>
    <col min="1801" max="2048" width="9.09765625" style="4"/>
    <col min="2049" max="2049" width="12.59765625" style="4" customWidth="1"/>
    <col min="2050" max="2050" width="17.3984375" style="4" customWidth="1"/>
    <col min="2051" max="2051" width="10.59765625" style="4" customWidth="1"/>
    <col min="2052" max="2053" width="17.3984375" style="4" customWidth="1"/>
    <col min="2054" max="2055" width="15.09765625" style="4" customWidth="1"/>
    <col min="2056" max="2056" width="11" style="4" customWidth="1"/>
    <col min="2057" max="2304" width="9.09765625" style="4"/>
    <col min="2305" max="2305" width="12.59765625" style="4" customWidth="1"/>
    <col min="2306" max="2306" width="17.3984375" style="4" customWidth="1"/>
    <col min="2307" max="2307" width="10.59765625" style="4" customWidth="1"/>
    <col min="2308" max="2309" width="17.3984375" style="4" customWidth="1"/>
    <col min="2310" max="2311" width="15.09765625" style="4" customWidth="1"/>
    <col min="2312" max="2312" width="11" style="4" customWidth="1"/>
    <col min="2313" max="2560" width="9.09765625" style="4"/>
    <col min="2561" max="2561" width="12.59765625" style="4" customWidth="1"/>
    <col min="2562" max="2562" width="17.3984375" style="4" customWidth="1"/>
    <col min="2563" max="2563" width="10.59765625" style="4" customWidth="1"/>
    <col min="2564" max="2565" width="17.3984375" style="4" customWidth="1"/>
    <col min="2566" max="2567" width="15.09765625" style="4" customWidth="1"/>
    <col min="2568" max="2568" width="11" style="4" customWidth="1"/>
    <col min="2569" max="2816" width="9.09765625" style="4"/>
    <col min="2817" max="2817" width="12.59765625" style="4" customWidth="1"/>
    <col min="2818" max="2818" width="17.3984375" style="4" customWidth="1"/>
    <col min="2819" max="2819" width="10.59765625" style="4" customWidth="1"/>
    <col min="2820" max="2821" width="17.3984375" style="4" customWidth="1"/>
    <col min="2822" max="2823" width="15.09765625" style="4" customWidth="1"/>
    <col min="2824" max="2824" width="11" style="4" customWidth="1"/>
    <col min="2825" max="3072" width="9.09765625" style="4"/>
    <col min="3073" max="3073" width="12.59765625" style="4" customWidth="1"/>
    <col min="3074" max="3074" width="17.3984375" style="4" customWidth="1"/>
    <col min="3075" max="3075" width="10.59765625" style="4" customWidth="1"/>
    <col min="3076" max="3077" width="17.3984375" style="4" customWidth="1"/>
    <col min="3078" max="3079" width="15.09765625" style="4" customWidth="1"/>
    <col min="3080" max="3080" width="11" style="4" customWidth="1"/>
    <col min="3081" max="3328" width="9.09765625" style="4"/>
    <col min="3329" max="3329" width="12.59765625" style="4" customWidth="1"/>
    <col min="3330" max="3330" width="17.3984375" style="4" customWidth="1"/>
    <col min="3331" max="3331" width="10.59765625" style="4" customWidth="1"/>
    <col min="3332" max="3333" width="17.3984375" style="4" customWidth="1"/>
    <col min="3334" max="3335" width="15.09765625" style="4" customWidth="1"/>
    <col min="3336" max="3336" width="11" style="4" customWidth="1"/>
    <col min="3337" max="3584" width="9.09765625" style="4"/>
    <col min="3585" max="3585" width="12.59765625" style="4" customWidth="1"/>
    <col min="3586" max="3586" width="17.3984375" style="4" customWidth="1"/>
    <col min="3587" max="3587" width="10.59765625" style="4" customWidth="1"/>
    <col min="3588" max="3589" width="17.3984375" style="4" customWidth="1"/>
    <col min="3590" max="3591" width="15.09765625" style="4" customWidth="1"/>
    <col min="3592" max="3592" width="11" style="4" customWidth="1"/>
    <col min="3593" max="3840" width="9.09765625" style="4"/>
    <col min="3841" max="3841" width="12.59765625" style="4" customWidth="1"/>
    <col min="3842" max="3842" width="17.3984375" style="4" customWidth="1"/>
    <col min="3843" max="3843" width="10.59765625" style="4" customWidth="1"/>
    <col min="3844" max="3845" width="17.3984375" style="4" customWidth="1"/>
    <col min="3846" max="3847" width="15.09765625" style="4" customWidth="1"/>
    <col min="3848" max="3848" width="11" style="4" customWidth="1"/>
    <col min="3849" max="4096" width="9.09765625" style="4"/>
    <col min="4097" max="4097" width="12.59765625" style="4" customWidth="1"/>
    <col min="4098" max="4098" width="17.3984375" style="4" customWidth="1"/>
    <col min="4099" max="4099" width="10.59765625" style="4" customWidth="1"/>
    <col min="4100" max="4101" width="17.3984375" style="4" customWidth="1"/>
    <col min="4102" max="4103" width="15.09765625" style="4" customWidth="1"/>
    <col min="4104" max="4104" width="11" style="4" customWidth="1"/>
    <col min="4105" max="4352" width="9.09765625" style="4"/>
    <col min="4353" max="4353" width="12.59765625" style="4" customWidth="1"/>
    <col min="4354" max="4354" width="17.3984375" style="4" customWidth="1"/>
    <col min="4355" max="4355" width="10.59765625" style="4" customWidth="1"/>
    <col min="4356" max="4357" width="17.3984375" style="4" customWidth="1"/>
    <col min="4358" max="4359" width="15.09765625" style="4" customWidth="1"/>
    <col min="4360" max="4360" width="11" style="4" customWidth="1"/>
    <col min="4361" max="4608" width="9.09765625" style="4"/>
    <col min="4609" max="4609" width="12.59765625" style="4" customWidth="1"/>
    <col min="4610" max="4610" width="17.3984375" style="4" customWidth="1"/>
    <col min="4611" max="4611" width="10.59765625" style="4" customWidth="1"/>
    <col min="4612" max="4613" width="17.3984375" style="4" customWidth="1"/>
    <col min="4614" max="4615" width="15.09765625" style="4" customWidth="1"/>
    <col min="4616" max="4616" width="11" style="4" customWidth="1"/>
    <col min="4617" max="4864" width="9.09765625" style="4"/>
    <col min="4865" max="4865" width="12.59765625" style="4" customWidth="1"/>
    <col min="4866" max="4866" width="17.3984375" style="4" customWidth="1"/>
    <col min="4867" max="4867" width="10.59765625" style="4" customWidth="1"/>
    <col min="4868" max="4869" width="17.3984375" style="4" customWidth="1"/>
    <col min="4870" max="4871" width="15.09765625" style="4" customWidth="1"/>
    <col min="4872" max="4872" width="11" style="4" customWidth="1"/>
    <col min="4873" max="5120" width="9.09765625" style="4"/>
    <col min="5121" max="5121" width="12.59765625" style="4" customWidth="1"/>
    <col min="5122" max="5122" width="17.3984375" style="4" customWidth="1"/>
    <col min="5123" max="5123" width="10.59765625" style="4" customWidth="1"/>
    <col min="5124" max="5125" width="17.3984375" style="4" customWidth="1"/>
    <col min="5126" max="5127" width="15.09765625" style="4" customWidth="1"/>
    <col min="5128" max="5128" width="11" style="4" customWidth="1"/>
    <col min="5129" max="5376" width="9.09765625" style="4"/>
    <col min="5377" max="5377" width="12.59765625" style="4" customWidth="1"/>
    <col min="5378" max="5378" width="17.3984375" style="4" customWidth="1"/>
    <col min="5379" max="5379" width="10.59765625" style="4" customWidth="1"/>
    <col min="5380" max="5381" width="17.3984375" style="4" customWidth="1"/>
    <col min="5382" max="5383" width="15.09765625" style="4" customWidth="1"/>
    <col min="5384" max="5384" width="11" style="4" customWidth="1"/>
    <col min="5385" max="5632" width="9.09765625" style="4"/>
    <col min="5633" max="5633" width="12.59765625" style="4" customWidth="1"/>
    <col min="5634" max="5634" width="17.3984375" style="4" customWidth="1"/>
    <col min="5635" max="5635" width="10.59765625" style="4" customWidth="1"/>
    <col min="5636" max="5637" width="17.3984375" style="4" customWidth="1"/>
    <col min="5638" max="5639" width="15.09765625" style="4" customWidth="1"/>
    <col min="5640" max="5640" width="11" style="4" customWidth="1"/>
    <col min="5641" max="5888" width="9.09765625" style="4"/>
    <col min="5889" max="5889" width="12.59765625" style="4" customWidth="1"/>
    <col min="5890" max="5890" width="17.3984375" style="4" customWidth="1"/>
    <col min="5891" max="5891" width="10.59765625" style="4" customWidth="1"/>
    <col min="5892" max="5893" width="17.3984375" style="4" customWidth="1"/>
    <col min="5894" max="5895" width="15.09765625" style="4" customWidth="1"/>
    <col min="5896" max="5896" width="11" style="4" customWidth="1"/>
    <col min="5897" max="6144" width="9.09765625" style="4"/>
    <col min="6145" max="6145" width="12.59765625" style="4" customWidth="1"/>
    <col min="6146" max="6146" width="17.3984375" style="4" customWidth="1"/>
    <col min="6147" max="6147" width="10.59765625" style="4" customWidth="1"/>
    <col min="6148" max="6149" width="17.3984375" style="4" customWidth="1"/>
    <col min="6150" max="6151" width="15.09765625" style="4" customWidth="1"/>
    <col min="6152" max="6152" width="11" style="4" customWidth="1"/>
    <col min="6153" max="6400" width="9.09765625" style="4"/>
    <col min="6401" max="6401" width="12.59765625" style="4" customWidth="1"/>
    <col min="6402" max="6402" width="17.3984375" style="4" customWidth="1"/>
    <col min="6403" max="6403" width="10.59765625" style="4" customWidth="1"/>
    <col min="6404" max="6405" width="17.3984375" style="4" customWidth="1"/>
    <col min="6406" max="6407" width="15.09765625" style="4" customWidth="1"/>
    <col min="6408" max="6408" width="11" style="4" customWidth="1"/>
    <col min="6409" max="6656" width="9.09765625" style="4"/>
    <col min="6657" max="6657" width="12.59765625" style="4" customWidth="1"/>
    <col min="6658" max="6658" width="17.3984375" style="4" customWidth="1"/>
    <col min="6659" max="6659" width="10.59765625" style="4" customWidth="1"/>
    <col min="6660" max="6661" width="17.3984375" style="4" customWidth="1"/>
    <col min="6662" max="6663" width="15.09765625" style="4" customWidth="1"/>
    <col min="6664" max="6664" width="11" style="4" customWidth="1"/>
    <col min="6665" max="6912" width="9.09765625" style="4"/>
    <col min="6913" max="6913" width="12.59765625" style="4" customWidth="1"/>
    <col min="6914" max="6914" width="17.3984375" style="4" customWidth="1"/>
    <col min="6915" max="6915" width="10.59765625" style="4" customWidth="1"/>
    <col min="6916" max="6917" width="17.3984375" style="4" customWidth="1"/>
    <col min="6918" max="6919" width="15.09765625" style="4" customWidth="1"/>
    <col min="6920" max="6920" width="11" style="4" customWidth="1"/>
    <col min="6921" max="7168" width="9.09765625" style="4"/>
    <col min="7169" max="7169" width="12.59765625" style="4" customWidth="1"/>
    <col min="7170" max="7170" width="17.3984375" style="4" customWidth="1"/>
    <col min="7171" max="7171" width="10.59765625" style="4" customWidth="1"/>
    <col min="7172" max="7173" width="17.3984375" style="4" customWidth="1"/>
    <col min="7174" max="7175" width="15.09765625" style="4" customWidth="1"/>
    <col min="7176" max="7176" width="11" style="4" customWidth="1"/>
    <col min="7177" max="7424" width="9.09765625" style="4"/>
    <col min="7425" max="7425" width="12.59765625" style="4" customWidth="1"/>
    <col min="7426" max="7426" width="17.3984375" style="4" customWidth="1"/>
    <col min="7427" max="7427" width="10.59765625" style="4" customWidth="1"/>
    <col min="7428" max="7429" width="17.3984375" style="4" customWidth="1"/>
    <col min="7430" max="7431" width="15.09765625" style="4" customWidth="1"/>
    <col min="7432" max="7432" width="11" style="4" customWidth="1"/>
    <col min="7433" max="7680" width="9.09765625" style="4"/>
    <col min="7681" max="7681" width="12.59765625" style="4" customWidth="1"/>
    <col min="7682" max="7682" width="17.3984375" style="4" customWidth="1"/>
    <col min="7683" max="7683" width="10.59765625" style="4" customWidth="1"/>
    <col min="7684" max="7685" width="17.3984375" style="4" customWidth="1"/>
    <col min="7686" max="7687" width="15.09765625" style="4" customWidth="1"/>
    <col min="7688" max="7688" width="11" style="4" customWidth="1"/>
    <col min="7689" max="7936" width="9.09765625" style="4"/>
    <col min="7937" max="7937" width="12.59765625" style="4" customWidth="1"/>
    <col min="7938" max="7938" width="17.3984375" style="4" customWidth="1"/>
    <col min="7939" max="7939" width="10.59765625" style="4" customWidth="1"/>
    <col min="7940" max="7941" width="17.3984375" style="4" customWidth="1"/>
    <col min="7942" max="7943" width="15.09765625" style="4" customWidth="1"/>
    <col min="7944" max="7944" width="11" style="4" customWidth="1"/>
    <col min="7945" max="8192" width="9.09765625" style="4"/>
    <col min="8193" max="8193" width="12.59765625" style="4" customWidth="1"/>
    <col min="8194" max="8194" width="17.3984375" style="4" customWidth="1"/>
    <col min="8195" max="8195" width="10.59765625" style="4" customWidth="1"/>
    <col min="8196" max="8197" width="17.3984375" style="4" customWidth="1"/>
    <col min="8198" max="8199" width="15.09765625" style="4" customWidth="1"/>
    <col min="8200" max="8200" width="11" style="4" customWidth="1"/>
    <col min="8201" max="8448" width="9.09765625" style="4"/>
    <col min="8449" max="8449" width="12.59765625" style="4" customWidth="1"/>
    <col min="8450" max="8450" width="17.3984375" style="4" customWidth="1"/>
    <col min="8451" max="8451" width="10.59765625" style="4" customWidth="1"/>
    <col min="8452" max="8453" width="17.3984375" style="4" customWidth="1"/>
    <col min="8454" max="8455" width="15.09765625" style="4" customWidth="1"/>
    <col min="8456" max="8456" width="11" style="4" customWidth="1"/>
    <col min="8457" max="8704" width="9.09765625" style="4"/>
    <col min="8705" max="8705" width="12.59765625" style="4" customWidth="1"/>
    <col min="8706" max="8706" width="17.3984375" style="4" customWidth="1"/>
    <col min="8707" max="8707" width="10.59765625" style="4" customWidth="1"/>
    <col min="8708" max="8709" width="17.3984375" style="4" customWidth="1"/>
    <col min="8710" max="8711" width="15.09765625" style="4" customWidth="1"/>
    <col min="8712" max="8712" width="11" style="4" customWidth="1"/>
    <col min="8713" max="8960" width="9.09765625" style="4"/>
    <col min="8961" max="8961" width="12.59765625" style="4" customWidth="1"/>
    <col min="8962" max="8962" width="17.3984375" style="4" customWidth="1"/>
    <col min="8963" max="8963" width="10.59765625" style="4" customWidth="1"/>
    <col min="8964" max="8965" width="17.3984375" style="4" customWidth="1"/>
    <col min="8966" max="8967" width="15.09765625" style="4" customWidth="1"/>
    <col min="8968" max="8968" width="11" style="4" customWidth="1"/>
    <col min="8969" max="9216" width="9.09765625" style="4"/>
    <col min="9217" max="9217" width="12.59765625" style="4" customWidth="1"/>
    <col min="9218" max="9218" width="17.3984375" style="4" customWidth="1"/>
    <col min="9219" max="9219" width="10.59765625" style="4" customWidth="1"/>
    <col min="9220" max="9221" width="17.3984375" style="4" customWidth="1"/>
    <col min="9222" max="9223" width="15.09765625" style="4" customWidth="1"/>
    <col min="9224" max="9224" width="11" style="4" customWidth="1"/>
    <col min="9225" max="9472" width="9.09765625" style="4"/>
    <col min="9473" max="9473" width="12.59765625" style="4" customWidth="1"/>
    <col min="9474" max="9474" width="17.3984375" style="4" customWidth="1"/>
    <col min="9475" max="9475" width="10.59765625" style="4" customWidth="1"/>
    <col min="9476" max="9477" width="17.3984375" style="4" customWidth="1"/>
    <col min="9478" max="9479" width="15.09765625" style="4" customWidth="1"/>
    <col min="9480" max="9480" width="11" style="4" customWidth="1"/>
    <col min="9481" max="9728" width="9.09765625" style="4"/>
    <col min="9729" max="9729" width="12.59765625" style="4" customWidth="1"/>
    <col min="9730" max="9730" width="17.3984375" style="4" customWidth="1"/>
    <col min="9731" max="9731" width="10.59765625" style="4" customWidth="1"/>
    <col min="9732" max="9733" width="17.3984375" style="4" customWidth="1"/>
    <col min="9734" max="9735" width="15.09765625" style="4" customWidth="1"/>
    <col min="9736" max="9736" width="11" style="4" customWidth="1"/>
    <col min="9737" max="9984" width="9.09765625" style="4"/>
    <col min="9985" max="9985" width="12.59765625" style="4" customWidth="1"/>
    <col min="9986" max="9986" width="17.3984375" style="4" customWidth="1"/>
    <col min="9987" max="9987" width="10.59765625" style="4" customWidth="1"/>
    <col min="9988" max="9989" width="17.3984375" style="4" customWidth="1"/>
    <col min="9990" max="9991" width="15.09765625" style="4" customWidth="1"/>
    <col min="9992" max="9992" width="11" style="4" customWidth="1"/>
    <col min="9993" max="10240" width="9.09765625" style="4"/>
    <col min="10241" max="10241" width="12.59765625" style="4" customWidth="1"/>
    <col min="10242" max="10242" width="17.3984375" style="4" customWidth="1"/>
    <col min="10243" max="10243" width="10.59765625" style="4" customWidth="1"/>
    <col min="10244" max="10245" width="17.3984375" style="4" customWidth="1"/>
    <col min="10246" max="10247" width="15.09765625" style="4" customWidth="1"/>
    <col min="10248" max="10248" width="11" style="4" customWidth="1"/>
    <col min="10249" max="10496" width="9.09765625" style="4"/>
    <col min="10497" max="10497" width="12.59765625" style="4" customWidth="1"/>
    <col min="10498" max="10498" width="17.3984375" style="4" customWidth="1"/>
    <col min="10499" max="10499" width="10.59765625" style="4" customWidth="1"/>
    <col min="10500" max="10501" width="17.3984375" style="4" customWidth="1"/>
    <col min="10502" max="10503" width="15.09765625" style="4" customWidth="1"/>
    <col min="10504" max="10504" width="11" style="4" customWidth="1"/>
    <col min="10505" max="10752" width="9.09765625" style="4"/>
    <col min="10753" max="10753" width="12.59765625" style="4" customWidth="1"/>
    <col min="10754" max="10754" width="17.3984375" style="4" customWidth="1"/>
    <col min="10755" max="10755" width="10.59765625" style="4" customWidth="1"/>
    <col min="10756" max="10757" width="17.3984375" style="4" customWidth="1"/>
    <col min="10758" max="10759" width="15.09765625" style="4" customWidth="1"/>
    <col min="10760" max="10760" width="11" style="4" customWidth="1"/>
    <col min="10761" max="11008" width="9.09765625" style="4"/>
    <col min="11009" max="11009" width="12.59765625" style="4" customWidth="1"/>
    <col min="11010" max="11010" width="17.3984375" style="4" customWidth="1"/>
    <col min="11011" max="11011" width="10.59765625" style="4" customWidth="1"/>
    <col min="11012" max="11013" width="17.3984375" style="4" customWidth="1"/>
    <col min="11014" max="11015" width="15.09765625" style="4" customWidth="1"/>
    <col min="11016" max="11016" width="11" style="4" customWidth="1"/>
    <col min="11017" max="11264" width="9.09765625" style="4"/>
    <col min="11265" max="11265" width="12.59765625" style="4" customWidth="1"/>
    <col min="11266" max="11266" width="17.3984375" style="4" customWidth="1"/>
    <col min="11267" max="11267" width="10.59765625" style="4" customWidth="1"/>
    <col min="11268" max="11269" width="17.3984375" style="4" customWidth="1"/>
    <col min="11270" max="11271" width="15.09765625" style="4" customWidth="1"/>
    <col min="11272" max="11272" width="11" style="4" customWidth="1"/>
    <col min="11273" max="11520" width="9.09765625" style="4"/>
    <col min="11521" max="11521" width="12.59765625" style="4" customWidth="1"/>
    <col min="11522" max="11522" width="17.3984375" style="4" customWidth="1"/>
    <col min="11523" max="11523" width="10.59765625" style="4" customWidth="1"/>
    <col min="11524" max="11525" width="17.3984375" style="4" customWidth="1"/>
    <col min="11526" max="11527" width="15.09765625" style="4" customWidth="1"/>
    <col min="11528" max="11528" width="11" style="4" customWidth="1"/>
    <col min="11529" max="11776" width="9.09765625" style="4"/>
    <col min="11777" max="11777" width="12.59765625" style="4" customWidth="1"/>
    <col min="11778" max="11778" width="17.3984375" style="4" customWidth="1"/>
    <col min="11779" max="11779" width="10.59765625" style="4" customWidth="1"/>
    <col min="11780" max="11781" width="17.3984375" style="4" customWidth="1"/>
    <col min="11782" max="11783" width="15.09765625" style="4" customWidth="1"/>
    <col min="11784" max="11784" width="11" style="4" customWidth="1"/>
    <col min="11785" max="12032" width="9.09765625" style="4"/>
    <col min="12033" max="12033" width="12.59765625" style="4" customWidth="1"/>
    <col min="12034" max="12034" width="17.3984375" style="4" customWidth="1"/>
    <col min="12035" max="12035" width="10.59765625" style="4" customWidth="1"/>
    <col min="12036" max="12037" width="17.3984375" style="4" customWidth="1"/>
    <col min="12038" max="12039" width="15.09765625" style="4" customWidth="1"/>
    <col min="12040" max="12040" width="11" style="4" customWidth="1"/>
    <col min="12041" max="12288" width="9.09765625" style="4"/>
    <col min="12289" max="12289" width="12.59765625" style="4" customWidth="1"/>
    <col min="12290" max="12290" width="17.3984375" style="4" customWidth="1"/>
    <col min="12291" max="12291" width="10.59765625" style="4" customWidth="1"/>
    <col min="12292" max="12293" width="17.3984375" style="4" customWidth="1"/>
    <col min="12294" max="12295" width="15.09765625" style="4" customWidth="1"/>
    <col min="12296" max="12296" width="11" style="4" customWidth="1"/>
    <col min="12297" max="12544" width="9.09765625" style="4"/>
    <col min="12545" max="12545" width="12.59765625" style="4" customWidth="1"/>
    <col min="12546" max="12546" width="17.3984375" style="4" customWidth="1"/>
    <col min="12547" max="12547" width="10.59765625" style="4" customWidth="1"/>
    <col min="12548" max="12549" width="17.3984375" style="4" customWidth="1"/>
    <col min="12550" max="12551" width="15.09765625" style="4" customWidth="1"/>
    <col min="12552" max="12552" width="11" style="4" customWidth="1"/>
    <col min="12553" max="12800" width="9.09765625" style="4"/>
    <col min="12801" max="12801" width="12.59765625" style="4" customWidth="1"/>
    <col min="12802" max="12802" width="17.3984375" style="4" customWidth="1"/>
    <col min="12803" max="12803" width="10.59765625" style="4" customWidth="1"/>
    <col min="12804" max="12805" width="17.3984375" style="4" customWidth="1"/>
    <col min="12806" max="12807" width="15.09765625" style="4" customWidth="1"/>
    <col min="12808" max="12808" width="11" style="4" customWidth="1"/>
    <col min="12809" max="13056" width="9.09765625" style="4"/>
    <col min="13057" max="13057" width="12.59765625" style="4" customWidth="1"/>
    <col min="13058" max="13058" width="17.3984375" style="4" customWidth="1"/>
    <col min="13059" max="13059" width="10.59765625" style="4" customWidth="1"/>
    <col min="13060" max="13061" width="17.3984375" style="4" customWidth="1"/>
    <col min="13062" max="13063" width="15.09765625" style="4" customWidth="1"/>
    <col min="13064" max="13064" width="11" style="4" customWidth="1"/>
    <col min="13065" max="13312" width="9.09765625" style="4"/>
    <col min="13313" max="13313" width="12.59765625" style="4" customWidth="1"/>
    <col min="13314" max="13314" width="17.3984375" style="4" customWidth="1"/>
    <col min="13315" max="13315" width="10.59765625" style="4" customWidth="1"/>
    <col min="13316" max="13317" width="17.3984375" style="4" customWidth="1"/>
    <col min="13318" max="13319" width="15.09765625" style="4" customWidth="1"/>
    <col min="13320" max="13320" width="11" style="4" customWidth="1"/>
    <col min="13321" max="13568" width="9.09765625" style="4"/>
    <col min="13569" max="13569" width="12.59765625" style="4" customWidth="1"/>
    <col min="13570" max="13570" width="17.3984375" style="4" customWidth="1"/>
    <col min="13571" max="13571" width="10.59765625" style="4" customWidth="1"/>
    <col min="13572" max="13573" width="17.3984375" style="4" customWidth="1"/>
    <col min="13574" max="13575" width="15.09765625" style="4" customWidth="1"/>
    <col min="13576" max="13576" width="11" style="4" customWidth="1"/>
    <col min="13577" max="13824" width="9.09765625" style="4"/>
    <col min="13825" max="13825" width="12.59765625" style="4" customWidth="1"/>
    <col min="13826" max="13826" width="17.3984375" style="4" customWidth="1"/>
    <col min="13827" max="13827" width="10.59765625" style="4" customWidth="1"/>
    <col min="13828" max="13829" width="17.3984375" style="4" customWidth="1"/>
    <col min="13830" max="13831" width="15.09765625" style="4" customWidth="1"/>
    <col min="13832" max="13832" width="11" style="4" customWidth="1"/>
    <col min="13833" max="14080" width="9.09765625" style="4"/>
    <col min="14081" max="14081" width="12.59765625" style="4" customWidth="1"/>
    <col min="14082" max="14082" width="17.3984375" style="4" customWidth="1"/>
    <col min="14083" max="14083" width="10.59765625" style="4" customWidth="1"/>
    <col min="14084" max="14085" width="17.3984375" style="4" customWidth="1"/>
    <col min="14086" max="14087" width="15.09765625" style="4" customWidth="1"/>
    <col min="14088" max="14088" width="11" style="4" customWidth="1"/>
    <col min="14089" max="14336" width="9.09765625" style="4"/>
    <col min="14337" max="14337" width="12.59765625" style="4" customWidth="1"/>
    <col min="14338" max="14338" width="17.3984375" style="4" customWidth="1"/>
    <col min="14339" max="14339" width="10.59765625" style="4" customWidth="1"/>
    <col min="14340" max="14341" width="17.3984375" style="4" customWidth="1"/>
    <col min="14342" max="14343" width="15.09765625" style="4" customWidth="1"/>
    <col min="14344" max="14344" width="11" style="4" customWidth="1"/>
    <col min="14345" max="14592" width="9.09765625" style="4"/>
    <col min="14593" max="14593" width="12.59765625" style="4" customWidth="1"/>
    <col min="14594" max="14594" width="17.3984375" style="4" customWidth="1"/>
    <col min="14595" max="14595" width="10.59765625" style="4" customWidth="1"/>
    <col min="14596" max="14597" width="17.3984375" style="4" customWidth="1"/>
    <col min="14598" max="14599" width="15.09765625" style="4" customWidth="1"/>
    <col min="14600" max="14600" width="11" style="4" customWidth="1"/>
    <col min="14601" max="14848" width="9.09765625" style="4"/>
    <col min="14849" max="14849" width="12.59765625" style="4" customWidth="1"/>
    <col min="14850" max="14850" width="17.3984375" style="4" customWidth="1"/>
    <col min="14851" max="14851" width="10.59765625" style="4" customWidth="1"/>
    <col min="14852" max="14853" width="17.3984375" style="4" customWidth="1"/>
    <col min="14854" max="14855" width="15.09765625" style="4" customWidth="1"/>
    <col min="14856" max="14856" width="11" style="4" customWidth="1"/>
    <col min="14857" max="15104" width="9.09765625" style="4"/>
    <col min="15105" max="15105" width="12.59765625" style="4" customWidth="1"/>
    <col min="15106" max="15106" width="17.3984375" style="4" customWidth="1"/>
    <col min="15107" max="15107" width="10.59765625" style="4" customWidth="1"/>
    <col min="15108" max="15109" width="17.3984375" style="4" customWidth="1"/>
    <col min="15110" max="15111" width="15.09765625" style="4" customWidth="1"/>
    <col min="15112" max="15112" width="11" style="4" customWidth="1"/>
    <col min="15113" max="15360" width="9.09765625" style="4"/>
    <col min="15361" max="15361" width="12.59765625" style="4" customWidth="1"/>
    <col min="15362" max="15362" width="17.3984375" style="4" customWidth="1"/>
    <col min="15363" max="15363" width="10.59765625" style="4" customWidth="1"/>
    <col min="15364" max="15365" width="17.3984375" style="4" customWidth="1"/>
    <col min="15366" max="15367" width="15.09765625" style="4" customWidth="1"/>
    <col min="15368" max="15368" width="11" style="4" customWidth="1"/>
    <col min="15369" max="15616" width="9.09765625" style="4"/>
    <col min="15617" max="15617" width="12.59765625" style="4" customWidth="1"/>
    <col min="15618" max="15618" width="17.3984375" style="4" customWidth="1"/>
    <col min="15619" max="15619" width="10.59765625" style="4" customWidth="1"/>
    <col min="15620" max="15621" width="17.3984375" style="4" customWidth="1"/>
    <col min="15622" max="15623" width="15.09765625" style="4" customWidth="1"/>
    <col min="15624" max="15624" width="11" style="4" customWidth="1"/>
    <col min="15625" max="15872" width="9.09765625" style="4"/>
    <col min="15873" max="15873" width="12.59765625" style="4" customWidth="1"/>
    <col min="15874" max="15874" width="17.3984375" style="4" customWidth="1"/>
    <col min="15875" max="15875" width="10.59765625" style="4" customWidth="1"/>
    <col min="15876" max="15877" width="17.3984375" style="4" customWidth="1"/>
    <col min="15878" max="15879" width="15.09765625" style="4" customWidth="1"/>
    <col min="15880" max="15880" width="11" style="4" customWidth="1"/>
    <col min="15881" max="16128" width="9.09765625" style="4"/>
    <col min="16129" max="16129" width="12.59765625" style="4" customWidth="1"/>
    <col min="16130" max="16130" width="17.3984375" style="4" customWidth="1"/>
    <col min="16131" max="16131" width="10.59765625" style="4" customWidth="1"/>
    <col min="16132" max="16133" width="17.3984375" style="4" customWidth="1"/>
    <col min="16134" max="16135" width="15.09765625" style="4" customWidth="1"/>
    <col min="16136" max="16136" width="11" style="4" customWidth="1"/>
    <col min="16137" max="16384" width="9.09765625" style="4"/>
  </cols>
  <sheetData>
    <row r="1" spans="1:15" x14ac:dyDescent="0.25">
      <c r="A1" s="6"/>
      <c r="B1" s="6"/>
      <c r="C1" s="6"/>
      <c r="D1" s="6"/>
      <c r="E1" s="6"/>
      <c r="F1" s="6"/>
      <c r="G1" s="7"/>
    </row>
    <row r="2" spans="1:15" ht="13" x14ac:dyDescent="0.3">
      <c r="A2" s="8" t="s">
        <v>287</v>
      </c>
      <c r="B2" s="6"/>
      <c r="C2" s="6"/>
      <c r="D2" s="6"/>
      <c r="E2" s="6"/>
      <c r="F2" s="6"/>
      <c r="G2" s="7"/>
    </row>
    <row r="3" spans="1:15" x14ac:dyDescent="0.25">
      <c r="A3" s="9"/>
      <c r="B3" s="9"/>
      <c r="C3" s="9"/>
      <c r="D3" s="9"/>
      <c r="E3" s="9"/>
      <c r="F3" s="9"/>
      <c r="G3" s="10"/>
    </row>
    <row r="4" spans="1:15" x14ac:dyDescent="0.25">
      <c r="A4" s="11" t="s">
        <v>42</v>
      </c>
      <c r="B4" s="12" t="s">
        <v>43</v>
      </c>
      <c r="C4" s="12" t="s">
        <v>44</v>
      </c>
      <c r="D4" s="12" t="s">
        <v>44</v>
      </c>
      <c r="E4" s="12" t="s">
        <v>45</v>
      </c>
      <c r="F4" s="12" t="s">
        <v>46</v>
      </c>
      <c r="G4" s="13" t="s">
        <v>47</v>
      </c>
    </row>
    <row r="5" spans="1:15" x14ac:dyDescent="0.25">
      <c r="A5" s="14" t="s">
        <v>48</v>
      </c>
      <c r="B5" s="15" t="s">
        <v>49</v>
      </c>
      <c r="C5" s="15" t="s">
        <v>50</v>
      </c>
      <c r="D5" s="15" t="s">
        <v>51</v>
      </c>
      <c r="E5" s="15" t="s">
        <v>52</v>
      </c>
      <c r="F5" s="15" t="s">
        <v>53</v>
      </c>
      <c r="G5" s="16" t="s">
        <v>54</v>
      </c>
    </row>
    <row r="6" spans="1:15" x14ac:dyDescent="0.25">
      <c r="A6" s="17"/>
      <c r="B6" s="15" t="s">
        <v>55</v>
      </c>
      <c r="C6" s="15" t="s">
        <v>56</v>
      </c>
      <c r="D6" s="15" t="s">
        <v>55</v>
      </c>
      <c r="E6" s="15" t="s">
        <v>55</v>
      </c>
      <c r="F6" s="15" t="s">
        <v>57</v>
      </c>
      <c r="G6" s="16" t="s">
        <v>56</v>
      </c>
    </row>
    <row r="7" spans="1:15" x14ac:dyDescent="0.25">
      <c r="A7" s="18"/>
      <c r="B7" s="6"/>
      <c r="C7" s="15"/>
      <c r="D7" s="6"/>
      <c r="E7" s="6"/>
      <c r="F7" s="15"/>
      <c r="G7" s="16"/>
    </row>
    <row r="8" spans="1:15" ht="13.5" x14ac:dyDescent="0.35">
      <c r="A8" s="19"/>
      <c r="B8" s="20" t="s">
        <v>58</v>
      </c>
      <c r="C8" s="12" t="s">
        <v>59</v>
      </c>
      <c r="D8" s="12" t="s">
        <v>60</v>
      </c>
      <c r="E8" s="12" t="s">
        <v>61</v>
      </c>
      <c r="F8" s="20" t="s">
        <v>62</v>
      </c>
      <c r="G8" s="21" t="s">
        <v>63</v>
      </c>
    </row>
    <row r="9" spans="1:15" x14ac:dyDescent="0.25">
      <c r="A9" s="18"/>
      <c r="B9" s="22"/>
      <c r="C9" s="22"/>
      <c r="D9" s="22"/>
      <c r="E9" s="22"/>
      <c r="F9" s="22"/>
      <c r="G9" s="23"/>
    </row>
    <row r="10" spans="1:15" x14ac:dyDescent="0.25">
      <c r="A10" s="14" t="s">
        <v>64</v>
      </c>
      <c r="B10" s="24">
        <v>2.7399999999999998E-3</v>
      </c>
      <c r="C10" s="15">
        <v>100000</v>
      </c>
      <c r="D10" s="15">
        <v>274</v>
      </c>
      <c r="E10" s="15">
        <v>99770</v>
      </c>
      <c r="F10" s="15">
        <v>8556844</v>
      </c>
      <c r="G10" s="25">
        <v>85.6</v>
      </c>
      <c r="H10" s="44"/>
      <c r="I10" s="44"/>
      <c r="J10" s="44"/>
      <c r="K10" s="39"/>
      <c r="L10" s="39"/>
      <c r="M10" s="44"/>
      <c r="N10" s="43"/>
      <c r="O10" s="43"/>
    </row>
    <row r="11" spans="1:15" x14ac:dyDescent="0.25">
      <c r="A11" s="14" t="s">
        <v>65</v>
      </c>
      <c r="B11" s="24">
        <v>1.1E-4</v>
      </c>
      <c r="C11" s="15">
        <v>99726</v>
      </c>
      <c r="D11" s="15">
        <v>11</v>
      </c>
      <c r="E11" s="15">
        <v>99721</v>
      </c>
      <c r="F11" s="15">
        <v>8457074</v>
      </c>
      <c r="G11" s="25">
        <v>84.8</v>
      </c>
      <c r="H11" s="44"/>
      <c r="I11" s="44"/>
      <c r="J11" s="44"/>
      <c r="K11" s="39"/>
      <c r="L11" s="39"/>
      <c r="M11" s="44"/>
      <c r="N11" s="43"/>
      <c r="O11" s="43"/>
    </row>
    <row r="12" spans="1:15" x14ac:dyDescent="0.25">
      <c r="A12" s="14" t="s">
        <v>66</v>
      </c>
      <c r="B12" s="24">
        <v>1.1E-4</v>
      </c>
      <c r="C12" s="15">
        <v>99715</v>
      </c>
      <c r="D12" s="15">
        <v>11</v>
      </c>
      <c r="E12" s="15">
        <v>99710</v>
      </c>
      <c r="F12" s="15">
        <v>8357353</v>
      </c>
      <c r="G12" s="25">
        <v>83.8</v>
      </c>
      <c r="H12" s="44"/>
      <c r="I12" s="44"/>
      <c r="J12" s="44"/>
      <c r="K12" s="39"/>
      <c r="L12" s="39"/>
      <c r="M12" s="44"/>
      <c r="N12" s="43"/>
      <c r="O12" s="43"/>
    </row>
    <row r="13" spans="1:15" x14ac:dyDescent="0.25">
      <c r="A13" s="14" t="s">
        <v>67</v>
      </c>
      <c r="B13" s="24">
        <v>1E-4</v>
      </c>
      <c r="C13" s="15">
        <v>99704</v>
      </c>
      <c r="D13" s="15">
        <v>10</v>
      </c>
      <c r="E13" s="15">
        <v>99699</v>
      </c>
      <c r="F13" s="15">
        <v>8257644</v>
      </c>
      <c r="G13" s="25">
        <v>82.8</v>
      </c>
      <c r="H13" s="44"/>
      <c r="I13" s="44"/>
      <c r="J13" s="44"/>
      <c r="K13" s="39"/>
      <c r="L13" s="39"/>
      <c r="M13" s="44"/>
      <c r="N13" s="43"/>
      <c r="O13" s="43"/>
    </row>
    <row r="14" spans="1:15" x14ac:dyDescent="0.25">
      <c r="A14" s="14" t="s">
        <v>68</v>
      </c>
      <c r="B14" s="24">
        <v>9.0000000000000006E-5</v>
      </c>
      <c r="C14" s="15">
        <v>99694</v>
      </c>
      <c r="D14" s="15">
        <v>9</v>
      </c>
      <c r="E14" s="15">
        <v>99690</v>
      </c>
      <c r="F14" s="15">
        <v>8157945</v>
      </c>
      <c r="G14" s="25">
        <v>81.8</v>
      </c>
      <c r="H14" s="44"/>
      <c r="I14" s="44"/>
      <c r="J14" s="44"/>
      <c r="K14" s="39"/>
      <c r="L14" s="39"/>
      <c r="M14" s="44"/>
      <c r="N14" s="43"/>
      <c r="O14" s="43"/>
    </row>
    <row r="15" spans="1:15" x14ac:dyDescent="0.25">
      <c r="A15" s="14" t="s">
        <v>69</v>
      </c>
      <c r="B15" s="24">
        <v>8.0000000000000007E-5</v>
      </c>
      <c r="C15" s="15">
        <v>99685</v>
      </c>
      <c r="D15" s="15">
        <v>8</v>
      </c>
      <c r="E15" s="15">
        <v>99681</v>
      </c>
      <c r="F15" s="15">
        <v>8058255</v>
      </c>
      <c r="G15" s="25">
        <v>80.8</v>
      </c>
      <c r="H15" s="44"/>
      <c r="I15" s="44"/>
      <c r="J15" s="44"/>
      <c r="K15" s="39"/>
      <c r="L15" s="39"/>
      <c r="M15" s="44"/>
      <c r="N15" s="43"/>
      <c r="O15" s="43"/>
    </row>
    <row r="16" spans="1:15" x14ac:dyDescent="0.25">
      <c r="A16" s="14" t="s">
        <v>70</v>
      </c>
      <c r="B16" s="24">
        <v>6.9999999999999994E-5</v>
      </c>
      <c r="C16" s="15">
        <v>99677</v>
      </c>
      <c r="D16" s="15">
        <v>7</v>
      </c>
      <c r="E16" s="15">
        <v>99674</v>
      </c>
      <c r="F16" s="15">
        <v>7958574</v>
      </c>
      <c r="G16" s="25">
        <v>79.8</v>
      </c>
      <c r="H16" s="44"/>
      <c r="I16" s="44"/>
      <c r="J16" s="44"/>
      <c r="K16" s="39"/>
      <c r="L16" s="39"/>
      <c r="M16" s="44"/>
      <c r="N16" s="43"/>
      <c r="O16" s="43"/>
    </row>
    <row r="17" spans="1:15" x14ac:dyDescent="0.25">
      <c r="A17" s="14" t="s">
        <v>71</v>
      </c>
      <c r="B17" s="24">
        <v>6.0000000000000002E-5</v>
      </c>
      <c r="C17" s="15">
        <v>99670</v>
      </c>
      <c r="D17" s="15">
        <v>6</v>
      </c>
      <c r="E17" s="15">
        <v>99667</v>
      </c>
      <c r="F17" s="15">
        <v>7858901</v>
      </c>
      <c r="G17" s="25">
        <v>78.8</v>
      </c>
      <c r="H17" s="44"/>
      <c r="I17" s="44"/>
      <c r="J17" s="44"/>
      <c r="K17" s="39"/>
      <c r="L17" s="39"/>
      <c r="M17" s="44"/>
      <c r="N17" s="43"/>
      <c r="O17" s="43"/>
    </row>
    <row r="18" spans="1:15" x14ac:dyDescent="0.25">
      <c r="A18" s="14" t="s">
        <v>72</v>
      </c>
      <c r="B18" s="24">
        <v>6.0000000000000002E-5</v>
      </c>
      <c r="C18" s="15">
        <v>99664</v>
      </c>
      <c r="D18" s="15">
        <v>6</v>
      </c>
      <c r="E18" s="15">
        <v>99661</v>
      </c>
      <c r="F18" s="15">
        <v>7759234</v>
      </c>
      <c r="G18" s="25">
        <v>77.900000000000006</v>
      </c>
      <c r="H18" s="44"/>
      <c r="I18" s="44"/>
      <c r="J18" s="44"/>
      <c r="K18" s="39"/>
      <c r="L18" s="39"/>
      <c r="M18" s="44"/>
      <c r="N18" s="43"/>
      <c r="O18" s="43"/>
    </row>
    <row r="19" spans="1:15" x14ac:dyDescent="0.25">
      <c r="A19" s="14" t="s">
        <v>73</v>
      </c>
      <c r="B19" s="24">
        <v>6.9999999999999994E-5</v>
      </c>
      <c r="C19" s="15">
        <v>99658</v>
      </c>
      <c r="D19" s="15">
        <v>7</v>
      </c>
      <c r="E19" s="15">
        <v>99655</v>
      </c>
      <c r="F19" s="15">
        <v>7659573</v>
      </c>
      <c r="G19" s="25">
        <v>76.900000000000006</v>
      </c>
      <c r="H19" s="44"/>
      <c r="I19" s="44"/>
      <c r="J19" s="44"/>
      <c r="K19" s="39"/>
      <c r="L19" s="39"/>
      <c r="M19" s="44"/>
      <c r="N19" s="43"/>
      <c r="O19" s="43"/>
    </row>
    <row r="20" spans="1:15" x14ac:dyDescent="0.25">
      <c r="A20" s="14" t="s">
        <v>74</v>
      </c>
      <c r="B20" s="24">
        <v>8.0000000000000007E-5</v>
      </c>
      <c r="C20" s="15">
        <v>99651</v>
      </c>
      <c r="D20" s="15">
        <v>8</v>
      </c>
      <c r="E20" s="15">
        <v>99647</v>
      </c>
      <c r="F20" s="15">
        <v>7559918</v>
      </c>
      <c r="G20" s="25">
        <v>75.900000000000006</v>
      </c>
      <c r="H20" s="44"/>
      <c r="I20" s="44"/>
      <c r="J20" s="44"/>
      <c r="K20" s="39"/>
      <c r="L20" s="39"/>
      <c r="M20" s="44"/>
      <c r="N20" s="43"/>
      <c r="O20" s="43"/>
    </row>
    <row r="21" spans="1:15" x14ac:dyDescent="0.25">
      <c r="A21" s="14" t="s">
        <v>75</v>
      </c>
      <c r="B21" s="24">
        <v>9.0000000000000006E-5</v>
      </c>
      <c r="C21" s="15">
        <v>99643</v>
      </c>
      <c r="D21" s="15">
        <v>9</v>
      </c>
      <c r="E21" s="15">
        <v>99639</v>
      </c>
      <c r="F21" s="15">
        <v>7460271</v>
      </c>
      <c r="G21" s="25">
        <v>74.900000000000006</v>
      </c>
      <c r="H21" s="44"/>
      <c r="I21" s="44"/>
      <c r="J21" s="44"/>
      <c r="K21" s="39"/>
      <c r="L21" s="39"/>
      <c r="M21" s="44"/>
      <c r="N21" s="43"/>
      <c r="O21" s="43"/>
    </row>
    <row r="22" spans="1:15" x14ac:dyDescent="0.25">
      <c r="A22" s="14" t="s">
        <v>76</v>
      </c>
      <c r="B22" s="24">
        <v>1E-4</v>
      </c>
      <c r="C22" s="15">
        <v>99634</v>
      </c>
      <c r="D22" s="15">
        <v>10</v>
      </c>
      <c r="E22" s="15">
        <v>99629</v>
      </c>
      <c r="F22" s="15">
        <v>7360633</v>
      </c>
      <c r="G22" s="25">
        <v>73.900000000000006</v>
      </c>
      <c r="H22" s="44"/>
      <c r="I22" s="44"/>
      <c r="J22" s="44"/>
      <c r="K22" s="39"/>
      <c r="L22" s="39"/>
      <c r="M22" s="44"/>
      <c r="N22" s="43"/>
      <c r="O22" s="43"/>
    </row>
    <row r="23" spans="1:15" x14ac:dyDescent="0.25">
      <c r="A23" s="14" t="s">
        <v>77</v>
      </c>
      <c r="B23" s="24">
        <v>1.2E-4</v>
      </c>
      <c r="C23" s="15">
        <v>99624</v>
      </c>
      <c r="D23" s="15">
        <v>12</v>
      </c>
      <c r="E23" s="15">
        <v>99618</v>
      </c>
      <c r="F23" s="15">
        <v>7261004</v>
      </c>
      <c r="G23" s="25">
        <v>72.900000000000006</v>
      </c>
      <c r="H23" s="44"/>
      <c r="I23" s="44"/>
      <c r="J23" s="44"/>
      <c r="K23" s="39"/>
      <c r="L23" s="39"/>
      <c r="M23" s="44"/>
      <c r="N23" s="43"/>
      <c r="O23" s="43"/>
    </row>
    <row r="24" spans="1:15" x14ac:dyDescent="0.25">
      <c r="A24" s="14" t="s">
        <v>78</v>
      </c>
      <c r="B24" s="24">
        <v>1.3999999999999999E-4</v>
      </c>
      <c r="C24" s="15">
        <v>99612</v>
      </c>
      <c r="D24" s="15">
        <v>14</v>
      </c>
      <c r="E24" s="15">
        <v>99605</v>
      </c>
      <c r="F24" s="15">
        <v>7161386</v>
      </c>
      <c r="G24" s="25">
        <v>71.900000000000006</v>
      </c>
      <c r="H24" s="44"/>
      <c r="I24" s="44"/>
      <c r="J24" s="44"/>
      <c r="K24" s="39"/>
      <c r="L24" s="39"/>
      <c r="M24" s="44"/>
      <c r="N24" s="43"/>
      <c r="O24" s="43"/>
    </row>
    <row r="25" spans="1:15" x14ac:dyDescent="0.25">
      <c r="A25" s="14" t="s">
        <v>79</v>
      </c>
      <c r="B25" s="24">
        <v>1.6000000000000001E-4</v>
      </c>
      <c r="C25" s="15">
        <v>99598</v>
      </c>
      <c r="D25" s="15">
        <v>16</v>
      </c>
      <c r="E25" s="15">
        <v>99590</v>
      </c>
      <c r="F25" s="15">
        <v>7061781</v>
      </c>
      <c r="G25" s="25">
        <v>70.900000000000006</v>
      </c>
      <c r="H25" s="44"/>
      <c r="I25" s="44"/>
      <c r="J25" s="44"/>
      <c r="K25" s="39"/>
      <c r="L25" s="39"/>
      <c r="M25" s="44"/>
      <c r="N25" s="43"/>
      <c r="O25" s="43"/>
    </row>
    <row r="26" spans="1:15" x14ac:dyDescent="0.25">
      <c r="A26" s="26" t="s">
        <v>80</v>
      </c>
      <c r="B26" s="24">
        <v>1.8000000000000001E-4</v>
      </c>
      <c r="C26" s="15">
        <v>99582</v>
      </c>
      <c r="D26" s="15">
        <v>18</v>
      </c>
      <c r="E26" s="15">
        <v>99573</v>
      </c>
      <c r="F26" s="15">
        <v>6962191</v>
      </c>
      <c r="G26" s="25">
        <v>69.900000000000006</v>
      </c>
      <c r="H26" s="44"/>
      <c r="I26" s="44"/>
      <c r="J26" s="44"/>
      <c r="K26" s="39"/>
      <c r="L26" s="39"/>
      <c r="M26" s="44"/>
      <c r="N26" s="43"/>
      <c r="O26" s="43"/>
    </row>
    <row r="27" spans="1:15" x14ac:dyDescent="0.25">
      <c r="A27" s="26" t="s">
        <v>81</v>
      </c>
      <c r="B27" s="24">
        <v>2.0000000000000001E-4</v>
      </c>
      <c r="C27" s="15">
        <v>99564</v>
      </c>
      <c r="D27" s="15">
        <v>19</v>
      </c>
      <c r="E27" s="15">
        <v>99555</v>
      </c>
      <c r="F27" s="15">
        <v>6862618</v>
      </c>
      <c r="G27" s="25">
        <v>68.900000000000006</v>
      </c>
      <c r="H27" s="44"/>
      <c r="I27" s="44"/>
      <c r="J27" s="44"/>
      <c r="K27" s="39"/>
      <c r="L27" s="39"/>
      <c r="M27" s="44"/>
      <c r="N27" s="43"/>
      <c r="O27" s="43"/>
    </row>
    <row r="28" spans="1:15" x14ac:dyDescent="0.25">
      <c r="A28" s="26" t="s">
        <v>82</v>
      </c>
      <c r="B28" s="24">
        <v>2.0000000000000001E-4</v>
      </c>
      <c r="C28" s="15">
        <v>99545</v>
      </c>
      <c r="D28" s="15">
        <v>19</v>
      </c>
      <c r="E28" s="15">
        <v>99536</v>
      </c>
      <c r="F28" s="15">
        <v>6763063</v>
      </c>
      <c r="G28" s="25">
        <v>67.900000000000006</v>
      </c>
      <c r="H28" s="44"/>
      <c r="I28" s="44"/>
      <c r="J28" s="44"/>
      <c r="K28" s="39"/>
      <c r="L28" s="39"/>
      <c r="M28" s="44"/>
      <c r="N28" s="43"/>
      <c r="O28" s="43"/>
    </row>
    <row r="29" spans="1:15" x14ac:dyDescent="0.25">
      <c r="A29" s="26" t="s">
        <v>83</v>
      </c>
      <c r="B29" s="24">
        <v>1.9000000000000001E-4</v>
      </c>
      <c r="C29" s="15">
        <v>99526</v>
      </c>
      <c r="D29" s="15">
        <v>19</v>
      </c>
      <c r="E29" s="15">
        <v>99517</v>
      </c>
      <c r="F29" s="15">
        <v>6663528</v>
      </c>
      <c r="G29" s="25">
        <v>67</v>
      </c>
      <c r="H29" s="44"/>
      <c r="I29" s="44"/>
      <c r="J29" s="44"/>
      <c r="K29" s="39"/>
      <c r="L29" s="39"/>
      <c r="M29" s="44"/>
      <c r="N29" s="43"/>
      <c r="O29" s="43"/>
    </row>
    <row r="30" spans="1:15" x14ac:dyDescent="0.25">
      <c r="A30" s="26" t="s">
        <v>84</v>
      </c>
      <c r="B30" s="24">
        <v>1.8000000000000001E-4</v>
      </c>
      <c r="C30" s="15">
        <v>99507</v>
      </c>
      <c r="D30" s="15">
        <v>17</v>
      </c>
      <c r="E30" s="15">
        <v>99499</v>
      </c>
      <c r="F30" s="15">
        <v>6564011</v>
      </c>
      <c r="G30" s="25">
        <v>66</v>
      </c>
      <c r="H30" s="44"/>
      <c r="I30" s="44"/>
      <c r="J30" s="44"/>
      <c r="K30" s="39"/>
      <c r="L30" s="39"/>
      <c r="M30" s="44"/>
      <c r="N30" s="43"/>
      <c r="O30" s="43"/>
    </row>
    <row r="31" spans="1:15" x14ac:dyDescent="0.25">
      <c r="A31" s="26" t="s">
        <v>85</v>
      </c>
      <c r="B31" s="24">
        <v>1.7000000000000001E-4</v>
      </c>
      <c r="C31" s="15">
        <v>99490</v>
      </c>
      <c r="D31" s="15">
        <v>16</v>
      </c>
      <c r="E31" s="15">
        <v>99482</v>
      </c>
      <c r="F31" s="15">
        <v>6464513</v>
      </c>
      <c r="G31" s="25">
        <v>65</v>
      </c>
      <c r="H31" s="44"/>
      <c r="I31" s="44"/>
      <c r="J31" s="44"/>
      <c r="K31" s="39"/>
      <c r="L31" s="39"/>
      <c r="M31" s="44"/>
      <c r="N31" s="43"/>
      <c r="O31" s="43"/>
    </row>
    <row r="32" spans="1:15" x14ac:dyDescent="0.25">
      <c r="A32" s="26" t="s">
        <v>86</v>
      </c>
      <c r="B32" s="24">
        <v>1.6000000000000001E-4</v>
      </c>
      <c r="C32" s="15">
        <v>99474</v>
      </c>
      <c r="D32" s="15">
        <v>16</v>
      </c>
      <c r="E32" s="15">
        <v>99466</v>
      </c>
      <c r="F32" s="15">
        <v>6365031</v>
      </c>
      <c r="G32" s="25">
        <v>64</v>
      </c>
      <c r="H32" s="44"/>
      <c r="I32" s="44"/>
      <c r="J32" s="44"/>
      <c r="K32" s="39"/>
      <c r="L32" s="39"/>
      <c r="M32" s="44"/>
      <c r="N32" s="43"/>
      <c r="O32" s="43"/>
    </row>
    <row r="33" spans="1:15" x14ac:dyDescent="0.25">
      <c r="A33" s="26" t="s">
        <v>87</v>
      </c>
      <c r="B33" s="24">
        <v>1.6000000000000001E-4</v>
      </c>
      <c r="C33" s="15">
        <v>99458</v>
      </c>
      <c r="D33" s="15">
        <v>16</v>
      </c>
      <c r="E33" s="15">
        <v>99450</v>
      </c>
      <c r="F33" s="15">
        <v>6265565</v>
      </c>
      <c r="G33" s="25">
        <v>63</v>
      </c>
      <c r="H33" s="44"/>
      <c r="I33" s="44"/>
      <c r="J33" s="44"/>
      <c r="K33" s="39"/>
      <c r="L33" s="39"/>
      <c r="M33" s="44"/>
      <c r="N33" s="43"/>
      <c r="O33" s="43"/>
    </row>
    <row r="34" spans="1:15" x14ac:dyDescent="0.25">
      <c r="A34" s="26" t="s">
        <v>88</v>
      </c>
      <c r="B34" s="24">
        <v>1.6000000000000001E-4</v>
      </c>
      <c r="C34" s="15">
        <v>99442</v>
      </c>
      <c r="D34" s="15">
        <v>16</v>
      </c>
      <c r="E34" s="15">
        <v>99434</v>
      </c>
      <c r="F34" s="15">
        <v>6166115</v>
      </c>
      <c r="G34" s="25">
        <v>62</v>
      </c>
      <c r="H34" s="44"/>
      <c r="I34" s="44"/>
      <c r="J34" s="44"/>
      <c r="K34" s="39"/>
      <c r="L34" s="39"/>
      <c r="M34" s="44"/>
      <c r="N34" s="43"/>
      <c r="O34" s="43"/>
    </row>
    <row r="35" spans="1:15" x14ac:dyDescent="0.25">
      <c r="A35" s="26" t="s">
        <v>89</v>
      </c>
      <c r="B35" s="24">
        <v>1.6000000000000001E-4</v>
      </c>
      <c r="C35" s="15">
        <v>99426</v>
      </c>
      <c r="D35" s="15">
        <v>16</v>
      </c>
      <c r="E35" s="15">
        <v>99418</v>
      </c>
      <c r="F35" s="15">
        <v>6066681</v>
      </c>
      <c r="G35" s="25">
        <v>61</v>
      </c>
      <c r="H35" s="44"/>
      <c r="I35" s="44"/>
      <c r="J35" s="44"/>
      <c r="K35" s="39"/>
      <c r="L35" s="39"/>
      <c r="M35" s="44"/>
      <c r="N35" s="43"/>
      <c r="O35" s="43"/>
    </row>
    <row r="36" spans="1:15" x14ac:dyDescent="0.25">
      <c r="A36" s="26" t="s">
        <v>90</v>
      </c>
      <c r="B36" s="24">
        <v>1.6000000000000001E-4</v>
      </c>
      <c r="C36" s="15">
        <v>99410</v>
      </c>
      <c r="D36" s="15">
        <v>16</v>
      </c>
      <c r="E36" s="15">
        <v>99402</v>
      </c>
      <c r="F36" s="15">
        <v>5967263</v>
      </c>
      <c r="G36" s="25">
        <v>60</v>
      </c>
      <c r="H36" s="44"/>
      <c r="I36" s="44"/>
      <c r="J36" s="44"/>
      <c r="K36" s="39"/>
      <c r="L36" s="39"/>
      <c r="M36" s="44"/>
      <c r="N36" s="43"/>
      <c r="O36" s="43"/>
    </row>
    <row r="37" spans="1:15" x14ac:dyDescent="0.25">
      <c r="A37" s="26" t="s">
        <v>91</v>
      </c>
      <c r="B37" s="24">
        <v>1.7000000000000001E-4</v>
      </c>
      <c r="C37" s="15">
        <v>99394</v>
      </c>
      <c r="D37" s="15">
        <v>17</v>
      </c>
      <c r="E37" s="15">
        <v>99386</v>
      </c>
      <c r="F37" s="15">
        <v>5867861</v>
      </c>
      <c r="G37" s="25">
        <v>59</v>
      </c>
      <c r="H37" s="44"/>
      <c r="I37" s="44"/>
      <c r="J37" s="44"/>
      <c r="K37" s="39"/>
      <c r="L37" s="39"/>
      <c r="M37" s="44"/>
      <c r="N37" s="43"/>
      <c r="O37" s="43"/>
    </row>
    <row r="38" spans="1:15" x14ac:dyDescent="0.25">
      <c r="A38" s="26" t="s">
        <v>92</v>
      </c>
      <c r="B38" s="24">
        <v>1.8000000000000001E-4</v>
      </c>
      <c r="C38" s="15">
        <v>99377</v>
      </c>
      <c r="D38" s="15">
        <v>17</v>
      </c>
      <c r="E38" s="15">
        <v>99369</v>
      </c>
      <c r="F38" s="15">
        <v>5768475</v>
      </c>
      <c r="G38" s="25">
        <v>58</v>
      </c>
      <c r="H38" s="44"/>
      <c r="I38" s="44"/>
      <c r="J38" s="44"/>
      <c r="K38" s="39"/>
      <c r="L38" s="39"/>
      <c r="M38" s="44"/>
      <c r="N38" s="43"/>
      <c r="O38" s="43"/>
    </row>
    <row r="39" spans="1:15" x14ac:dyDescent="0.25">
      <c r="A39" s="26" t="s">
        <v>93</v>
      </c>
      <c r="B39" s="24">
        <v>1.9000000000000001E-4</v>
      </c>
      <c r="C39" s="15">
        <v>99360</v>
      </c>
      <c r="D39" s="15">
        <v>19</v>
      </c>
      <c r="E39" s="15">
        <v>99351</v>
      </c>
      <c r="F39" s="15">
        <v>5669107</v>
      </c>
      <c r="G39" s="25">
        <v>57.1</v>
      </c>
      <c r="H39" s="44"/>
      <c r="I39" s="44"/>
      <c r="J39" s="44"/>
      <c r="K39" s="39"/>
      <c r="L39" s="39"/>
      <c r="M39" s="44"/>
      <c r="N39" s="43"/>
      <c r="O39" s="43"/>
    </row>
    <row r="40" spans="1:15" x14ac:dyDescent="0.25">
      <c r="A40" s="26" t="s">
        <v>94</v>
      </c>
      <c r="B40" s="24">
        <v>2.0000000000000001E-4</v>
      </c>
      <c r="C40" s="15">
        <v>99341</v>
      </c>
      <c r="D40" s="15">
        <v>20</v>
      </c>
      <c r="E40" s="15">
        <v>99331</v>
      </c>
      <c r="F40" s="15">
        <v>5569756</v>
      </c>
      <c r="G40" s="25">
        <v>56.1</v>
      </c>
      <c r="H40" s="44"/>
      <c r="I40" s="44"/>
      <c r="J40" s="44"/>
      <c r="K40" s="39"/>
      <c r="L40" s="39"/>
      <c r="M40" s="44"/>
      <c r="N40" s="43"/>
      <c r="O40" s="43"/>
    </row>
    <row r="41" spans="1:15" x14ac:dyDescent="0.25">
      <c r="A41" s="26" t="s">
        <v>95</v>
      </c>
      <c r="B41" s="24">
        <v>2.2000000000000001E-4</v>
      </c>
      <c r="C41" s="15">
        <v>99321</v>
      </c>
      <c r="D41" s="15">
        <v>21</v>
      </c>
      <c r="E41" s="15">
        <v>99311</v>
      </c>
      <c r="F41" s="15">
        <v>5470425</v>
      </c>
      <c r="G41" s="25">
        <v>55.1</v>
      </c>
      <c r="H41" s="44"/>
      <c r="I41" s="44"/>
      <c r="J41" s="44"/>
      <c r="K41" s="39"/>
      <c r="L41" s="39"/>
      <c r="M41" s="44"/>
      <c r="N41" s="43"/>
      <c r="O41" s="43"/>
    </row>
    <row r="42" spans="1:15" x14ac:dyDescent="0.25">
      <c r="A42" s="26" t="s">
        <v>96</v>
      </c>
      <c r="B42" s="24">
        <v>2.3000000000000001E-4</v>
      </c>
      <c r="C42" s="15">
        <v>99300</v>
      </c>
      <c r="D42" s="15">
        <v>23</v>
      </c>
      <c r="E42" s="15">
        <v>99289</v>
      </c>
      <c r="F42" s="15">
        <v>5371115</v>
      </c>
      <c r="G42" s="25">
        <v>54.1</v>
      </c>
      <c r="H42" s="44"/>
      <c r="I42" s="44"/>
      <c r="J42" s="44"/>
      <c r="K42" s="39"/>
      <c r="L42" s="39"/>
      <c r="M42" s="44"/>
      <c r="N42" s="43"/>
      <c r="O42" s="43"/>
    </row>
    <row r="43" spans="1:15" x14ac:dyDescent="0.25">
      <c r="A43" s="26" t="s">
        <v>97</v>
      </c>
      <c r="B43" s="24">
        <v>2.5999999999999998E-4</v>
      </c>
      <c r="C43" s="15">
        <v>99277</v>
      </c>
      <c r="D43" s="15">
        <v>25</v>
      </c>
      <c r="E43" s="15">
        <v>99265</v>
      </c>
      <c r="F43" s="15">
        <v>5271826</v>
      </c>
      <c r="G43" s="25">
        <v>53.1</v>
      </c>
      <c r="H43" s="44"/>
      <c r="I43" s="44"/>
      <c r="J43" s="44"/>
      <c r="K43" s="39"/>
      <c r="L43" s="39"/>
      <c r="M43" s="44"/>
      <c r="N43" s="43"/>
      <c r="O43" s="43"/>
    </row>
    <row r="44" spans="1:15" x14ac:dyDescent="0.25">
      <c r="A44" s="26" t="s">
        <v>98</v>
      </c>
      <c r="B44" s="24">
        <v>2.7999999999999998E-4</v>
      </c>
      <c r="C44" s="15">
        <v>99252</v>
      </c>
      <c r="D44" s="15">
        <v>28</v>
      </c>
      <c r="E44" s="15">
        <v>99238</v>
      </c>
      <c r="F44" s="15">
        <v>5172562</v>
      </c>
      <c r="G44" s="25">
        <v>52.1</v>
      </c>
      <c r="H44" s="44"/>
      <c r="I44" s="44"/>
      <c r="J44" s="44"/>
      <c r="K44" s="39"/>
      <c r="L44" s="39"/>
      <c r="M44" s="44"/>
      <c r="N44" s="43"/>
      <c r="O44" s="43"/>
    </row>
    <row r="45" spans="1:15" x14ac:dyDescent="0.25">
      <c r="A45" s="26" t="s">
        <v>99</v>
      </c>
      <c r="B45" s="24">
        <v>3.1E-4</v>
      </c>
      <c r="C45" s="15">
        <v>99224</v>
      </c>
      <c r="D45" s="15">
        <v>30</v>
      </c>
      <c r="E45" s="15">
        <v>99209</v>
      </c>
      <c r="F45" s="15">
        <v>5073324</v>
      </c>
      <c r="G45" s="25">
        <v>51.1</v>
      </c>
      <c r="H45" s="44"/>
      <c r="I45" s="44"/>
      <c r="J45" s="44"/>
      <c r="K45" s="39"/>
      <c r="L45" s="39"/>
      <c r="M45" s="44"/>
      <c r="N45" s="43"/>
      <c r="O45" s="43"/>
    </row>
    <row r="46" spans="1:15" x14ac:dyDescent="0.25">
      <c r="A46" s="26" t="s">
        <v>100</v>
      </c>
      <c r="B46" s="24">
        <v>3.3E-4</v>
      </c>
      <c r="C46" s="15">
        <v>99194</v>
      </c>
      <c r="D46" s="15">
        <v>33</v>
      </c>
      <c r="E46" s="15">
        <v>99178</v>
      </c>
      <c r="F46" s="15">
        <v>4974115</v>
      </c>
      <c r="G46" s="25">
        <v>50.1</v>
      </c>
      <c r="H46" s="44"/>
      <c r="I46" s="44"/>
      <c r="J46" s="44"/>
      <c r="K46" s="39"/>
      <c r="L46" s="39"/>
      <c r="M46" s="44"/>
      <c r="N46" s="43"/>
      <c r="O46" s="43"/>
    </row>
    <row r="47" spans="1:15" x14ac:dyDescent="0.25">
      <c r="A47" s="26" t="s">
        <v>101</v>
      </c>
      <c r="B47" s="24">
        <v>3.6999999999999999E-4</v>
      </c>
      <c r="C47" s="15">
        <v>99161</v>
      </c>
      <c r="D47" s="15">
        <v>36</v>
      </c>
      <c r="E47" s="15">
        <v>99143</v>
      </c>
      <c r="F47" s="15">
        <v>4874937</v>
      </c>
      <c r="G47" s="25">
        <v>49.2</v>
      </c>
      <c r="H47" s="44"/>
      <c r="I47" s="44"/>
      <c r="J47" s="44"/>
      <c r="K47" s="39"/>
      <c r="L47" s="39"/>
      <c r="M47" s="44"/>
      <c r="N47" s="43"/>
      <c r="O47" s="43"/>
    </row>
    <row r="48" spans="1:15" x14ac:dyDescent="0.25">
      <c r="A48" s="26" t="s">
        <v>102</v>
      </c>
      <c r="B48" s="24">
        <v>4.0999999999999999E-4</v>
      </c>
      <c r="C48" s="15">
        <v>99125</v>
      </c>
      <c r="D48" s="15">
        <v>40</v>
      </c>
      <c r="E48" s="15">
        <v>99105</v>
      </c>
      <c r="F48" s="15">
        <v>4775794</v>
      </c>
      <c r="G48" s="25">
        <v>48.2</v>
      </c>
      <c r="H48" s="44"/>
      <c r="I48" s="44"/>
      <c r="J48" s="44"/>
      <c r="K48" s="39"/>
      <c r="L48" s="39"/>
      <c r="M48" s="44"/>
      <c r="N48" s="43"/>
      <c r="O48" s="43"/>
    </row>
    <row r="49" spans="1:15" x14ac:dyDescent="0.25">
      <c r="A49" s="26" t="s">
        <v>103</v>
      </c>
      <c r="B49" s="24">
        <v>4.4999999999999999E-4</v>
      </c>
      <c r="C49" s="15">
        <v>99085</v>
      </c>
      <c r="D49" s="15">
        <v>45</v>
      </c>
      <c r="E49" s="15">
        <v>99063</v>
      </c>
      <c r="F49" s="15">
        <v>4676689</v>
      </c>
      <c r="G49" s="25">
        <v>47.2</v>
      </c>
      <c r="H49" s="44"/>
      <c r="I49" s="44"/>
      <c r="J49" s="44"/>
      <c r="K49" s="39"/>
      <c r="L49" s="39"/>
      <c r="M49" s="44"/>
      <c r="N49" s="43"/>
      <c r="O49" s="43"/>
    </row>
    <row r="50" spans="1:15" x14ac:dyDescent="0.25">
      <c r="A50" s="26" t="s">
        <v>104</v>
      </c>
      <c r="B50" s="24">
        <v>5.0000000000000001E-4</v>
      </c>
      <c r="C50" s="15">
        <v>99040</v>
      </c>
      <c r="D50" s="15">
        <v>50</v>
      </c>
      <c r="E50" s="15">
        <v>99015</v>
      </c>
      <c r="F50" s="15">
        <v>4577627</v>
      </c>
      <c r="G50" s="25">
        <v>46.2</v>
      </c>
      <c r="H50" s="44"/>
      <c r="I50" s="44"/>
      <c r="J50" s="44"/>
      <c r="K50" s="39"/>
      <c r="L50" s="39"/>
      <c r="M50" s="44"/>
      <c r="N50" s="43"/>
      <c r="O50" s="43"/>
    </row>
    <row r="51" spans="1:15" x14ac:dyDescent="0.25">
      <c r="A51" s="26" t="s">
        <v>105</v>
      </c>
      <c r="B51" s="24">
        <v>5.5000000000000003E-4</v>
      </c>
      <c r="C51" s="15">
        <v>98990</v>
      </c>
      <c r="D51" s="15">
        <v>54</v>
      </c>
      <c r="E51" s="15">
        <v>98963</v>
      </c>
      <c r="F51" s="15">
        <v>4478612</v>
      </c>
      <c r="G51" s="25">
        <v>45.2</v>
      </c>
      <c r="H51" s="44"/>
      <c r="I51" s="44"/>
      <c r="J51" s="44"/>
      <c r="K51" s="39"/>
      <c r="L51" s="39"/>
      <c r="M51" s="44"/>
      <c r="N51" s="43"/>
      <c r="O51" s="43"/>
    </row>
    <row r="52" spans="1:15" x14ac:dyDescent="0.25">
      <c r="A52" s="26" t="s">
        <v>106</v>
      </c>
      <c r="B52" s="24">
        <v>5.9999999999999995E-4</v>
      </c>
      <c r="C52" s="15">
        <v>98936</v>
      </c>
      <c r="D52" s="15">
        <v>60</v>
      </c>
      <c r="E52" s="15">
        <v>98906</v>
      </c>
      <c r="F52" s="15">
        <v>4379649</v>
      </c>
      <c r="G52" s="25">
        <v>44.3</v>
      </c>
      <c r="H52" s="44"/>
      <c r="I52" s="44"/>
      <c r="J52" s="44"/>
      <c r="K52" s="39"/>
      <c r="L52" s="39"/>
      <c r="M52" s="44"/>
      <c r="N52" s="43"/>
      <c r="O52" s="43"/>
    </row>
    <row r="53" spans="1:15" x14ac:dyDescent="0.25">
      <c r="A53" s="26" t="s">
        <v>107</v>
      </c>
      <c r="B53" s="24">
        <v>6.6E-4</v>
      </c>
      <c r="C53" s="15">
        <v>98876</v>
      </c>
      <c r="D53" s="15">
        <v>66</v>
      </c>
      <c r="E53" s="15">
        <v>98843</v>
      </c>
      <c r="F53" s="15">
        <v>4280743</v>
      </c>
      <c r="G53" s="25">
        <v>43.3</v>
      </c>
      <c r="H53" s="44"/>
      <c r="I53" s="44"/>
      <c r="J53" s="44"/>
      <c r="K53" s="39"/>
      <c r="L53" s="39"/>
      <c r="M53" s="44"/>
      <c r="N53" s="43"/>
      <c r="O53" s="43"/>
    </row>
    <row r="54" spans="1:15" x14ac:dyDescent="0.25">
      <c r="A54" s="26" t="s">
        <v>108</v>
      </c>
      <c r="B54" s="24">
        <v>7.2999999999999996E-4</v>
      </c>
      <c r="C54" s="15">
        <v>98810</v>
      </c>
      <c r="D54" s="15">
        <v>72</v>
      </c>
      <c r="E54" s="15">
        <v>98774</v>
      </c>
      <c r="F54" s="15">
        <v>4181900</v>
      </c>
      <c r="G54" s="25">
        <v>42.3</v>
      </c>
      <c r="H54" s="44"/>
      <c r="I54" s="44"/>
      <c r="J54" s="44"/>
      <c r="K54" s="39"/>
      <c r="L54" s="39"/>
      <c r="M54" s="44"/>
      <c r="N54" s="43"/>
      <c r="O54" s="43"/>
    </row>
    <row r="55" spans="1:15" x14ac:dyDescent="0.25">
      <c r="A55" s="26" t="s">
        <v>109</v>
      </c>
      <c r="B55" s="24">
        <v>7.9000000000000001E-4</v>
      </c>
      <c r="C55" s="15">
        <v>98738</v>
      </c>
      <c r="D55" s="15">
        <v>78</v>
      </c>
      <c r="E55" s="15">
        <v>98699</v>
      </c>
      <c r="F55" s="15">
        <v>4083126</v>
      </c>
      <c r="G55" s="25">
        <v>41.4</v>
      </c>
      <c r="H55" s="44"/>
      <c r="I55" s="44"/>
      <c r="J55" s="44"/>
      <c r="K55" s="39"/>
      <c r="L55" s="39"/>
      <c r="M55" s="44"/>
      <c r="N55" s="43"/>
      <c r="O55" s="43"/>
    </row>
    <row r="56" spans="1:15" x14ac:dyDescent="0.25">
      <c r="A56" s="26" t="s">
        <v>110</v>
      </c>
      <c r="B56" s="24">
        <v>8.5999999999999998E-4</v>
      </c>
      <c r="C56" s="15">
        <v>98660</v>
      </c>
      <c r="D56" s="15">
        <v>85</v>
      </c>
      <c r="E56" s="15">
        <v>98618</v>
      </c>
      <c r="F56" s="15">
        <v>3984427</v>
      </c>
      <c r="G56" s="25">
        <v>40.4</v>
      </c>
      <c r="H56" s="44"/>
      <c r="I56" s="44"/>
      <c r="J56" s="44"/>
      <c r="K56" s="39"/>
      <c r="L56" s="39"/>
      <c r="M56" s="44"/>
      <c r="N56" s="43"/>
      <c r="O56" s="43"/>
    </row>
    <row r="57" spans="1:15" x14ac:dyDescent="0.25">
      <c r="A57" s="26" t="s">
        <v>111</v>
      </c>
      <c r="B57" s="24">
        <v>9.5E-4</v>
      </c>
      <c r="C57" s="15">
        <v>98575</v>
      </c>
      <c r="D57" s="15">
        <v>93</v>
      </c>
      <c r="E57" s="15">
        <v>98529</v>
      </c>
      <c r="F57" s="15">
        <v>3885809</v>
      </c>
      <c r="G57" s="25">
        <v>39.4</v>
      </c>
      <c r="H57" s="44"/>
      <c r="I57" s="44"/>
      <c r="J57" s="44"/>
      <c r="K57" s="39"/>
      <c r="L57" s="39"/>
      <c r="M57" s="44"/>
      <c r="N57" s="43"/>
      <c r="O57" s="43"/>
    </row>
    <row r="58" spans="1:15" x14ac:dyDescent="0.25">
      <c r="A58" s="26" t="s">
        <v>112</v>
      </c>
      <c r="B58" s="24">
        <v>1.06E-3</v>
      </c>
      <c r="C58" s="15">
        <v>98482</v>
      </c>
      <c r="D58" s="15">
        <v>104</v>
      </c>
      <c r="E58" s="15">
        <v>98430</v>
      </c>
      <c r="F58" s="15">
        <v>3787281</v>
      </c>
      <c r="G58" s="25">
        <v>38.5</v>
      </c>
      <c r="H58" s="44"/>
      <c r="I58" s="44"/>
      <c r="J58" s="44"/>
      <c r="K58" s="39"/>
      <c r="L58" s="39"/>
      <c r="M58" s="44"/>
      <c r="N58" s="43"/>
      <c r="O58" s="43"/>
    </row>
    <row r="59" spans="1:15" x14ac:dyDescent="0.25">
      <c r="A59" s="26" t="s">
        <v>113</v>
      </c>
      <c r="B59" s="24">
        <v>1.1800000000000001E-3</v>
      </c>
      <c r="C59" s="15">
        <v>98378</v>
      </c>
      <c r="D59" s="15">
        <v>116</v>
      </c>
      <c r="E59" s="15">
        <v>98320</v>
      </c>
      <c r="F59" s="15">
        <v>3688851</v>
      </c>
      <c r="G59" s="25">
        <v>37.5</v>
      </c>
      <c r="H59" s="44"/>
      <c r="I59" s="44"/>
      <c r="J59" s="44"/>
      <c r="K59" s="39"/>
      <c r="L59" s="39"/>
      <c r="M59" s="44"/>
      <c r="N59" s="43"/>
      <c r="O59" s="43"/>
    </row>
    <row r="60" spans="1:15" x14ac:dyDescent="0.25">
      <c r="A60" s="27" t="s">
        <v>114</v>
      </c>
      <c r="B60" s="24">
        <v>1.31E-3</v>
      </c>
      <c r="C60" s="15">
        <v>98262</v>
      </c>
      <c r="D60" s="15">
        <v>129</v>
      </c>
      <c r="E60" s="15">
        <v>98198</v>
      </c>
      <c r="F60" s="15">
        <v>3590531</v>
      </c>
      <c r="G60" s="25">
        <v>36.5</v>
      </c>
      <c r="H60" s="44"/>
      <c r="I60" s="44"/>
      <c r="J60" s="44"/>
      <c r="K60" s="39"/>
      <c r="L60" s="39"/>
      <c r="M60" s="44"/>
      <c r="N60" s="43"/>
      <c r="O60" s="43"/>
    </row>
    <row r="61" spans="1:15" x14ac:dyDescent="0.25">
      <c r="A61" s="27" t="s">
        <v>115</v>
      </c>
      <c r="B61" s="24">
        <v>1.4400000000000001E-3</v>
      </c>
      <c r="C61" s="15">
        <v>98133</v>
      </c>
      <c r="D61" s="15">
        <v>141</v>
      </c>
      <c r="E61" s="15">
        <v>98063</v>
      </c>
      <c r="F61" s="15">
        <v>3492333</v>
      </c>
      <c r="G61" s="25">
        <v>35.6</v>
      </c>
      <c r="H61" s="44"/>
      <c r="I61" s="44"/>
      <c r="J61" s="44"/>
      <c r="K61" s="39"/>
      <c r="L61" s="39"/>
      <c r="M61" s="44"/>
      <c r="N61" s="43"/>
      <c r="O61" s="43"/>
    </row>
    <row r="62" spans="1:15" x14ac:dyDescent="0.25">
      <c r="A62" s="26" t="s">
        <v>116</v>
      </c>
      <c r="B62" s="24">
        <v>1.5900000000000001E-3</v>
      </c>
      <c r="C62" s="15">
        <v>97992</v>
      </c>
      <c r="D62" s="15">
        <v>155</v>
      </c>
      <c r="E62" s="15">
        <v>97915</v>
      </c>
      <c r="F62" s="15">
        <v>3394271</v>
      </c>
      <c r="G62" s="25">
        <v>34.6</v>
      </c>
      <c r="H62" s="44"/>
      <c r="I62" s="44"/>
      <c r="J62" s="44"/>
      <c r="K62" s="39"/>
      <c r="L62" s="39"/>
      <c r="M62" s="44"/>
      <c r="N62" s="43"/>
      <c r="O62" s="43"/>
    </row>
    <row r="63" spans="1:15" x14ac:dyDescent="0.25">
      <c r="A63" s="26" t="s">
        <v>117</v>
      </c>
      <c r="B63" s="24">
        <v>1.75E-3</v>
      </c>
      <c r="C63" s="15">
        <v>97837</v>
      </c>
      <c r="D63" s="15">
        <v>171</v>
      </c>
      <c r="E63" s="15">
        <v>97752</v>
      </c>
      <c r="F63" s="15">
        <v>3296356</v>
      </c>
      <c r="G63" s="25">
        <v>33.700000000000003</v>
      </c>
      <c r="H63" s="44"/>
      <c r="I63" s="44"/>
      <c r="J63" s="44"/>
      <c r="K63" s="39"/>
      <c r="L63" s="39"/>
      <c r="M63" s="44"/>
      <c r="N63" s="43"/>
      <c r="O63" s="43"/>
    </row>
    <row r="64" spans="1:15" x14ac:dyDescent="0.25">
      <c r="A64" s="26" t="s">
        <v>118</v>
      </c>
      <c r="B64" s="24">
        <v>1.9300000000000001E-3</v>
      </c>
      <c r="C64" s="15">
        <v>97666</v>
      </c>
      <c r="D64" s="15">
        <v>188</v>
      </c>
      <c r="E64" s="15">
        <v>97572</v>
      </c>
      <c r="F64" s="15">
        <v>3198605</v>
      </c>
      <c r="G64" s="25">
        <v>32.799999999999997</v>
      </c>
      <c r="H64" s="44"/>
      <c r="I64" s="44"/>
      <c r="J64" s="44"/>
      <c r="K64" s="39"/>
      <c r="L64" s="39"/>
      <c r="M64" s="44"/>
      <c r="N64" s="43"/>
      <c r="O64" s="43"/>
    </row>
    <row r="65" spans="1:15" x14ac:dyDescent="0.25">
      <c r="A65" s="26" t="s">
        <v>119</v>
      </c>
      <c r="B65" s="24">
        <v>2.1099999999999999E-3</v>
      </c>
      <c r="C65" s="15">
        <v>97478</v>
      </c>
      <c r="D65" s="15">
        <v>206</v>
      </c>
      <c r="E65" s="15">
        <v>97375</v>
      </c>
      <c r="F65" s="15">
        <v>3101033</v>
      </c>
      <c r="G65" s="25">
        <v>31.8</v>
      </c>
      <c r="H65" s="44"/>
      <c r="I65" s="44"/>
      <c r="J65" s="44"/>
      <c r="K65" s="39"/>
      <c r="L65" s="39"/>
      <c r="M65" s="44"/>
      <c r="N65" s="43"/>
      <c r="O65" s="43"/>
    </row>
    <row r="66" spans="1:15" x14ac:dyDescent="0.25">
      <c r="A66" s="26" t="s">
        <v>120</v>
      </c>
      <c r="B66" s="24">
        <v>2.3E-3</v>
      </c>
      <c r="C66" s="15">
        <v>97272</v>
      </c>
      <c r="D66" s="15">
        <v>223</v>
      </c>
      <c r="E66" s="15">
        <v>97161</v>
      </c>
      <c r="F66" s="15">
        <v>3003658</v>
      </c>
      <c r="G66" s="25">
        <v>30.9</v>
      </c>
      <c r="H66" s="44"/>
      <c r="I66" s="44"/>
      <c r="J66" s="44"/>
      <c r="K66" s="39"/>
      <c r="L66" s="39"/>
      <c r="M66" s="44"/>
      <c r="N66" s="43"/>
      <c r="O66" s="43"/>
    </row>
    <row r="67" spans="1:15" x14ac:dyDescent="0.25">
      <c r="A67" s="26" t="s">
        <v>121</v>
      </c>
      <c r="B67" s="24">
        <v>2.5100000000000001E-3</v>
      </c>
      <c r="C67" s="15">
        <v>97049</v>
      </c>
      <c r="D67" s="15">
        <v>243</v>
      </c>
      <c r="E67" s="15">
        <v>96928</v>
      </c>
      <c r="F67" s="15">
        <v>2906497</v>
      </c>
      <c r="G67" s="25">
        <v>29.9</v>
      </c>
      <c r="H67" s="44"/>
      <c r="I67" s="44"/>
      <c r="J67" s="44"/>
      <c r="K67" s="39"/>
      <c r="L67" s="39"/>
      <c r="M67" s="44"/>
      <c r="N67" s="43"/>
      <c r="O67" s="43"/>
    </row>
    <row r="68" spans="1:15" x14ac:dyDescent="0.25">
      <c r="A68" s="26" t="s">
        <v>122</v>
      </c>
      <c r="B68" s="24">
        <v>2.7599999999999999E-3</v>
      </c>
      <c r="C68" s="15">
        <v>96806</v>
      </c>
      <c r="D68" s="15">
        <v>267</v>
      </c>
      <c r="E68" s="15">
        <v>96673</v>
      </c>
      <c r="F68" s="15">
        <v>2809570</v>
      </c>
      <c r="G68" s="25">
        <v>29</v>
      </c>
      <c r="H68" s="44"/>
      <c r="I68" s="44"/>
      <c r="J68" s="44"/>
      <c r="K68" s="39"/>
      <c r="L68" s="39"/>
      <c r="M68" s="44"/>
      <c r="N68" s="43"/>
      <c r="O68" s="43"/>
    </row>
    <row r="69" spans="1:15" x14ac:dyDescent="0.25">
      <c r="A69" s="26" t="s">
        <v>123</v>
      </c>
      <c r="B69" s="24">
        <v>3.0200000000000001E-3</v>
      </c>
      <c r="C69" s="15">
        <v>96539</v>
      </c>
      <c r="D69" s="15">
        <v>292</v>
      </c>
      <c r="E69" s="15">
        <v>96393</v>
      </c>
      <c r="F69" s="15">
        <v>2712897</v>
      </c>
      <c r="G69" s="25">
        <v>28.1</v>
      </c>
      <c r="H69" s="44"/>
      <c r="I69" s="44"/>
      <c r="J69" s="44"/>
      <c r="K69" s="39"/>
      <c r="L69" s="39"/>
      <c r="M69" s="44"/>
      <c r="N69" s="43"/>
      <c r="O69" s="43"/>
    </row>
    <row r="70" spans="1:15" x14ac:dyDescent="0.25">
      <c r="A70" s="26" t="s">
        <v>124</v>
      </c>
      <c r="B70" s="24">
        <v>3.29E-3</v>
      </c>
      <c r="C70" s="15">
        <v>96247</v>
      </c>
      <c r="D70" s="15">
        <v>317</v>
      </c>
      <c r="E70" s="15">
        <v>96089</v>
      </c>
      <c r="F70" s="15">
        <v>2616504</v>
      </c>
      <c r="G70" s="25">
        <v>27.2</v>
      </c>
      <c r="H70" s="44"/>
      <c r="I70" s="44"/>
      <c r="J70" s="44"/>
      <c r="K70" s="39"/>
      <c r="L70" s="39"/>
      <c r="M70" s="44"/>
      <c r="N70" s="43"/>
      <c r="O70" s="43"/>
    </row>
    <row r="71" spans="1:15" x14ac:dyDescent="0.25">
      <c r="A71" s="26" t="s">
        <v>125</v>
      </c>
      <c r="B71" s="24">
        <v>3.5799999999999998E-3</v>
      </c>
      <c r="C71" s="15">
        <v>95930</v>
      </c>
      <c r="D71" s="15">
        <v>344</v>
      </c>
      <c r="E71" s="15">
        <v>95758</v>
      </c>
      <c r="F71" s="15">
        <v>2520416</v>
      </c>
      <c r="G71" s="25">
        <v>26.3</v>
      </c>
      <c r="H71" s="44"/>
      <c r="I71" s="44"/>
      <c r="J71" s="44"/>
      <c r="K71" s="39"/>
      <c r="L71" s="39"/>
      <c r="M71" s="44"/>
      <c r="N71" s="43"/>
      <c r="O71" s="43"/>
    </row>
    <row r="72" spans="1:15" x14ac:dyDescent="0.25">
      <c r="A72" s="26" t="s">
        <v>126</v>
      </c>
      <c r="B72" s="24">
        <v>3.9300000000000003E-3</v>
      </c>
      <c r="C72" s="15">
        <v>95586</v>
      </c>
      <c r="D72" s="15">
        <v>376</v>
      </c>
      <c r="E72" s="15">
        <v>95398</v>
      </c>
      <c r="F72" s="15">
        <v>2424658</v>
      </c>
      <c r="G72" s="25">
        <v>25.4</v>
      </c>
      <c r="H72" s="44"/>
      <c r="I72" s="44"/>
      <c r="J72" s="44"/>
      <c r="K72" s="39"/>
      <c r="L72" s="39"/>
      <c r="M72" s="44"/>
      <c r="N72" s="43"/>
      <c r="O72" s="43"/>
    </row>
    <row r="73" spans="1:15" x14ac:dyDescent="0.25">
      <c r="A73" s="26" t="s">
        <v>127</v>
      </c>
      <c r="B73" s="24">
        <v>4.3699999999999998E-3</v>
      </c>
      <c r="C73" s="15">
        <v>95210</v>
      </c>
      <c r="D73" s="15">
        <v>416</v>
      </c>
      <c r="E73" s="15">
        <v>95002</v>
      </c>
      <c r="F73" s="15">
        <v>2329260</v>
      </c>
      <c r="G73" s="25">
        <v>24.5</v>
      </c>
      <c r="H73" s="44"/>
      <c r="I73" s="44"/>
      <c r="J73" s="44"/>
      <c r="K73" s="39"/>
      <c r="L73" s="39"/>
      <c r="M73" s="44"/>
      <c r="N73" s="43"/>
      <c r="O73" s="43"/>
    </row>
    <row r="74" spans="1:15" x14ac:dyDescent="0.25">
      <c r="A74" s="26" t="s">
        <v>128</v>
      </c>
      <c r="B74" s="24">
        <v>4.8700000000000002E-3</v>
      </c>
      <c r="C74" s="15">
        <v>94794</v>
      </c>
      <c r="D74" s="15">
        <v>461</v>
      </c>
      <c r="E74" s="15">
        <v>94564</v>
      </c>
      <c r="F74" s="15">
        <v>2234258</v>
      </c>
      <c r="G74" s="25">
        <v>23.6</v>
      </c>
      <c r="H74" s="44"/>
      <c r="I74" s="44"/>
      <c r="J74" s="44"/>
      <c r="K74" s="39"/>
      <c r="L74" s="39"/>
      <c r="M74" s="44"/>
      <c r="N74" s="43"/>
      <c r="O74" s="43"/>
    </row>
    <row r="75" spans="1:15" x14ac:dyDescent="0.25">
      <c r="A75" s="26" t="s">
        <v>129</v>
      </c>
      <c r="B75" s="24">
        <v>5.3800000000000002E-3</v>
      </c>
      <c r="C75" s="15">
        <v>94333</v>
      </c>
      <c r="D75" s="15">
        <v>507</v>
      </c>
      <c r="E75" s="15">
        <v>94080</v>
      </c>
      <c r="F75" s="15">
        <v>2139694</v>
      </c>
      <c r="G75" s="25">
        <v>22.7</v>
      </c>
      <c r="H75" s="44"/>
      <c r="I75" s="44"/>
      <c r="J75" s="44"/>
      <c r="K75" s="39"/>
      <c r="L75" s="39"/>
      <c r="M75" s="44"/>
      <c r="N75" s="43"/>
      <c r="O75" s="43"/>
    </row>
    <row r="76" spans="1:15" x14ac:dyDescent="0.25">
      <c r="A76" s="26" t="s">
        <v>130</v>
      </c>
      <c r="B76" s="24">
        <v>5.9199999999999999E-3</v>
      </c>
      <c r="C76" s="15">
        <v>93826</v>
      </c>
      <c r="D76" s="15">
        <v>555</v>
      </c>
      <c r="E76" s="15">
        <v>93549</v>
      </c>
      <c r="F76" s="15">
        <v>2045615</v>
      </c>
      <c r="G76" s="25">
        <v>21.8</v>
      </c>
      <c r="H76" s="44"/>
      <c r="I76" s="44"/>
      <c r="J76" s="44"/>
      <c r="K76" s="39"/>
      <c r="L76" s="39"/>
      <c r="M76" s="44"/>
      <c r="N76" s="43"/>
      <c r="O76" s="43"/>
    </row>
    <row r="77" spans="1:15" x14ac:dyDescent="0.25">
      <c r="A77" s="26" t="s">
        <v>131</v>
      </c>
      <c r="B77" s="24">
        <v>6.5399999999999998E-3</v>
      </c>
      <c r="C77" s="15">
        <v>93271</v>
      </c>
      <c r="D77" s="15">
        <v>610</v>
      </c>
      <c r="E77" s="15">
        <v>92966</v>
      </c>
      <c r="F77" s="15">
        <v>1952066</v>
      </c>
      <c r="G77" s="25">
        <v>20.9</v>
      </c>
      <c r="H77" s="44"/>
      <c r="I77" s="44"/>
      <c r="J77" s="44"/>
      <c r="K77" s="39"/>
      <c r="L77" s="39"/>
      <c r="M77" s="44"/>
      <c r="N77" s="43"/>
      <c r="O77" s="43"/>
    </row>
    <row r="78" spans="1:15" x14ac:dyDescent="0.25">
      <c r="A78" s="26" t="s">
        <v>132</v>
      </c>
      <c r="B78" s="24">
        <v>7.3099999999999997E-3</v>
      </c>
      <c r="C78" s="15">
        <v>92661</v>
      </c>
      <c r="D78" s="15">
        <v>677</v>
      </c>
      <c r="E78" s="15">
        <v>92323</v>
      </c>
      <c r="F78" s="15">
        <v>1859100</v>
      </c>
      <c r="G78" s="25">
        <v>20.100000000000001</v>
      </c>
      <c r="H78" s="44"/>
      <c r="I78" s="44"/>
      <c r="J78" s="44"/>
      <c r="K78" s="39"/>
      <c r="L78" s="39"/>
      <c r="M78" s="44"/>
      <c r="N78" s="43"/>
      <c r="O78" s="43"/>
    </row>
    <row r="79" spans="1:15" x14ac:dyDescent="0.25">
      <c r="A79" s="26" t="s">
        <v>133</v>
      </c>
      <c r="B79" s="24">
        <v>8.1499999999999993E-3</v>
      </c>
      <c r="C79" s="15">
        <v>91984</v>
      </c>
      <c r="D79" s="15">
        <v>750</v>
      </c>
      <c r="E79" s="15">
        <v>91609</v>
      </c>
      <c r="F79" s="15">
        <v>1766778</v>
      </c>
      <c r="G79" s="25">
        <v>19.2</v>
      </c>
      <c r="H79" s="44"/>
      <c r="I79" s="44"/>
      <c r="J79" s="44"/>
      <c r="K79" s="39"/>
      <c r="L79" s="39"/>
      <c r="M79" s="44"/>
      <c r="N79" s="43"/>
      <c r="O79" s="43"/>
    </row>
    <row r="80" spans="1:15" x14ac:dyDescent="0.25">
      <c r="A80" s="26" t="s">
        <v>134</v>
      </c>
      <c r="B80" s="24">
        <v>9.0200000000000002E-3</v>
      </c>
      <c r="C80" s="15">
        <v>91234</v>
      </c>
      <c r="D80" s="15">
        <v>823</v>
      </c>
      <c r="E80" s="15">
        <v>90823</v>
      </c>
      <c r="F80" s="15">
        <v>1675169</v>
      </c>
      <c r="G80" s="25">
        <v>18.399999999999999</v>
      </c>
      <c r="H80" s="44"/>
      <c r="I80" s="44"/>
      <c r="J80" s="44"/>
      <c r="K80" s="39"/>
      <c r="L80" s="39"/>
      <c r="M80" s="44"/>
      <c r="N80" s="43"/>
      <c r="O80" s="43"/>
    </row>
    <row r="81" spans="1:15" x14ac:dyDescent="0.25">
      <c r="A81" s="26" t="s">
        <v>135</v>
      </c>
      <c r="B81" s="24">
        <v>9.9500000000000005E-3</v>
      </c>
      <c r="C81" s="15">
        <v>90411</v>
      </c>
      <c r="D81" s="15">
        <v>899</v>
      </c>
      <c r="E81" s="15">
        <v>89962</v>
      </c>
      <c r="F81" s="15">
        <v>1584346</v>
      </c>
      <c r="G81" s="25">
        <v>17.5</v>
      </c>
      <c r="H81" s="44"/>
      <c r="I81" s="44"/>
      <c r="J81" s="44"/>
      <c r="K81" s="39"/>
      <c r="L81" s="39"/>
      <c r="M81" s="44"/>
      <c r="N81" s="43"/>
      <c r="O81" s="43"/>
    </row>
    <row r="82" spans="1:15" x14ac:dyDescent="0.25">
      <c r="A82" s="26" t="s">
        <v>136</v>
      </c>
      <c r="B82" s="24">
        <v>1.107E-2</v>
      </c>
      <c r="C82" s="15">
        <v>89512</v>
      </c>
      <c r="D82" s="15">
        <v>991</v>
      </c>
      <c r="E82" s="15">
        <v>89017</v>
      </c>
      <c r="F82" s="15">
        <v>1494385</v>
      </c>
      <c r="G82" s="25">
        <v>16.7</v>
      </c>
      <c r="H82" s="44"/>
      <c r="I82" s="44"/>
      <c r="J82" s="44"/>
      <c r="K82" s="39"/>
      <c r="L82" s="39"/>
      <c r="M82" s="44"/>
      <c r="N82" s="43"/>
      <c r="O82" s="43"/>
    </row>
    <row r="83" spans="1:15" x14ac:dyDescent="0.25">
      <c r="A83" s="26" t="s">
        <v>137</v>
      </c>
      <c r="B83" s="24">
        <v>1.247E-2</v>
      </c>
      <c r="C83" s="15">
        <v>88521</v>
      </c>
      <c r="D83" s="15">
        <v>1104</v>
      </c>
      <c r="E83" s="15">
        <v>87969</v>
      </c>
      <c r="F83" s="15">
        <v>1405368</v>
      </c>
      <c r="G83" s="25">
        <v>15.9</v>
      </c>
      <c r="H83" s="44"/>
      <c r="I83" s="44"/>
      <c r="J83" s="44"/>
      <c r="K83" s="39"/>
      <c r="L83" s="39"/>
      <c r="M83" s="44"/>
      <c r="N83" s="43"/>
      <c r="O83" s="43"/>
    </row>
    <row r="84" spans="1:15" x14ac:dyDescent="0.25">
      <c r="A84" s="26" t="s">
        <v>138</v>
      </c>
      <c r="B84" s="24">
        <v>1.3990000000000001E-2</v>
      </c>
      <c r="C84" s="15">
        <v>87417</v>
      </c>
      <c r="D84" s="15">
        <v>1223</v>
      </c>
      <c r="E84" s="15">
        <v>86806</v>
      </c>
      <c r="F84" s="15">
        <v>1317399</v>
      </c>
      <c r="G84" s="25">
        <v>15.1</v>
      </c>
      <c r="H84" s="44"/>
      <c r="I84" s="44"/>
      <c r="J84" s="44"/>
      <c r="K84" s="39"/>
      <c r="L84" s="39"/>
      <c r="M84" s="44"/>
      <c r="N84" s="43"/>
      <c r="O84" s="43"/>
    </row>
    <row r="85" spans="1:15" x14ac:dyDescent="0.25">
      <c r="A85" s="26" t="s">
        <v>139</v>
      </c>
      <c r="B85" s="24">
        <v>1.553E-2</v>
      </c>
      <c r="C85" s="15">
        <v>86194</v>
      </c>
      <c r="D85" s="15">
        <v>1339</v>
      </c>
      <c r="E85" s="15">
        <v>85525</v>
      </c>
      <c r="F85" s="15">
        <v>1230594</v>
      </c>
      <c r="G85" s="25">
        <v>14.3</v>
      </c>
      <c r="H85" s="44"/>
      <c r="I85" s="44"/>
      <c r="J85" s="44"/>
      <c r="K85" s="39"/>
      <c r="L85" s="39"/>
      <c r="M85" s="44"/>
      <c r="N85" s="43"/>
      <c r="O85" s="43"/>
    </row>
    <row r="86" spans="1:15" x14ac:dyDescent="0.25">
      <c r="A86" s="26" t="s">
        <v>140</v>
      </c>
      <c r="B86" s="24">
        <v>1.7260000000000001E-2</v>
      </c>
      <c r="C86" s="15">
        <v>84855</v>
      </c>
      <c r="D86" s="15">
        <v>1465</v>
      </c>
      <c r="E86" s="15">
        <v>84123</v>
      </c>
      <c r="F86" s="15">
        <v>1145069</v>
      </c>
      <c r="G86" s="25">
        <v>13.5</v>
      </c>
      <c r="H86" s="44"/>
      <c r="I86" s="44"/>
      <c r="J86" s="44"/>
      <c r="K86" s="39"/>
      <c r="L86" s="39"/>
      <c r="M86" s="44"/>
      <c r="N86" s="43"/>
      <c r="O86" s="43"/>
    </row>
    <row r="87" spans="1:15" x14ac:dyDescent="0.25">
      <c r="A87" s="26" t="s">
        <v>141</v>
      </c>
      <c r="B87" s="24">
        <v>1.9650000000000001E-2</v>
      </c>
      <c r="C87" s="15">
        <v>83390</v>
      </c>
      <c r="D87" s="15">
        <v>1638</v>
      </c>
      <c r="E87" s="15">
        <v>82571</v>
      </c>
      <c r="F87" s="15">
        <v>1060947</v>
      </c>
      <c r="G87" s="25">
        <v>12.7</v>
      </c>
      <c r="H87" s="44"/>
      <c r="I87" s="44"/>
      <c r="J87" s="44"/>
      <c r="K87" s="39"/>
      <c r="L87" s="39"/>
      <c r="M87" s="44"/>
      <c r="N87" s="43"/>
      <c r="O87" s="43"/>
    </row>
    <row r="88" spans="1:15" x14ac:dyDescent="0.25">
      <c r="A88" s="26" t="s">
        <v>142</v>
      </c>
      <c r="B88" s="24">
        <v>2.299E-2</v>
      </c>
      <c r="C88" s="15">
        <v>81752</v>
      </c>
      <c r="D88" s="15">
        <v>1880</v>
      </c>
      <c r="E88" s="15">
        <v>80812</v>
      </c>
      <c r="F88" s="15">
        <v>978376</v>
      </c>
      <c r="G88" s="25">
        <v>12</v>
      </c>
      <c r="H88" s="44"/>
      <c r="I88" s="44"/>
      <c r="J88" s="44"/>
      <c r="K88" s="39"/>
      <c r="L88" s="39"/>
      <c r="M88" s="44"/>
      <c r="N88" s="43"/>
      <c r="O88" s="43"/>
    </row>
    <row r="89" spans="1:15" x14ac:dyDescent="0.25">
      <c r="A89" s="26" t="s">
        <v>143</v>
      </c>
      <c r="B89" s="24">
        <v>2.6890000000000001E-2</v>
      </c>
      <c r="C89" s="15">
        <v>79872</v>
      </c>
      <c r="D89" s="15">
        <v>2148</v>
      </c>
      <c r="E89" s="15">
        <v>78798</v>
      </c>
      <c r="F89" s="15">
        <v>897564</v>
      </c>
      <c r="G89" s="25">
        <v>11.2</v>
      </c>
      <c r="H89" s="44"/>
      <c r="I89" s="44"/>
      <c r="J89" s="44"/>
      <c r="K89" s="39"/>
      <c r="L89" s="39"/>
      <c r="M89" s="44"/>
      <c r="N89" s="43"/>
      <c r="O89" s="43"/>
    </row>
    <row r="90" spans="1:15" x14ac:dyDescent="0.25">
      <c r="A90" s="26" t="s">
        <v>144</v>
      </c>
      <c r="B90" s="24">
        <v>3.0880000000000001E-2</v>
      </c>
      <c r="C90" s="15">
        <v>77724</v>
      </c>
      <c r="D90" s="15">
        <v>2400</v>
      </c>
      <c r="E90" s="15">
        <v>76524</v>
      </c>
      <c r="F90" s="15">
        <v>818766</v>
      </c>
      <c r="G90" s="25">
        <v>10.5</v>
      </c>
      <c r="H90" s="44"/>
      <c r="I90" s="44"/>
      <c r="J90" s="44"/>
      <c r="K90" s="39"/>
      <c r="L90" s="39"/>
      <c r="M90" s="44"/>
      <c r="N90" s="43"/>
      <c r="O90" s="43"/>
    </row>
    <row r="91" spans="1:15" x14ac:dyDescent="0.25">
      <c r="A91" s="26" t="s">
        <v>145</v>
      </c>
      <c r="B91" s="24">
        <v>3.5029999999999999E-2</v>
      </c>
      <c r="C91" s="15">
        <v>75324</v>
      </c>
      <c r="D91" s="15">
        <v>2638</v>
      </c>
      <c r="E91" s="15">
        <v>74005</v>
      </c>
      <c r="F91" s="15">
        <v>742242</v>
      </c>
      <c r="G91" s="25">
        <v>9.9</v>
      </c>
      <c r="H91" s="44"/>
      <c r="I91" s="44"/>
      <c r="J91" s="44"/>
      <c r="K91" s="39"/>
      <c r="L91" s="39"/>
      <c r="M91" s="44"/>
      <c r="N91" s="43"/>
      <c r="O91" s="43"/>
    </row>
    <row r="92" spans="1:15" x14ac:dyDescent="0.25">
      <c r="A92" s="26" t="s">
        <v>146</v>
      </c>
      <c r="B92" s="24">
        <v>3.9960000000000002E-2</v>
      </c>
      <c r="C92" s="15">
        <v>72686</v>
      </c>
      <c r="D92" s="15">
        <v>2904</v>
      </c>
      <c r="E92" s="15">
        <v>71234</v>
      </c>
      <c r="F92" s="15">
        <v>668237</v>
      </c>
      <c r="G92" s="25">
        <v>9.1999999999999993</v>
      </c>
      <c r="H92" s="44"/>
      <c r="I92" s="44"/>
      <c r="J92" s="44"/>
      <c r="K92" s="39"/>
      <c r="L92" s="39"/>
      <c r="M92" s="44"/>
      <c r="N92" s="43"/>
      <c r="O92" s="43"/>
    </row>
    <row r="93" spans="1:15" x14ac:dyDescent="0.25">
      <c r="A93" s="26" t="s">
        <v>147</v>
      </c>
      <c r="B93" s="24">
        <v>4.6379999999999998E-2</v>
      </c>
      <c r="C93" s="15">
        <v>69782</v>
      </c>
      <c r="D93" s="15">
        <v>3236</v>
      </c>
      <c r="E93" s="15">
        <v>68164</v>
      </c>
      <c r="F93" s="15">
        <v>597003</v>
      </c>
      <c r="G93" s="25">
        <v>8.6</v>
      </c>
      <c r="H93" s="44"/>
      <c r="I93" s="44"/>
      <c r="J93" s="44"/>
      <c r="K93" s="39"/>
      <c r="L93" s="39"/>
      <c r="M93" s="44"/>
      <c r="N93" s="43"/>
      <c r="O93" s="43"/>
    </row>
    <row r="94" spans="1:15" x14ac:dyDescent="0.25">
      <c r="A94" s="26" t="s">
        <v>148</v>
      </c>
      <c r="B94" s="24">
        <v>5.425E-2</v>
      </c>
      <c r="C94" s="15">
        <v>66546</v>
      </c>
      <c r="D94" s="15">
        <v>3610</v>
      </c>
      <c r="E94" s="15">
        <v>64741</v>
      </c>
      <c r="F94" s="15">
        <v>528839</v>
      </c>
      <c r="G94" s="25">
        <v>7.9</v>
      </c>
      <c r="H94" s="44"/>
      <c r="I94" s="44"/>
      <c r="J94" s="44"/>
      <c r="K94" s="39"/>
      <c r="L94" s="39"/>
      <c r="M94" s="44"/>
      <c r="N94" s="43"/>
      <c r="O94" s="43"/>
    </row>
    <row r="95" spans="1:15" x14ac:dyDescent="0.25">
      <c r="A95" s="26" t="s">
        <v>149</v>
      </c>
      <c r="B95" s="24">
        <v>6.2630000000000005E-2</v>
      </c>
      <c r="C95" s="15">
        <v>62936</v>
      </c>
      <c r="D95" s="15">
        <v>3941</v>
      </c>
      <c r="E95" s="15">
        <v>60966</v>
      </c>
      <c r="F95" s="15">
        <v>464098</v>
      </c>
      <c r="G95" s="25">
        <v>7.4</v>
      </c>
      <c r="H95" s="44"/>
      <c r="I95" s="44"/>
      <c r="J95" s="44"/>
      <c r="K95" s="39"/>
      <c r="L95" s="39"/>
      <c r="M95" s="44"/>
      <c r="N95" s="43"/>
      <c r="O95" s="43"/>
    </row>
    <row r="96" spans="1:15" x14ac:dyDescent="0.25">
      <c r="A96" s="26" t="s">
        <v>150</v>
      </c>
      <c r="B96" s="24">
        <v>7.1999999999999995E-2</v>
      </c>
      <c r="C96" s="15">
        <v>58995</v>
      </c>
      <c r="D96" s="15">
        <v>4247</v>
      </c>
      <c r="E96" s="15">
        <v>56872</v>
      </c>
      <c r="F96" s="15">
        <v>403132</v>
      </c>
      <c r="G96" s="25">
        <v>6.8</v>
      </c>
      <c r="H96" s="44"/>
      <c r="I96" s="44"/>
      <c r="J96" s="44"/>
      <c r="K96" s="39"/>
      <c r="L96" s="39"/>
      <c r="M96" s="44"/>
      <c r="N96" s="43"/>
      <c r="O96" s="43"/>
    </row>
    <row r="97" spans="1:15" x14ac:dyDescent="0.25">
      <c r="A97" s="26" t="s">
        <v>151</v>
      </c>
      <c r="B97" s="24">
        <v>8.2419999999999993E-2</v>
      </c>
      <c r="C97" s="15">
        <v>54748</v>
      </c>
      <c r="D97" s="15">
        <v>4512</v>
      </c>
      <c r="E97" s="15">
        <v>52492</v>
      </c>
      <c r="F97" s="15">
        <v>346261</v>
      </c>
      <c r="G97" s="25">
        <v>6.3</v>
      </c>
      <c r="H97" s="44"/>
      <c r="I97" s="44"/>
      <c r="J97" s="44"/>
      <c r="K97" s="39"/>
      <c r="L97" s="39"/>
      <c r="M97" s="44"/>
      <c r="N97" s="43"/>
      <c r="O97" s="43"/>
    </row>
    <row r="98" spans="1:15" x14ac:dyDescent="0.25">
      <c r="A98" s="26" t="s">
        <v>152</v>
      </c>
      <c r="B98" s="24">
        <v>9.3950000000000006E-2</v>
      </c>
      <c r="C98" s="15">
        <v>50236</v>
      </c>
      <c r="D98" s="15">
        <v>4720</v>
      </c>
      <c r="E98" s="15">
        <v>47876</v>
      </c>
      <c r="F98" s="15">
        <v>293769</v>
      </c>
      <c r="G98" s="25">
        <v>5.8</v>
      </c>
      <c r="H98" s="44"/>
      <c r="I98" s="44"/>
      <c r="J98" s="44"/>
      <c r="K98" s="39"/>
      <c r="L98" s="39"/>
      <c r="M98" s="44"/>
      <c r="N98" s="43"/>
      <c r="O98" s="43"/>
    </row>
    <row r="99" spans="1:15" x14ac:dyDescent="0.25">
      <c r="A99" s="26" t="s">
        <v>153</v>
      </c>
      <c r="B99" s="24">
        <v>0.10664</v>
      </c>
      <c r="C99" s="15">
        <v>45516</v>
      </c>
      <c r="D99" s="15">
        <v>4854</v>
      </c>
      <c r="E99" s="15">
        <v>43089</v>
      </c>
      <c r="F99" s="15">
        <v>245893</v>
      </c>
      <c r="G99" s="25">
        <v>5.4</v>
      </c>
      <c r="H99" s="44"/>
      <c r="I99" s="44"/>
      <c r="J99" s="44"/>
      <c r="K99" s="39"/>
      <c r="L99" s="39"/>
      <c r="M99" s="44"/>
      <c r="N99" s="43"/>
      <c r="O99" s="43"/>
    </row>
    <row r="100" spans="1:15" x14ac:dyDescent="0.25">
      <c r="A100" s="26" t="s">
        <v>154</v>
      </c>
      <c r="B100" s="24">
        <v>0.12052</v>
      </c>
      <c r="C100" s="15">
        <v>40662</v>
      </c>
      <c r="D100" s="15">
        <v>4901</v>
      </c>
      <c r="E100" s="15">
        <v>38212</v>
      </c>
      <c r="F100" s="15">
        <v>202804</v>
      </c>
      <c r="G100" s="25">
        <v>5</v>
      </c>
      <c r="H100" s="44"/>
      <c r="I100" s="44"/>
      <c r="J100" s="44"/>
      <c r="K100" s="39"/>
      <c r="L100" s="39"/>
      <c r="M100" s="44"/>
      <c r="N100" s="43"/>
      <c r="O100" s="43"/>
    </row>
    <row r="101" spans="1:15" x14ac:dyDescent="0.25">
      <c r="A101" s="26" t="s">
        <v>155</v>
      </c>
      <c r="B101" s="24">
        <v>0.13561999999999999</v>
      </c>
      <c r="C101" s="15">
        <v>35761</v>
      </c>
      <c r="D101" s="15">
        <v>4850</v>
      </c>
      <c r="E101" s="15">
        <v>33336</v>
      </c>
      <c r="F101" s="15">
        <v>164592</v>
      </c>
      <c r="G101" s="25">
        <v>4.5999999999999996</v>
      </c>
      <c r="H101" s="44"/>
      <c r="I101" s="44"/>
      <c r="J101" s="44"/>
      <c r="K101" s="39"/>
      <c r="L101" s="39"/>
      <c r="M101" s="44"/>
      <c r="N101" s="43"/>
      <c r="O101" s="43"/>
    </row>
    <row r="102" spans="1:15" x14ac:dyDescent="0.25">
      <c r="A102" s="26" t="s">
        <v>156</v>
      </c>
      <c r="B102" s="24">
        <v>0.15193999999999999</v>
      </c>
      <c r="C102" s="15">
        <v>30911</v>
      </c>
      <c r="D102" s="15">
        <v>4696</v>
      </c>
      <c r="E102" s="15">
        <v>28563</v>
      </c>
      <c r="F102" s="15">
        <v>131256</v>
      </c>
      <c r="G102" s="25">
        <v>4.2</v>
      </c>
      <c r="H102" s="44"/>
      <c r="I102" s="44"/>
      <c r="J102" s="44"/>
      <c r="K102" s="39"/>
      <c r="L102" s="39"/>
      <c r="M102" s="44"/>
      <c r="N102" s="43"/>
      <c r="O102" s="43"/>
    </row>
    <row r="103" spans="1:15" x14ac:dyDescent="0.25">
      <c r="A103" s="26" t="s">
        <v>157</v>
      </c>
      <c r="B103" s="24">
        <v>0.16947000000000001</v>
      </c>
      <c r="C103" s="15">
        <v>26215</v>
      </c>
      <c r="D103" s="15">
        <v>4443</v>
      </c>
      <c r="E103" s="15">
        <v>23994</v>
      </c>
      <c r="F103" s="15">
        <v>102693</v>
      </c>
      <c r="G103" s="25">
        <v>3.9</v>
      </c>
      <c r="H103" s="44"/>
      <c r="I103" s="44"/>
      <c r="J103" s="44"/>
      <c r="K103" s="39"/>
      <c r="L103" s="39"/>
      <c r="M103" s="44"/>
      <c r="N103" s="43"/>
      <c r="O103" s="43"/>
    </row>
    <row r="104" spans="1:15" x14ac:dyDescent="0.25">
      <c r="A104" s="26" t="s">
        <v>158</v>
      </c>
      <c r="B104" s="24">
        <v>0.18820999999999999</v>
      </c>
      <c r="C104" s="15">
        <v>21772</v>
      </c>
      <c r="D104" s="15">
        <v>4098</v>
      </c>
      <c r="E104" s="15">
        <v>19723</v>
      </c>
      <c r="F104" s="15">
        <v>78700</v>
      </c>
      <c r="G104" s="25">
        <v>3.6</v>
      </c>
      <c r="H104" s="44"/>
      <c r="I104" s="44"/>
      <c r="J104" s="44"/>
      <c r="K104" s="39"/>
      <c r="L104" s="39"/>
      <c r="M104" s="44"/>
      <c r="N104" s="43"/>
      <c r="O104" s="43"/>
    </row>
    <row r="105" spans="1:15" x14ac:dyDescent="0.25">
      <c r="A105" s="26" t="s">
        <v>159</v>
      </c>
      <c r="B105" s="24">
        <v>0.20809</v>
      </c>
      <c r="C105" s="15">
        <v>17674</v>
      </c>
      <c r="D105" s="15">
        <v>3678</v>
      </c>
      <c r="E105" s="15">
        <v>15835</v>
      </c>
      <c r="F105" s="15">
        <v>58977</v>
      </c>
      <c r="G105" s="25">
        <v>3.3</v>
      </c>
      <c r="H105" s="44"/>
      <c r="I105" s="44"/>
      <c r="J105" s="44"/>
      <c r="K105" s="39"/>
      <c r="L105" s="39"/>
      <c r="M105" s="44"/>
      <c r="N105" s="43"/>
      <c r="O105" s="43"/>
    </row>
    <row r="106" spans="1:15" x14ac:dyDescent="0.25">
      <c r="A106" s="26" t="s">
        <v>160</v>
      </c>
      <c r="B106" s="24">
        <v>0.22908000000000001</v>
      </c>
      <c r="C106" s="15">
        <v>13996</v>
      </c>
      <c r="D106" s="15">
        <v>3206</v>
      </c>
      <c r="E106" s="15">
        <v>12393</v>
      </c>
      <c r="F106" s="15">
        <v>43142</v>
      </c>
      <c r="G106" s="25">
        <v>3.1</v>
      </c>
      <c r="H106" s="44"/>
      <c r="I106" s="44"/>
      <c r="J106" s="44"/>
      <c r="K106" s="39"/>
      <c r="L106" s="39"/>
      <c r="M106" s="44"/>
      <c r="N106" s="43"/>
      <c r="O106" s="43"/>
    </row>
    <row r="107" spans="1:15" x14ac:dyDescent="0.25">
      <c r="A107" s="26" t="s">
        <v>161</v>
      </c>
      <c r="B107" s="24">
        <v>0.25107000000000002</v>
      </c>
      <c r="C107" s="15">
        <v>10790</v>
      </c>
      <c r="D107" s="15">
        <v>2709</v>
      </c>
      <c r="E107" s="15">
        <v>9436</v>
      </c>
      <c r="F107" s="15">
        <v>30749</v>
      </c>
      <c r="G107" s="25">
        <v>2.8</v>
      </c>
      <c r="H107" s="44"/>
      <c r="I107" s="44"/>
      <c r="J107" s="44"/>
      <c r="K107" s="39"/>
      <c r="L107" s="39"/>
      <c r="M107" s="44"/>
      <c r="N107" s="43"/>
      <c r="O107" s="43"/>
    </row>
    <row r="108" spans="1:15" x14ac:dyDescent="0.25">
      <c r="A108" s="26" t="s">
        <v>162</v>
      </c>
      <c r="B108" s="24">
        <v>0.27400000000000002</v>
      </c>
      <c r="C108" s="15">
        <v>8081</v>
      </c>
      <c r="D108" s="15">
        <v>2214</v>
      </c>
      <c r="E108" s="15">
        <v>6974</v>
      </c>
      <c r="F108" s="15">
        <v>21313</v>
      </c>
      <c r="G108" s="25">
        <v>2.6</v>
      </c>
      <c r="H108" s="44"/>
      <c r="I108" s="44"/>
      <c r="J108" s="44"/>
      <c r="K108" s="39"/>
      <c r="L108" s="39"/>
      <c r="M108" s="44"/>
      <c r="N108" s="43"/>
      <c r="O108" s="43"/>
    </row>
    <row r="109" spans="1:15" x14ac:dyDescent="0.25">
      <c r="A109" s="26" t="s">
        <v>163</v>
      </c>
      <c r="B109" s="24">
        <v>0.29772999999999999</v>
      </c>
      <c r="C109" s="15">
        <v>5867</v>
      </c>
      <c r="D109" s="15">
        <v>1747</v>
      </c>
      <c r="E109" s="15">
        <v>4994</v>
      </c>
      <c r="F109" s="15">
        <v>14339</v>
      </c>
      <c r="G109" s="25">
        <v>2.4</v>
      </c>
      <c r="H109" s="44"/>
      <c r="I109" s="44"/>
      <c r="J109" s="44"/>
      <c r="K109" s="39"/>
      <c r="L109" s="39"/>
      <c r="M109" s="44"/>
      <c r="N109" s="43"/>
      <c r="O109" s="43"/>
    </row>
    <row r="110" spans="1:15" x14ac:dyDescent="0.25">
      <c r="A110" s="28" t="s">
        <v>164</v>
      </c>
      <c r="B110" s="29">
        <v>1</v>
      </c>
      <c r="C110" s="30">
        <v>4120</v>
      </c>
      <c r="D110" s="30">
        <v>4120</v>
      </c>
      <c r="E110" s="30">
        <v>9346</v>
      </c>
      <c r="F110" s="30">
        <v>9346</v>
      </c>
      <c r="G110" s="31">
        <v>2.2999999999999998</v>
      </c>
      <c r="H110" s="44"/>
      <c r="I110" s="44"/>
      <c r="J110" s="44"/>
      <c r="K110" s="39"/>
      <c r="L110" s="39"/>
      <c r="M110" s="44"/>
      <c r="N110" s="43"/>
      <c r="O110" s="43"/>
    </row>
    <row r="111" spans="1:15" x14ac:dyDescent="0.25">
      <c r="A111" s="15"/>
      <c r="B111" s="24"/>
      <c r="C111" s="15"/>
      <c r="D111" s="15"/>
      <c r="E111" s="15"/>
      <c r="F111" s="15"/>
      <c r="G111" s="67"/>
      <c r="H111" s="44"/>
      <c r="I111" s="44"/>
      <c r="J111" s="44"/>
      <c r="K111" s="39"/>
      <c r="L111" s="39"/>
      <c r="M111" s="44"/>
      <c r="N111" s="43"/>
      <c r="O111" s="43"/>
    </row>
    <row r="113" spans="1:1" x14ac:dyDescent="0.25">
      <c r="A113" s="32" t="s">
        <v>284</v>
      </c>
    </row>
    <row r="114" spans="1:1" x14ac:dyDescent="0.25">
      <c r="A114" s="33" t="s">
        <v>165</v>
      </c>
    </row>
  </sheetData>
  <conditionalFormatting sqref="H10:H111">
    <cfRule type="cellIs" dxfId="1" priority="2" operator="lessThan">
      <formula>0</formula>
    </cfRule>
  </conditionalFormatting>
  <conditionalFormatting sqref="J10:J111">
    <cfRule type="cellIs" dxfId="0" priority="1" operator="lessThan">
      <formula>0</formula>
    </cfRule>
  </conditionalFormatting>
  <pageMargins left="0.75" right="0.75" top="1" bottom="1" header="0.5" footer="0.5"/>
  <pageSetup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dimension ref="A1:G114"/>
  <sheetViews>
    <sheetView zoomScaleNormal="100" workbookViewId="0"/>
  </sheetViews>
  <sheetFormatPr defaultRowHeight="12.5" x14ac:dyDescent="0.25"/>
  <cols>
    <col min="1" max="1" width="12.59765625" style="4" customWidth="1"/>
    <col min="2" max="2" width="17.3984375" style="4" customWidth="1"/>
    <col min="3" max="3" width="10.59765625" style="4" customWidth="1"/>
    <col min="4" max="5" width="17.3984375" style="4" customWidth="1"/>
    <col min="6" max="7" width="15.09765625" style="4" customWidth="1"/>
    <col min="8" max="256" width="9.09765625" style="4"/>
    <col min="257" max="257" width="12.59765625" style="4" customWidth="1"/>
    <col min="258" max="258" width="17.3984375" style="4" customWidth="1"/>
    <col min="259" max="259" width="10.59765625" style="4" customWidth="1"/>
    <col min="260" max="261" width="17.3984375" style="4" customWidth="1"/>
    <col min="262" max="263" width="15.09765625" style="4" customWidth="1"/>
    <col min="264" max="512" width="9.09765625" style="4"/>
    <col min="513" max="513" width="12.59765625" style="4" customWidth="1"/>
    <col min="514" max="514" width="17.3984375" style="4" customWidth="1"/>
    <col min="515" max="515" width="10.59765625" style="4" customWidth="1"/>
    <col min="516" max="517" width="17.3984375" style="4" customWidth="1"/>
    <col min="518" max="519" width="15.09765625" style="4" customWidth="1"/>
    <col min="520" max="768" width="9.09765625" style="4"/>
    <col min="769" max="769" width="12.59765625" style="4" customWidth="1"/>
    <col min="770" max="770" width="17.3984375" style="4" customWidth="1"/>
    <col min="771" max="771" width="10.59765625" style="4" customWidth="1"/>
    <col min="772" max="773" width="17.3984375" style="4" customWidth="1"/>
    <col min="774" max="775" width="15.09765625" style="4" customWidth="1"/>
    <col min="776" max="1024" width="9.09765625" style="4"/>
    <col min="1025" max="1025" width="12.59765625" style="4" customWidth="1"/>
    <col min="1026" max="1026" width="17.3984375" style="4" customWidth="1"/>
    <col min="1027" max="1027" width="10.59765625" style="4" customWidth="1"/>
    <col min="1028" max="1029" width="17.3984375" style="4" customWidth="1"/>
    <col min="1030" max="1031" width="15.09765625" style="4" customWidth="1"/>
    <col min="1032" max="1280" width="9.09765625" style="4"/>
    <col min="1281" max="1281" width="12.59765625" style="4" customWidth="1"/>
    <col min="1282" max="1282" width="17.3984375" style="4" customWidth="1"/>
    <col min="1283" max="1283" width="10.59765625" style="4" customWidth="1"/>
    <col min="1284" max="1285" width="17.3984375" style="4" customWidth="1"/>
    <col min="1286" max="1287" width="15.09765625" style="4" customWidth="1"/>
    <col min="1288" max="1536" width="9.09765625" style="4"/>
    <col min="1537" max="1537" width="12.59765625" style="4" customWidth="1"/>
    <col min="1538" max="1538" width="17.3984375" style="4" customWidth="1"/>
    <col min="1539" max="1539" width="10.59765625" style="4" customWidth="1"/>
    <col min="1540" max="1541" width="17.3984375" style="4" customWidth="1"/>
    <col min="1542" max="1543" width="15.09765625" style="4" customWidth="1"/>
    <col min="1544" max="1792" width="9.09765625" style="4"/>
    <col min="1793" max="1793" width="12.59765625" style="4" customWidth="1"/>
    <col min="1794" max="1794" width="17.3984375" style="4" customWidth="1"/>
    <col min="1795" max="1795" width="10.59765625" style="4" customWidth="1"/>
    <col min="1796" max="1797" width="17.3984375" style="4" customWidth="1"/>
    <col min="1798" max="1799" width="15.09765625" style="4" customWidth="1"/>
    <col min="1800" max="2048" width="9.09765625" style="4"/>
    <col min="2049" max="2049" width="12.59765625" style="4" customWidth="1"/>
    <col min="2050" max="2050" width="17.3984375" style="4" customWidth="1"/>
    <col min="2051" max="2051" width="10.59765625" style="4" customWidth="1"/>
    <col min="2052" max="2053" width="17.3984375" style="4" customWidth="1"/>
    <col min="2054" max="2055" width="15.09765625" style="4" customWidth="1"/>
    <col min="2056" max="2304" width="9.09765625" style="4"/>
    <col min="2305" max="2305" width="12.59765625" style="4" customWidth="1"/>
    <col min="2306" max="2306" width="17.3984375" style="4" customWidth="1"/>
    <col min="2307" max="2307" width="10.59765625" style="4" customWidth="1"/>
    <col min="2308" max="2309" width="17.3984375" style="4" customWidth="1"/>
    <col min="2310" max="2311" width="15.09765625" style="4" customWidth="1"/>
    <col min="2312" max="2560" width="9.09765625" style="4"/>
    <col min="2561" max="2561" width="12.59765625" style="4" customWidth="1"/>
    <col min="2562" max="2562" width="17.3984375" style="4" customWidth="1"/>
    <col min="2563" max="2563" width="10.59765625" style="4" customWidth="1"/>
    <col min="2564" max="2565" width="17.3984375" style="4" customWidth="1"/>
    <col min="2566" max="2567" width="15.09765625" style="4" customWidth="1"/>
    <col min="2568" max="2816" width="9.09765625" style="4"/>
    <col min="2817" max="2817" width="12.59765625" style="4" customWidth="1"/>
    <col min="2818" max="2818" width="17.3984375" style="4" customWidth="1"/>
    <col min="2819" max="2819" width="10.59765625" style="4" customWidth="1"/>
    <col min="2820" max="2821" width="17.3984375" style="4" customWidth="1"/>
    <col min="2822" max="2823" width="15.09765625" style="4" customWidth="1"/>
    <col min="2824" max="3072" width="9.09765625" style="4"/>
    <col min="3073" max="3073" width="12.59765625" style="4" customWidth="1"/>
    <col min="3074" max="3074" width="17.3984375" style="4" customWidth="1"/>
    <col min="3075" max="3075" width="10.59765625" style="4" customWidth="1"/>
    <col min="3076" max="3077" width="17.3984375" style="4" customWidth="1"/>
    <col min="3078" max="3079" width="15.09765625" style="4" customWidth="1"/>
    <col min="3080" max="3328" width="9.09765625" style="4"/>
    <col min="3329" max="3329" width="12.59765625" style="4" customWidth="1"/>
    <col min="3330" max="3330" width="17.3984375" style="4" customWidth="1"/>
    <col min="3331" max="3331" width="10.59765625" style="4" customWidth="1"/>
    <col min="3332" max="3333" width="17.3984375" style="4" customWidth="1"/>
    <col min="3334" max="3335" width="15.09765625" style="4" customWidth="1"/>
    <col min="3336" max="3584" width="9.09765625" style="4"/>
    <col min="3585" max="3585" width="12.59765625" style="4" customWidth="1"/>
    <col min="3586" max="3586" width="17.3984375" style="4" customWidth="1"/>
    <col min="3587" max="3587" width="10.59765625" style="4" customWidth="1"/>
    <col min="3588" max="3589" width="17.3984375" style="4" customWidth="1"/>
    <col min="3590" max="3591" width="15.09765625" style="4" customWidth="1"/>
    <col min="3592" max="3840" width="9.09765625" style="4"/>
    <col min="3841" max="3841" width="12.59765625" style="4" customWidth="1"/>
    <col min="3842" max="3842" width="17.3984375" style="4" customWidth="1"/>
    <col min="3843" max="3843" width="10.59765625" style="4" customWidth="1"/>
    <col min="3844" max="3845" width="17.3984375" style="4" customWidth="1"/>
    <col min="3846" max="3847" width="15.09765625" style="4" customWidth="1"/>
    <col min="3848" max="4096" width="9.09765625" style="4"/>
    <col min="4097" max="4097" width="12.59765625" style="4" customWidth="1"/>
    <col min="4098" max="4098" width="17.3984375" style="4" customWidth="1"/>
    <col min="4099" max="4099" width="10.59765625" style="4" customWidth="1"/>
    <col min="4100" max="4101" width="17.3984375" style="4" customWidth="1"/>
    <col min="4102" max="4103" width="15.09765625" style="4" customWidth="1"/>
    <col min="4104" max="4352" width="9.09765625" style="4"/>
    <col min="4353" max="4353" width="12.59765625" style="4" customWidth="1"/>
    <col min="4354" max="4354" width="17.3984375" style="4" customWidth="1"/>
    <col min="4355" max="4355" width="10.59765625" style="4" customWidth="1"/>
    <col min="4356" max="4357" width="17.3984375" style="4" customWidth="1"/>
    <col min="4358" max="4359" width="15.09765625" style="4" customWidth="1"/>
    <col min="4360" max="4608" width="9.09765625" style="4"/>
    <col min="4609" max="4609" width="12.59765625" style="4" customWidth="1"/>
    <col min="4610" max="4610" width="17.3984375" style="4" customWidth="1"/>
    <col min="4611" max="4611" width="10.59765625" style="4" customWidth="1"/>
    <col min="4612" max="4613" width="17.3984375" style="4" customWidth="1"/>
    <col min="4614" max="4615" width="15.09765625" style="4" customWidth="1"/>
    <col min="4616" max="4864" width="9.09765625" style="4"/>
    <col min="4865" max="4865" width="12.59765625" style="4" customWidth="1"/>
    <col min="4866" max="4866" width="17.3984375" style="4" customWidth="1"/>
    <col min="4867" max="4867" width="10.59765625" style="4" customWidth="1"/>
    <col min="4868" max="4869" width="17.3984375" style="4" customWidth="1"/>
    <col min="4870" max="4871" width="15.09765625" style="4" customWidth="1"/>
    <col min="4872" max="5120" width="9.09765625" style="4"/>
    <col min="5121" max="5121" width="12.59765625" style="4" customWidth="1"/>
    <col min="5122" max="5122" width="17.3984375" style="4" customWidth="1"/>
    <col min="5123" max="5123" width="10.59765625" style="4" customWidth="1"/>
    <col min="5124" max="5125" width="17.3984375" style="4" customWidth="1"/>
    <col min="5126" max="5127" width="15.09765625" style="4" customWidth="1"/>
    <col min="5128" max="5376" width="9.09765625" style="4"/>
    <col min="5377" max="5377" width="12.59765625" style="4" customWidth="1"/>
    <col min="5378" max="5378" width="17.3984375" style="4" customWidth="1"/>
    <col min="5379" max="5379" width="10.59765625" style="4" customWidth="1"/>
    <col min="5380" max="5381" width="17.3984375" style="4" customWidth="1"/>
    <col min="5382" max="5383" width="15.09765625" style="4" customWidth="1"/>
    <col min="5384" max="5632" width="9.09765625" style="4"/>
    <col min="5633" max="5633" width="12.59765625" style="4" customWidth="1"/>
    <col min="5634" max="5634" width="17.3984375" style="4" customWidth="1"/>
    <col min="5635" max="5635" width="10.59765625" style="4" customWidth="1"/>
    <col min="5636" max="5637" width="17.3984375" style="4" customWidth="1"/>
    <col min="5638" max="5639" width="15.09765625" style="4" customWidth="1"/>
    <col min="5640" max="5888" width="9.09765625" style="4"/>
    <col min="5889" max="5889" width="12.59765625" style="4" customWidth="1"/>
    <col min="5890" max="5890" width="17.3984375" style="4" customWidth="1"/>
    <col min="5891" max="5891" width="10.59765625" style="4" customWidth="1"/>
    <col min="5892" max="5893" width="17.3984375" style="4" customWidth="1"/>
    <col min="5894" max="5895" width="15.09765625" style="4" customWidth="1"/>
    <col min="5896" max="6144" width="9.09765625" style="4"/>
    <col min="6145" max="6145" width="12.59765625" style="4" customWidth="1"/>
    <col min="6146" max="6146" width="17.3984375" style="4" customWidth="1"/>
    <col min="6147" max="6147" width="10.59765625" style="4" customWidth="1"/>
    <col min="6148" max="6149" width="17.3984375" style="4" customWidth="1"/>
    <col min="6150" max="6151" width="15.09765625" style="4" customWidth="1"/>
    <col min="6152" max="6400" width="9.09765625" style="4"/>
    <col min="6401" max="6401" width="12.59765625" style="4" customWidth="1"/>
    <col min="6402" max="6402" width="17.3984375" style="4" customWidth="1"/>
    <col min="6403" max="6403" width="10.59765625" style="4" customWidth="1"/>
    <col min="6404" max="6405" width="17.3984375" style="4" customWidth="1"/>
    <col min="6406" max="6407" width="15.09765625" style="4" customWidth="1"/>
    <col min="6408" max="6656" width="9.09765625" style="4"/>
    <col min="6657" max="6657" width="12.59765625" style="4" customWidth="1"/>
    <col min="6658" max="6658" width="17.3984375" style="4" customWidth="1"/>
    <col min="6659" max="6659" width="10.59765625" style="4" customWidth="1"/>
    <col min="6660" max="6661" width="17.3984375" style="4" customWidth="1"/>
    <col min="6662" max="6663" width="15.09765625" style="4" customWidth="1"/>
    <col min="6664" max="6912" width="9.09765625" style="4"/>
    <col min="6913" max="6913" width="12.59765625" style="4" customWidth="1"/>
    <col min="6914" max="6914" width="17.3984375" style="4" customWidth="1"/>
    <col min="6915" max="6915" width="10.59765625" style="4" customWidth="1"/>
    <col min="6916" max="6917" width="17.3984375" style="4" customWidth="1"/>
    <col min="6918" max="6919" width="15.09765625" style="4" customWidth="1"/>
    <col min="6920" max="7168" width="9.09765625" style="4"/>
    <col min="7169" max="7169" width="12.59765625" style="4" customWidth="1"/>
    <col min="7170" max="7170" width="17.3984375" style="4" customWidth="1"/>
    <col min="7171" max="7171" width="10.59765625" style="4" customWidth="1"/>
    <col min="7172" max="7173" width="17.3984375" style="4" customWidth="1"/>
    <col min="7174" max="7175" width="15.09765625" style="4" customWidth="1"/>
    <col min="7176" max="7424" width="9.09765625" style="4"/>
    <col min="7425" max="7425" width="12.59765625" style="4" customWidth="1"/>
    <col min="7426" max="7426" width="17.3984375" style="4" customWidth="1"/>
    <col min="7427" max="7427" width="10.59765625" style="4" customWidth="1"/>
    <col min="7428" max="7429" width="17.3984375" style="4" customWidth="1"/>
    <col min="7430" max="7431" width="15.09765625" style="4" customWidth="1"/>
    <col min="7432" max="7680" width="9.09765625" style="4"/>
    <col min="7681" max="7681" width="12.59765625" style="4" customWidth="1"/>
    <col min="7682" max="7682" width="17.3984375" style="4" customWidth="1"/>
    <col min="7683" max="7683" width="10.59765625" style="4" customWidth="1"/>
    <col min="7684" max="7685" width="17.3984375" style="4" customWidth="1"/>
    <col min="7686" max="7687" width="15.09765625" style="4" customWidth="1"/>
    <col min="7688" max="7936" width="9.09765625" style="4"/>
    <col min="7937" max="7937" width="12.59765625" style="4" customWidth="1"/>
    <col min="7938" max="7938" width="17.3984375" style="4" customWidth="1"/>
    <col min="7939" max="7939" width="10.59765625" style="4" customWidth="1"/>
    <col min="7940" max="7941" width="17.3984375" style="4" customWidth="1"/>
    <col min="7942" max="7943" width="15.09765625" style="4" customWidth="1"/>
    <col min="7944" max="8192" width="9.09765625" style="4"/>
    <col min="8193" max="8193" width="12.59765625" style="4" customWidth="1"/>
    <col min="8194" max="8194" width="17.3984375" style="4" customWidth="1"/>
    <col min="8195" max="8195" width="10.59765625" style="4" customWidth="1"/>
    <col min="8196" max="8197" width="17.3984375" style="4" customWidth="1"/>
    <col min="8198" max="8199" width="15.09765625" style="4" customWidth="1"/>
    <col min="8200" max="8448" width="9.09765625" style="4"/>
    <col min="8449" max="8449" width="12.59765625" style="4" customWidth="1"/>
    <col min="8450" max="8450" width="17.3984375" style="4" customWidth="1"/>
    <col min="8451" max="8451" width="10.59765625" style="4" customWidth="1"/>
    <col min="8452" max="8453" width="17.3984375" style="4" customWidth="1"/>
    <col min="8454" max="8455" width="15.09765625" style="4" customWidth="1"/>
    <col min="8456" max="8704" width="9.09765625" style="4"/>
    <col min="8705" max="8705" width="12.59765625" style="4" customWidth="1"/>
    <col min="8706" max="8706" width="17.3984375" style="4" customWidth="1"/>
    <col min="8707" max="8707" width="10.59765625" style="4" customWidth="1"/>
    <col min="8708" max="8709" width="17.3984375" style="4" customWidth="1"/>
    <col min="8710" max="8711" width="15.09765625" style="4" customWidth="1"/>
    <col min="8712" max="8960" width="9.09765625" style="4"/>
    <col min="8961" max="8961" width="12.59765625" style="4" customWidth="1"/>
    <col min="8962" max="8962" width="17.3984375" style="4" customWidth="1"/>
    <col min="8963" max="8963" width="10.59765625" style="4" customWidth="1"/>
    <col min="8964" max="8965" width="17.3984375" style="4" customWidth="1"/>
    <col min="8966" max="8967" width="15.09765625" style="4" customWidth="1"/>
    <col min="8968" max="9216" width="9.09765625" style="4"/>
    <col min="9217" max="9217" width="12.59765625" style="4" customWidth="1"/>
    <col min="9218" max="9218" width="17.3984375" style="4" customWidth="1"/>
    <col min="9219" max="9219" width="10.59765625" style="4" customWidth="1"/>
    <col min="9220" max="9221" width="17.3984375" style="4" customWidth="1"/>
    <col min="9222" max="9223" width="15.09765625" style="4" customWidth="1"/>
    <col min="9224" max="9472" width="9.09765625" style="4"/>
    <col min="9473" max="9473" width="12.59765625" style="4" customWidth="1"/>
    <col min="9474" max="9474" width="17.3984375" style="4" customWidth="1"/>
    <col min="9475" max="9475" width="10.59765625" style="4" customWidth="1"/>
    <col min="9476" max="9477" width="17.3984375" style="4" customWidth="1"/>
    <col min="9478" max="9479" width="15.09765625" style="4" customWidth="1"/>
    <col min="9480" max="9728" width="9.09765625" style="4"/>
    <col min="9729" max="9729" width="12.59765625" style="4" customWidth="1"/>
    <col min="9730" max="9730" width="17.3984375" style="4" customWidth="1"/>
    <col min="9731" max="9731" width="10.59765625" style="4" customWidth="1"/>
    <col min="9732" max="9733" width="17.3984375" style="4" customWidth="1"/>
    <col min="9734" max="9735" width="15.09765625" style="4" customWidth="1"/>
    <col min="9736" max="9984" width="9.09765625" style="4"/>
    <col min="9985" max="9985" width="12.59765625" style="4" customWidth="1"/>
    <col min="9986" max="9986" width="17.3984375" style="4" customWidth="1"/>
    <col min="9987" max="9987" width="10.59765625" style="4" customWidth="1"/>
    <col min="9988" max="9989" width="17.3984375" style="4" customWidth="1"/>
    <col min="9990" max="9991" width="15.09765625" style="4" customWidth="1"/>
    <col min="9992" max="10240" width="9.09765625" style="4"/>
    <col min="10241" max="10241" width="12.59765625" style="4" customWidth="1"/>
    <col min="10242" max="10242" width="17.3984375" style="4" customWidth="1"/>
    <col min="10243" max="10243" width="10.59765625" style="4" customWidth="1"/>
    <col min="10244" max="10245" width="17.3984375" style="4" customWidth="1"/>
    <col min="10246" max="10247" width="15.09765625" style="4" customWidth="1"/>
    <col min="10248" max="10496" width="9.09765625" style="4"/>
    <col min="10497" max="10497" width="12.59765625" style="4" customWidth="1"/>
    <col min="10498" max="10498" width="17.3984375" style="4" customWidth="1"/>
    <col min="10499" max="10499" width="10.59765625" style="4" customWidth="1"/>
    <col min="10500" max="10501" width="17.3984375" style="4" customWidth="1"/>
    <col min="10502" max="10503" width="15.09765625" style="4" customWidth="1"/>
    <col min="10504" max="10752" width="9.09765625" style="4"/>
    <col min="10753" max="10753" width="12.59765625" style="4" customWidth="1"/>
    <col min="10754" max="10754" width="17.3984375" style="4" customWidth="1"/>
    <col min="10755" max="10755" width="10.59765625" style="4" customWidth="1"/>
    <col min="10756" max="10757" width="17.3984375" style="4" customWidth="1"/>
    <col min="10758" max="10759" width="15.09765625" style="4" customWidth="1"/>
    <col min="10760" max="11008" width="9.09765625" style="4"/>
    <col min="11009" max="11009" width="12.59765625" style="4" customWidth="1"/>
    <col min="11010" max="11010" width="17.3984375" style="4" customWidth="1"/>
    <col min="11011" max="11011" width="10.59765625" style="4" customWidth="1"/>
    <col min="11012" max="11013" width="17.3984375" style="4" customWidth="1"/>
    <col min="11014" max="11015" width="15.09765625" style="4" customWidth="1"/>
    <col min="11016" max="11264" width="9.09765625" style="4"/>
    <col min="11265" max="11265" width="12.59765625" style="4" customWidth="1"/>
    <col min="11266" max="11266" width="17.3984375" style="4" customWidth="1"/>
    <col min="11267" max="11267" width="10.59765625" style="4" customWidth="1"/>
    <col min="11268" max="11269" width="17.3984375" style="4" customWidth="1"/>
    <col min="11270" max="11271" width="15.09765625" style="4" customWidth="1"/>
    <col min="11272" max="11520" width="9.09765625" style="4"/>
    <col min="11521" max="11521" width="12.59765625" style="4" customWidth="1"/>
    <col min="11522" max="11522" width="17.3984375" style="4" customWidth="1"/>
    <col min="11523" max="11523" width="10.59765625" style="4" customWidth="1"/>
    <col min="11524" max="11525" width="17.3984375" style="4" customWidth="1"/>
    <col min="11526" max="11527" width="15.09765625" style="4" customWidth="1"/>
    <col min="11528" max="11776" width="9.09765625" style="4"/>
    <col min="11777" max="11777" width="12.59765625" style="4" customWidth="1"/>
    <col min="11778" max="11778" width="17.3984375" style="4" customWidth="1"/>
    <col min="11779" max="11779" width="10.59765625" style="4" customWidth="1"/>
    <col min="11780" max="11781" width="17.3984375" style="4" customWidth="1"/>
    <col min="11782" max="11783" width="15.09765625" style="4" customWidth="1"/>
    <col min="11784" max="12032" width="9.09765625" style="4"/>
    <col min="12033" max="12033" width="12.59765625" style="4" customWidth="1"/>
    <col min="12034" max="12034" width="17.3984375" style="4" customWidth="1"/>
    <col min="12035" max="12035" width="10.59765625" style="4" customWidth="1"/>
    <col min="12036" max="12037" width="17.3984375" style="4" customWidth="1"/>
    <col min="12038" max="12039" width="15.09765625" style="4" customWidth="1"/>
    <col min="12040" max="12288" width="9.09765625" style="4"/>
    <col min="12289" max="12289" width="12.59765625" style="4" customWidth="1"/>
    <col min="12290" max="12290" width="17.3984375" style="4" customWidth="1"/>
    <col min="12291" max="12291" width="10.59765625" style="4" customWidth="1"/>
    <col min="12292" max="12293" width="17.3984375" style="4" customWidth="1"/>
    <col min="12294" max="12295" width="15.09765625" style="4" customWidth="1"/>
    <col min="12296" max="12544" width="9.09765625" style="4"/>
    <col min="12545" max="12545" width="12.59765625" style="4" customWidth="1"/>
    <col min="12546" max="12546" width="17.3984375" style="4" customWidth="1"/>
    <col min="12547" max="12547" width="10.59765625" style="4" customWidth="1"/>
    <col min="12548" max="12549" width="17.3984375" style="4" customWidth="1"/>
    <col min="12550" max="12551" width="15.09765625" style="4" customWidth="1"/>
    <col min="12552" max="12800" width="9.09765625" style="4"/>
    <col min="12801" max="12801" width="12.59765625" style="4" customWidth="1"/>
    <col min="12802" max="12802" width="17.3984375" style="4" customWidth="1"/>
    <col min="12803" max="12803" width="10.59765625" style="4" customWidth="1"/>
    <col min="12804" max="12805" width="17.3984375" style="4" customWidth="1"/>
    <col min="12806" max="12807" width="15.09765625" style="4" customWidth="1"/>
    <col min="12808" max="13056" width="9.09765625" style="4"/>
    <col min="13057" max="13057" width="12.59765625" style="4" customWidth="1"/>
    <col min="13058" max="13058" width="17.3984375" style="4" customWidth="1"/>
    <col min="13059" max="13059" width="10.59765625" style="4" customWidth="1"/>
    <col min="13060" max="13061" width="17.3984375" style="4" customWidth="1"/>
    <col min="13062" max="13063" width="15.09765625" style="4" customWidth="1"/>
    <col min="13064" max="13312" width="9.09765625" style="4"/>
    <col min="13313" max="13313" width="12.59765625" style="4" customWidth="1"/>
    <col min="13314" max="13314" width="17.3984375" style="4" customWidth="1"/>
    <col min="13315" max="13315" width="10.59765625" style="4" customWidth="1"/>
    <col min="13316" max="13317" width="17.3984375" style="4" customWidth="1"/>
    <col min="13318" max="13319" width="15.09765625" style="4" customWidth="1"/>
    <col min="13320" max="13568" width="9.09765625" style="4"/>
    <col min="13569" max="13569" width="12.59765625" style="4" customWidth="1"/>
    <col min="13570" max="13570" width="17.3984375" style="4" customWidth="1"/>
    <col min="13571" max="13571" width="10.59765625" style="4" customWidth="1"/>
    <col min="13572" max="13573" width="17.3984375" style="4" customWidth="1"/>
    <col min="13574" max="13575" width="15.09765625" style="4" customWidth="1"/>
    <col min="13576" max="13824" width="9.09765625" style="4"/>
    <col min="13825" max="13825" width="12.59765625" style="4" customWidth="1"/>
    <col min="13826" max="13826" width="17.3984375" style="4" customWidth="1"/>
    <col min="13827" max="13827" width="10.59765625" style="4" customWidth="1"/>
    <col min="13828" max="13829" width="17.3984375" style="4" customWidth="1"/>
    <col min="13830" max="13831" width="15.09765625" style="4" customWidth="1"/>
    <col min="13832" max="14080" width="9.09765625" style="4"/>
    <col min="14081" max="14081" width="12.59765625" style="4" customWidth="1"/>
    <col min="14082" max="14082" width="17.3984375" style="4" customWidth="1"/>
    <col min="14083" max="14083" width="10.59765625" style="4" customWidth="1"/>
    <col min="14084" max="14085" width="17.3984375" style="4" customWidth="1"/>
    <col min="14086" max="14087" width="15.09765625" style="4" customWidth="1"/>
    <col min="14088" max="14336" width="9.09765625" style="4"/>
    <col min="14337" max="14337" width="12.59765625" style="4" customWidth="1"/>
    <col min="14338" max="14338" width="17.3984375" style="4" customWidth="1"/>
    <col min="14339" max="14339" width="10.59765625" style="4" customWidth="1"/>
    <col min="14340" max="14341" width="17.3984375" style="4" customWidth="1"/>
    <col min="14342" max="14343" width="15.09765625" style="4" customWidth="1"/>
    <col min="14344" max="14592" width="9.09765625" style="4"/>
    <col min="14593" max="14593" width="12.59765625" style="4" customWidth="1"/>
    <col min="14594" max="14594" width="17.3984375" style="4" customWidth="1"/>
    <col min="14595" max="14595" width="10.59765625" style="4" customWidth="1"/>
    <col min="14596" max="14597" width="17.3984375" style="4" customWidth="1"/>
    <col min="14598" max="14599" width="15.09765625" style="4" customWidth="1"/>
    <col min="14600" max="14848" width="9.09765625" style="4"/>
    <col min="14849" max="14849" width="12.59765625" style="4" customWidth="1"/>
    <col min="14850" max="14850" width="17.3984375" style="4" customWidth="1"/>
    <col min="14851" max="14851" width="10.59765625" style="4" customWidth="1"/>
    <col min="14852" max="14853" width="17.3984375" style="4" customWidth="1"/>
    <col min="14854" max="14855" width="15.09765625" style="4" customWidth="1"/>
    <col min="14856" max="15104" width="9.09765625" style="4"/>
    <col min="15105" max="15105" width="12.59765625" style="4" customWidth="1"/>
    <col min="15106" max="15106" width="17.3984375" style="4" customWidth="1"/>
    <col min="15107" max="15107" width="10.59765625" style="4" customWidth="1"/>
    <col min="15108" max="15109" width="17.3984375" style="4" customWidth="1"/>
    <col min="15110" max="15111" width="15.09765625" style="4" customWidth="1"/>
    <col min="15112" max="15360" width="9.09765625" style="4"/>
    <col min="15361" max="15361" width="12.59765625" style="4" customWidth="1"/>
    <col min="15362" max="15362" width="17.3984375" style="4" customWidth="1"/>
    <col min="15363" max="15363" width="10.59765625" style="4" customWidth="1"/>
    <col min="15364" max="15365" width="17.3984375" style="4" customWidth="1"/>
    <col min="15366" max="15367" width="15.09765625" style="4" customWidth="1"/>
    <col min="15368" max="15616" width="9.09765625" style="4"/>
    <col min="15617" max="15617" width="12.59765625" style="4" customWidth="1"/>
    <col min="15618" max="15618" width="17.3984375" style="4" customWidth="1"/>
    <col min="15619" max="15619" width="10.59765625" style="4" customWidth="1"/>
    <col min="15620" max="15621" width="17.3984375" style="4" customWidth="1"/>
    <col min="15622" max="15623" width="15.09765625" style="4" customWidth="1"/>
    <col min="15624" max="15872" width="9.09765625" style="4"/>
    <col min="15873" max="15873" width="12.59765625" style="4" customWidth="1"/>
    <col min="15874" max="15874" width="17.3984375" style="4" customWidth="1"/>
    <col min="15875" max="15875" width="10.59765625" style="4" customWidth="1"/>
    <col min="15876" max="15877" width="17.3984375" style="4" customWidth="1"/>
    <col min="15878" max="15879" width="15.09765625" style="4" customWidth="1"/>
    <col min="15880" max="16128" width="9.09765625" style="4"/>
    <col min="16129" max="16129" width="12.59765625" style="4" customWidth="1"/>
    <col min="16130" max="16130" width="17.3984375" style="4" customWidth="1"/>
    <col min="16131" max="16131" width="10.59765625" style="4" customWidth="1"/>
    <col min="16132" max="16133" width="17.3984375" style="4" customWidth="1"/>
    <col min="16134" max="16135" width="15.09765625" style="4" customWidth="1"/>
    <col min="16136" max="16384" width="9.09765625" style="4"/>
  </cols>
  <sheetData>
    <row r="1" spans="1:7" x14ac:dyDescent="0.25">
      <c r="A1" s="6"/>
      <c r="B1" s="6"/>
      <c r="C1" s="6"/>
      <c r="D1" s="6"/>
      <c r="E1" s="6"/>
      <c r="F1" s="6"/>
      <c r="G1" s="7"/>
    </row>
    <row r="2" spans="1:7" ht="13" x14ac:dyDescent="0.3">
      <c r="A2" s="8" t="s">
        <v>168</v>
      </c>
      <c r="B2" s="6"/>
      <c r="C2" s="6"/>
      <c r="D2" s="6"/>
      <c r="E2" s="6"/>
      <c r="F2" s="6"/>
      <c r="G2" s="7"/>
    </row>
    <row r="3" spans="1:7" x14ac:dyDescent="0.25">
      <c r="A3" s="9"/>
      <c r="B3" s="9"/>
      <c r="C3" s="9"/>
      <c r="D3" s="9"/>
      <c r="E3" s="9"/>
      <c r="F3" s="9"/>
      <c r="G3" s="10"/>
    </row>
    <row r="4" spans="1:7" x14ac:dyDescent="0.25">
      <c r="A4" s="11" t="s">
        <v>42</v>
      </c>
      <c r="B4" s="12" t="s">
        <v>43</v>
      </c>
      <c r="C4" s="12" t="s">
        <v>44</v>
      </c>
      <c r="D4" s="12" t="s">
        <v>44</v>
      </c>
      <c r="E4" s="12" t="s">
        <v>45</v>
      </c>
      <c r="F4" s="12" t="s">
        <v>46</v>
      </c>
      <c r="G4" s="13" t="s">
        <v>47</v>
      </c>
    </row>
    <row r="5" spans="1:7" x14ac:dyDescent="0.25">
      <c r="A5" s="14" t="s">
        <v>48</v>
      </c>
      <c r="B5" s="15" t="s">
        <v>49</v>
      </c>
      <c r="C5" s="15" t="s">
        <v>50</v>
      </c>
      <c r="D5" s="15" t="s">
        <v>51</v>
      </c>
      <c r="E5" s="15" t="s">
        <v>52</v>
      </c>
      <c r="F5" s="15" t="s">
        <v>53</v>
      </c>
      <c r="G5" s="16" t="s">
        <v>54</v>
      </c>
    </row>
    <row r="6" spans="1:7" x14ac:dyDescent="0.25">
      <c r="A6" s="17"/>
      <c r="B6" s="15" t="s">
        <v>55</v>
      </c>
      <c r="C6" s="15" t="s">
        <v>56</v>
      </c>
      <c r="D6" s="15" t="s">
        <v>55</v>
      </c>
      <c r="E6" s="15" t="s">
        <v>55</v>
      </c>
      <c r="F6" s="15" t="s">
        <v>57</v>
      </c>
      <c r="G6" s="16" t="s">
        <v>56</v>
      </c>
    </row>
    <row r="7" spans="1:7" x14ac:dyDescent="0.25">
      <c r="A7" s="18"/>
      <c r="B7" s="6"/>
      <c r="C7" s="15"/>
      <c r="D7" s="6"/>
      <c r="E7" s="6"/>
      <c r="F7" s="15"/>
      <c r="G7" s="16"/>
    </row>
    <row r="8" spans="1:7" ht="13.5" x14ac:dyDescent="0.35">
      <c r="A8" s="19"/>
      <c r="B8" s="20" t="s">
        <v>58</v>
      </c>
      <c r="C8" s="12" t="s">
        <v>59</v>
      </c>
      <c r="D8" s="12" t="s">
        <v>60</v>
      </c>
      <c r="E8" s="12" t="s">
        <v>61</v>
      </c>
      <c r="F8" s="20" t="s">
        <v>62</v>
      </c>
      <c r="G8" s="21" t="s">
        <v>63</v>
      </c>
    </row>
    <row r="9" spans="1:7" x14ac:dyDescent="0.25">
      <c r="A9" s="18"/>
      <c r="B9" s="22"/>
      <c r="C9" s="22"/>
      <c r="D9" s="22"/>
      <c r="E9" s="22"/>
      <c r="F9" s="22"/>
      <c r="G9" s="23"/>
    </row>
    <row r="10" spans="1:7" x14ac:dyDescent="0.25">
      <c r="A10" s="14" t="s">
        <v>64</v>
      </c>
      <c r="B10" s="24">
        <v>2.2699999999999999E-3</v>
      </c>
      <c r="C10" s="15">
        <v>100000</v>
      </c>
      <c r="D10" s="15">
        <v>227</v>
      </c>
      <c r="E10" s="15">
        <v>99814</v>
      </c>
      <c r="F10" s="15">
        <v>7963198</v>
      </c>
      <c r="G10" s="25">
        <v>79.599999999999994</v>
      </c>
    </row>
    <row r="11" spans="1:7" x14ac:dyDescent="0.25">
      <c r="A11" s="14" t="s">
        <v>65</v>
      </c>
      <c r="B11" s="24">
        <v>1.9000000000000001E-4</v>
      </c>
      <c r="C11" s="15">
        <v>99773</v>
      </c>
      <c r="D11" s="15">
        <v>19</v>
      </c>
      <c r="E11" s="15">
        <v>99763</v>
      </c>
      <c r="F11" s="15">
        <v>7863384</v>
      </c>
      <c r="G11" s="25">
        <v>78.8</v>
      </c>
    </row>
    <row r="12" spans="1:7" x14ac:dyDescent="0.25">
      <c r="A12" s="14" t="s">
        <v>66</v>
      </c>
      <c r="B12" s="24">
        <v>1.8000000000000001E-4</v>
      </c>
      <c r="C12" s="15">
        <v>99754</v>
      </c>
      <c r="D12" s="15">
        <v>18</v>
      </c>
      <c r="E12" s="15">
        <v>99745</v>
      </c>
      <c r="F12" s="15">
        <v>7763620</v>
      </c>
      <c r="G12" s="25">
        <v>77.8</v>
      </c>
    </row>
    <row r="13" spans="1:7" x14ac:dyDescent="0.25">
      <c r="A13" s="14" t="s">
        <v>67</v>
      </c>
      <c r="B13" s="24">
        <v>1.7000000000000001E-4</v>
      </c>
      <c r="C13" s="15">
        <v>99736</v>
      </c>
      <c r="D13" s="15">
        <v>17</v>
      </c>
      <c r="E13" s="15">
        <v>99727</v>
      </c>
      <c r="F13" s="15">
        <v>7663876</v>
      </c>
      <c r="G13" s="25">
        <v>76.8</v>
      </c>
    </row>
    <row r="14" spans="1:7" x14ac:dyDescent="0.25">
      <c r="A14" s="14" t="s">
        <v>68</v>
      </c>
      <c r="B14" s="24">
        <v>1.4999999999999999E-4</v>
      </c>
      <c r="C14" s="15">
        <v>99719</v>
      </c>
      <c r="D14" s="15">
        <v>15</v>
      </c>
      <c r="E14" s="15">
        <v>99711</v>
      </c>
      <c r="F14" s="15">
        <v>7564148</v>
      </c>
      <c r="G14" s="25">
        <v>75.900000000000006</v>
      </c>
    </row>
    <row r="15" spans="1:7" x14ac:dyDescent="0.25">
      <c r="A15" s="14" t="s">
        <v>69</v>
      </c>
      <c r="B15" s="24">
        <v>1.3999999999999999E-4</v>
      </c>
      <c r="C15" s="15">
        <v>99703</v>
      </c>
      <c r="D15" s="15">
        <v>14</v>
      </c>
      <c r="E15" s="15">
        <v>99696</v>
      </c>
      <c r="F15" s="15">
        <v>7464438</v>
      </c>
      <c r="G15" s="25">
        <v>74.900000000000006</v>
      </c>
    </row>
    <row r="16" spans="1:7" x14ac:dyDescent="0.25">
      <c r="A16" s="14" t="s">
        <v>70</v>
      </c>
      <c r="B16" s="24">
        <v>1.2E-4</v>
      </c>
      <c r="C16" s="15">
        <v>99689</v>
      </c>
      <c r="D16" s="15">
        <v>12</v>
      </c>
      <c r="E16" s="15">
        <v>99683</v>
      </c>
      <c r="F16" s="15">
        <v>7364741</v>
      </c>
      <c r="G16" s="25">
        <v>73.900000000000006</v>
      </c>
    </row>
    <row r="17" spans="1:7" x14ac:dyDescent="0.25">
      <c r="A17" s="14" t="s">
        <v>71</v>
      </c>
      <c r="B17" s="24">
        <v>1.1E-4</v>
      </c>
      <c r="C17" s="15">
        <v>99677</v>
      </c>
      <c r="D17" s="15">
        <v>11</v>
      </c>
      <c r="E17" s="15">
        <v>99672</v>
      </c>
      <c r="F17" s="15">
        <v>7265058</v>
      </c>
      <c r="G17" s="25">
        <v>72.900000000000006</v>
      </c>
    </row>
    <row r="18" spans="1:7" x14ac:dyDescent="0.25">
      <c r="A18" s="14" t="s">
        <v>72</v>
      </c>
      <c r="B18" s="24">
        <v>1.1E-4</v>
      </c>
      <c r="C18" s="15">
        <v>99667</v>
      </c>
      <c r="D18" s="15">
        <v>11</v>
      </c>
      <c r="E18" s="15">
        <v>99661</v>
      </c>
      <c r="F18" s="15">
        <v>7165386</v>
      </c>
      <c r="G18" s="25">
        <v>71.900000000000006</v>
      </c>
    </row>
    <row r="19" spans="1:7" x14ac:dyDescent="0.25">
      <c r="A19" s="14" t="s">
        <v>73</v>
      </c>
      <c r="B19" s="24">
        <v>1.1E-4</v>
      </c>
      <c r="C19" s="15">
        <v>99656</v>
      </c>
      <c r="D19" s="15">
        <v>11</v>
      </c>
      <c r="E19" s="15">
        <v>99651</v>
      </c>
      <c r="F19" s="15">
        <v>7065725</v>
      </c>
      <c r="G19" s="25">
        <v>70.900000000000006</v>
      </c>
    </row>
    <row r="20" spans="1:7" x14ac:dyDescent="0.25">
      <c r="A20" s="14" t="s">
        <v>74</v>
      </c>
      <c r="B20" s="24">
        <v>1.1E-4</v>
      </c>
      <c r="C20" s="15">
        <v>99645</v>
      </c>
      <c r="D20" s="15">
        <v>11</v>
      </c>
      <c r="E20" s="15">
        <v>99640</v>
      </c>
      <c r="F20" s="15">
        <v>6966074</v>
      </c>
      <c r="G20" s="25">
        <v>69.900000000000006</v>
      </c>
    </row>
    <row r="21" spans="1:7" x14ac:dyDescent="0.25">
      <c r="A21" s="14" t="s">
        <v>75</v>
      </c>
      <c r="B21" s="24">
        <v>1.1E-4</v>
      </c>
      <c r="C21" s="15">
        <v>99634</v>
      </c>
      <c r="D21" s="15">
        <v>11</v>
      </c>
      <c r="E21" s="15">
        <v>99628</v>
      </c>
      <c r="F21" s="15">
        <v>6866434</v>
      </c>
      <c r="G21" s="25">
        <v>68.900000000000006</v>
      </c>
    </row>
    <row r="22" spans="1:7" x14ac:dyDescent="0.25">
      <c r="A22" s="14" t="s">
        <v>76</v>
      </c>
      <c r="B22" s="24">
        <v>1.2999999999999999E-4</v>
      </c>
      <c r="C22" s="15">
        <v>99623</v>
      </c>
      <c r="D22" s="15">
        <v>13</v>
      </c>
      <c r="E22" s="15">
        <v>99616</v>
      </c>
      <c r="F22" s="15">
        <v>6766806</v>
      </c>
      <c r="G22" s="25">
        <v>67.900000000000006</v>
      </c>
    </row>
    <row r="23" spans="1:7" x14ac:dyDescent="0.25">
      <c r="A23" s="14" t="s">
        <v>77</v>
      </c>
      <c r="B23" s="24">
        <v>1.4999999999999999E-4</v>
      </c>
      <c r="C23" s="15">
        <v>99610</v>
      </c>
      <c r="D23" s="15">
        <v>15</v>
      </c>
      <c r="E23" s="15">
        <v>99603</v>
      </c>
      <c r="F23" s="15">
        <v>6667190</v>
      </c>
      <c r="G23" s="25">
        <v>66.900000000000006</v>
      </c>
    </row>
    <row r="24" spans="1:7" x14ac:dyDescent="0.25">
      <c r="A24" s="14" t="s">
        <v>78</v>
      </c>
      <c r="B24" s="24">
        <v>1.8000000000000001E-4</v>
      </c>
      <c r="C24" s="15">
        <v>99595</v>
      </c>
      <c r="D24" s="15">
        <v>18</v>
      </c>
      <c r="E24" s="15">
        <v>99586</v>
      </c>
      <c r="F24" s="15">
        <v>6567587</v>
      </c>
      <c r="G24" s="25">
        <v>65.900000000000006</v>
      </c>
    </row>
    <row r="25" spans="1:7" x14ac:dyDescent="0.25">
      <c r="A25" s="14" t="s">
        <v>79</v>
      </c>
      <c r="B25" s="24">
        <v>2.2000000000000001E-4</v>
      </c>
      <c r="C25" s="15">
        <v>99577</v>
      </c>
      <c r="D25" s="15">
        <v>21</v>
      </c>
      <c r="E25" s="15">
        <v>99566</v>
      </c>
      <c r="F25" s="15">
        <v>6468001</v>
      </c>
      <c r="G25" s="25">
        <v>65</v>
      </c>
    </row>
    <row r="26" spans="1:7" x14ac:dyDescent="0.25">
      <c r="A26" s="26" t="s">
        <v>80</v>
      </c>
      <c r="B26" s="24">
        <v>2.5000000000000001E-4</v>
      </c>
      <c r="C26" s="15">
        <v>99556</v>
      </c>
      <c r="D26" s="15">
        <v>25</v>
      </c>
      <c r="E26" s="15">
        <v>99543</v>
      </c>
      <c r="F26" s="15">
        <v>6368434</v>
      </c>
      <c r="G26" s="25">
        <v>64</v>
      </c>
    </row>
    <row r="27" spans="1:7" x14ac:dyDescent="0.25">
      <c r="A27" s="26" t="s">
        <v>81</v>
      </c>
      <c r="B27" s="24">
        <v>2.7999999999999998E-4</v>
      </c>
      <c r="C27" s="15">
        <v>99531</v>
      </c>
      <c r="D27" s="15">
        <v>28</v>
      </c>
      <c r="E27" s="15">
        <v>99517</v>
      </c>
      <c r="F27" s="15">
        <v>6268891</v>
      </c>
      <c r="G27" s="25">
        <v>63</v>
      </c>
    </row>
    <row r="28" spans="1:7" x14ac:dyDescent="0.25">
      <c r="A28" s="26" t="s">
        <v>82</v>
      </c>
      <c r="B28" s="24">
        <v>3.2000000000000003E-4</v>
      </c>
      <c r="C28" s="15">
        <v>99503</v>
      </c>
      <c r="D28" s="15">
        <v>32</v>
      </c>
      <c r="E28" s="15">
        <v>99486</v>
      </c>
      <c r="F28" s="15">
        <v>6169375</v>
      </c>
      <c r="G28" s="25">
        <v>62</v>
      </c>
    </row>
    <row r="29" spans="1:7" x14ac:dyDescent="0.25">
      <c r="A29" s="26" t="s">
        <v>83</v>
      </c>
      <c r="B29" s="24">
        <v>3.6999999999999999E-4</v>
      </c>
      <c r="C29" s="15">
        <v>99470</v>
      </c>
      <c r="D29" s="15">
        <v>37</v>
      </c>
      <c r="E29" s="15">
        <v>99452</v>
      </c>
      <c r="F29" s="15">
        <v>6069888</v>
      </c>
      <c r="G29" s="25">
        <v>61</v>
      </c>
    </row>
    <row r="30" spans="1:7" x14ac:dyDescent="0.25">
      <c r="A30" s="26" t="s">
        <v>84</v>
      </c>
      <c r="B30" s="24">
        <v>4.0999999999999999E-4</v>
      </c>
      <c r="C30" s="15">
        <v>99434</v>
      </c>
      <c r="D30" s="15">
        <v>41</v>
      </c>
      <c r="E30" s="15">
        <v>99413</v>
      </c>
      <c r="F30" s="15">
        <v>5970436</v>
      </c>
      <c r="G30" s="25">
        <v>60</v>
      </c>
    </row>
    <row r="31" spans="1:7" x14ac:dyDescent="0.25">
      <c r="A31" s="26" t="s">
        <v>85</v>
      </c>
      <c r="B31" s="24">
        <v>4.4999999999999999E-4</v>
      </c>
      <c r="C31" s="15">
        <v>99393</v>
      </c>
      <c r="D31" s="15">
        <v>45</v>
      </c>
      <c r="E31" s="15">
        <v>99370</v>
      </c>
      <c r="F31" s="15">
        <v>5871023</v>
      </c>
      <c r="G31" s="25">
        <v>59.1</v>
      </c>
    </row>
    <row r="32" spans="1:7" x14ac:dyDescent="0.25">
      <c r="A32" s="26" t="s">
        <v>86</v>
      </c>
      <c r="B32" s="24">
        <v>4.8000000000000001E-4</v>
      </c>
      <c r="C32" s="15">
        <v>99347</v>
      </c>
      <c r="D32" s="15">
        <v>47</v>
      </c>
      <c r="E32" s="15">
        <v>99324</v>
      </c>
      <c r="F32" s="15">
        <v>5771653</v>
      </c>
      <c r="G32" s="25">
        <v>58.1</v>
      </c>
    </row>
    <row r="33" spans="1:7" x14ac:dyDescent="0.25">
      <c r="A33" s="26" t="s">
        <v>87</v>
      </c>
      <c r="B33" s="24">
        <v>4.6999999999999999E-4</v>
      </c>
      <c r="C33" s="15">
        <v>99300</v>
      </c>
      <c r="D33" s="15">
        <v>47</v>
      </c>
      <c r="E33" s="15">
        <v>99277</v>
      </c>
      <c r="F33" s="15">
        <v>5672329</v>
      </c>
      <c r="G33" s="25">
        <v>57.1</v>
      </c>
    </row>
    <row r="34" spans="1:7" x14ac:dyDescent="0.25">
      <c r="A34" s="26" t="s">
        <v>88</v>
      </c>
      <c r="B34" s="24">
        <v>4.4999999999999999E-4</v>
      </c>
      <c r="C34" s="15">
        <v>99253</v>
      </c>
      <c r="D34" s="15">
        <v>44</v>
      </c>
      <c r="E34" s="15">
        <v>99231</v>
      </c>
      <c r="F34" s="15">
        <v>5573052</v>
      </c>
      <c r="G34" s="25">
        <v>56.1</v>
      </c>
    </row>
    <row r="35" spans="1:7" x14ac:dyDescent="0.25">
      <c r="A35" s="26" t="s">
        <v>89</v>
      </c>
      <c r="B35" s="24">
        <v>4.2000000000000002E-4</v>
      </c>
      <c r="C35" s="15">
        <v>99209</v>
      </c>
      <c r="D35" s="15">
        <v>41</v>
      </c>
      <c r="E35" s="15">
        <v>99188</v>
      </c>
      <c r="F35" s="15">
        <v>5473822</v>
      </c>
      <c r="G35" s="25">
        <v>55.2</v>
      </c>
    </row>
    <row r="36" spans="1:7" x14ac:dyDescent="0.25">
      <c r="A36" s="26" t="s">
        <v>90</v>
      </c>
      <c r="B36" s="24">
        <v>3.8999999999999999E-4</v>
      </c>
      <c r="C36" s="15">
        <v>99167</v>
      </c>
      <c r="D36" s="15">
        <v>39</v>
      </c>
      <c r="E36" s="15">
        <v>99148</v>
      </c>
      <c r="F36" s="15">
        <v>5374634</v>
      </c>
      <c r="G36" s="25">
        <v>54.2</v>
      </c>
    </row>
    <row r="37" spans="1:7" x14ac:dyDescent="0.25">
      <c r="A37" s="26" t="s">
        <v>91</v>
      </c>
      <c r="B37" s="24">
        <v>3.8000000000000002E-4</v>
      </c>
      <c r="C37" s="15">
        <v>99128</v>
      </c>
      <c r="D37" s="15">
        <v>38</v>
      </c>
      <c r="E37" s="15">
        <v>99110</v>
      </c>
      <c r="F37" s="15">
        <v>5275486</v>
      </c>
      <c r="G37" s="25">
        <v>53.2</v>
      </c>
    </row>
    <row r="38" spans="1:7" x14ac:dyDescent="0.25">
      <c r="A38" s="26" t="s">
        <v>92</v>
      </c>
      <c r="B38" s="24">
        <v>3.8999999999999999E-4</v>
      </c>
      <c r="C38" s="15">
        <v>99091</v>
      </c>
      <c r="D38" s="15">
        <v>39</v>
      </c>
      <c r="E38" s="15">
        <v>99071</v>
      </c>
      <c r="F38" s="15">
        <v>5176376</v>
      </c>
      <c r="G38" s="25">
        <v>52.2</v>
      </c>
    </row>
    <row r="39" spans="1:7" x14ac:dyDescent="0.25">
      <c r="A39" s="26" t="s">
        <v>93</v>
      </c>
      <c r="B39" s="24">
        <v>4.2000000000000002E-4</v>
      </c>
      <c r="C39" s="15">
        <v>99052</v>
      </c>
      <c r="D39" s="15">
        <v>42</v>
      </c>
      <c r="E39" s="15">
        <v>99031</v>
      </c>
      <c r="F39" s="15">
        <v>5077305</v>
      </c>
      <c r="G39" s="25">
        <v>51.3</v>
      </c>
    </row>
    <row r="40" spans="1:7" x14ac:dyDescent="0.25">
      <c r="A40" s="26" t="s">
        <v>94</v>
      </c>
      <c r="B40" s="24">
        <v>4.4999999999999999E-4</v>
      </c>
      <c r="C40" s="15">
        <v>99010</v>
      </c>
      <c r="D40" s="15">
        <v>45</v>
      </c>
      <c r="E40" s="15">
        <v>98988</v>
      </c>
      <c r="F40" s="15">
        <v>4978274</v>
      </c>
      <c r="G40" s="25">
        <v>50.3</v>
      </c>
    </row>
    <row r="41" spans="1:7" x14ac:dyDescent="0.25">
      <c r="A41" s="26" t="s">
        <v>95</v>
      </c>
      <c r="B41" s="24">
        <v>4.8000000000000001E-4</v>
      </c>
      <c r="C41" s="15">
        <v>98965</v>
      </c>
      <c r="D41" s="15">
        <v>48</v>
      </c>
      <c r="E41" s="15">
        <v>98941</v>
      </c>
      <c r="F41" s="15">
        <v>4879287</v>
      </c>
      <c r="G41" s="25">
        <v>49.3</v>
      </c>
    </row>
    <row r="42" spans="1:7" x14ac:dyDescent="0.25">
      <c r="A42" s="26" t="s">
        <v>96</v>
      </c>
      <c r="B42" s="24">
        <v>5.1000000000000004E-4</v>
      </c>
      <c r="C42" s="15">
        <v>98918</v>
      </c>
      <c r="D42" s="15">
        <v>51</v>
      </c>
      <c r="E42" s="15">
        <v>98892</v>
      </c>
      <c r="F42" s="15">
        <v>4780345</v>
      </c>
      <c r="G42" s="25">
        <v>48.3</v>
      </c>
    </row>
    <row r="43" spans="1:7" x14ac:dyDescent="0.25">
      <c r="A43" s="26" t="s">
        <v>97</v>
      </c>
      <c r="B43" s="24">
        <v>5.5000000000000003E-4</v>
      </c>
      <c r="C43" s="15">
        <v>98867</v>
      </c>
      <c r="D43" s="15">
        <v>55</v>
      </c>
      <c r="E43" s="15">
        <v>98839</v>
      </c>
      <c r="F43" s="15">
        <v>4681453</v>
      </c>
      <c r="G43" s="25">
        <v>47.4</v>
      </c>
    </row>
    <row r="44" spans="1:7" x14ac:dyDescent="0.25">
      <c r="A44" s="26" t="s">
        <v>98</v>
      </c>
      <c r="B44" s="24">
        <v>5.9999999999999995E-4</v>
      </c>
      <c r="C44" s="15">
        <v>98812</v>
      </c>
      <c r="D44" s="15">
        <v>59</v>
      </c>
      <c r="E44" s="15">
        <v>98783</v>
      </c>
      <c r="F44" s="15">
        <v>4582614</v>
      </c>
      <c r="G44" s="25">
        <v>46.4</v>
      </c>
    </row>
    <row r="45" spans="1:7" x14ac:dyDescent="0.25">
      <c r="A45" s="26" t="s">
        <v>99</v>
      </c>
      <c r="B45" s="24">
        <v>6.4000000000000005E-4</v>
      </c>
      <c r="C45" s="15">
        <v>98753</v>
      </c>
      <c r="D45" s="15">
        <v>63</v>
      </c>
      <c r="E45" s="15">
        <v>98721</v>
      </c>
      <c r="F45" s="15">
        <v>4483831</v>
      </c>
      <c r="G45" s="25">
        <v>45.4</v>
      </c>
    </row>
    <row r="46" spans="1:7" x14ac:dyDescent="0.25">
      <c r="A46" s="26" t="s">
        <v>100</v>
      </c>
      <c r="B46" s="24">
        <v>6.8999999999999997E-4</v>
      </c>
      <c r="C46" s="15">
        <v>98690</v>
      </c>
      <c r="D46" s="15">
        <v>68</v>
      </c>
      <c r="E46" s="15">
        <v>98656</v>
      </c>
      <c r="F46" s="15">
        <v>4385110</v>
      </c>
      <c r="G46" s="25">
        <v>44.4</v>
      </c>
    </row>
    <row r="47" spans="1:7" x14ac:dyDescent="0.25">
      <c r="A47" s="26" t="s">
        <v>101</v>
      </c>
      <c r="B47" s="24">
        <v>7.5000000000000002E-4</v>
      </c>
      <c r="C47" s="15">
        <v>98622</v>
      </c>
      <c r="D47" s="15">
        <v>74</v>
      </c>
      <c r="E47" s="15">
        <v>98585</v>
      </c>
      <c r="F47" s="15">
        <v>4286454</v>
      </c>
      <c r="G47" s="25">
        <v>43.5</v>
      </c>
    </row>
    <row r="48" spans="1:7" x14ac:dyDescent="0.25">
      <c r="A48" s="26" t="s">
        <v>102</v>
      </c>
      <c r="B48" s="24">
        <v>8.3000000000000001E-4</v>
      </c>
      <c r="C48" s="15">
        <v>98548</v>
      </c>
      <c r="D48" s="15">
        <v>82</v>
      </c>
      <c r="E48" s="15">
        <v>98507</v>
      </c>
      <c r="F48" s="15">
        <v>4187869</v>
      </c>
      <c r="G48" s="25">
        <v>42.5</v>
      </c>
    </row>
    <row r="49" spans="1:7" x14ac:dyDescent="0.25">
      <c r="A49" s="26" t="s">
        <v>103</v>
      </c>
      <c r="B49" s="24">
        <v>9.2000000000000003E-4</v>
      </c>
      <c r="C49" s="15">
        <v>98466</v>
      </c>
      <c r="D49" s="15">
        <v>91</v>
      </c>
      <c r="E49" s="15">
        <v>98421</v>
      </c>
      <c r="F49" s="15">
        <v>4089362</v>
      </c>
      <c r="G49" s="25">
        <v>41.5</v>
      </c>
    </row>
    <row r="50" spans="1:7" x14ac:dyDescent="0.25">
      <c r="A50" s="26" t="s">
        <v>104</v>
      </c>
      <c r="B50" s="24">
        <v>1.0200000000000001E-3</v>
      </c>
      <c r="C50" s="15">
        <v>98375</v>
      </c>
      <c r="D50" s="15">
        <v>100</v>
      </c>
      <c r="E50" s="15">
        <v>98325</v>
      </c>
      <c r="F50" s="15">
        <v>3990941</v>
      </c>
      <c r="G50" s="25">
        <v>40.6</v>
      </c>
    </row>
    <row r="51" spans="1:7" x14ac:dyDescent="0.25">
      <c r="A51" s="26" t="s">
        <v>105</v>
      </c>
      <c r="B51" s="24">
        <v>1.1199999999999999E-3</v>
      </c>
      <c r="C51" s="15">
        <v>98275</v>
      </c>
      <c r="D51" s="15">
        <v>110</v>
      </c>
      <c r="E51" s="15">
        <v>98220</v>
      </c>
      <c r="F51" s="15">
        <v>3892616</v>
      </c>
      <c r="G51" s="25">
        <v>39.6</v>
      </c>
    </row>
    <row r="52" spans="1:7" x14ac:dyDescent="0.25">
      <c r="A52" s="26" t="s">
        <v>106</v>
      </c>
      <c r="B52" s="24">
        <v>1.23E-3</v>
      </c>
      <c r="C52" s="15">
        <v>98165</v>
      </c>
      <c r="D52" s="15">
        <v>121</v>
      </c>
      <c r="E52" s="15">
        <v>98105</v>
      </c>
      <c r="F52" s="15">
        <v>3794396</v>
      </c>
      <c r="G52" s="25">
        <v>38.700000000000003</v>
      </c>
    </row>
    <row r="53" spans="1:7" x14ac:dyDescent="0.25">
      <c r="A53" s="26" t="s">
        <v>107</v>
      </c>
      <c r="B53" s="24">
        <v>1.3699999999999999E-3</v>
      </c>
      <c r="C53" s="15">
        <v>98044</v>
      </c>
      <c r="D53" s="15">
        <v>135</v>
      </c>
      <c r="E53" s="15">
        <v>97977</v>
      </c>
      <c r="F53" s="15">
        <v>3696291</v>
      </c>
      <c r="G53" s="25">
        <v>37.700000000000003</v>
      </c>
    </row>
    <row r="54" spans="1:7" x14ac:dyDescent="0.25">
      <c r="A54" s="26" t="s">
        <v>108</v>
      </c>
      <c r="B54" s="24">
        <v>1.5200000000000001E-3</v>
      </c>
      <c r="C54" s="15">
        <v>97909</v>
      </c>
      <c r="D54" s="15">
        <v>149</v>
      </c>
      <c r="E54" s="15">
        <v>97835</v>
      </c>
      <c r="F54" s="15">
        <v>3598315</v>
      </c>
      <c r="G54" s="25">
        <v>36.799999999999997</v>
      </c>
    </row>
    <row r="55" spans="1:7" x14ac:dyDescent="0.25">
      <c r="A55" s="26" t="s">
        <v>109</v>
      </c>
      <c r="B55" s="24">
        <v>1.67E-3</v>
      </c>
      <c r="C55" s="15">
        <v>97760</v>
      </c>
      <c r="D55" s="15">
        <v>164</v>
      </c>
      <c r="E55" s="15">
        <v>97679</v>
      </c>
      <c r="F55" s="15">
        <v>3500480</v>
      </c>
      <c r="G55" s="25">
        <v>35.799999999999997</v>
      </c>
    </row>
    <row r="56" spans="1:7" x14ac:dyDescent="0.25">
      <c r="A56" s="26" t="s">
        <v>110</v>
      </c>
      <c r="B56" s="24">
        <v>1.8400000000000001E-3</v>
      </c>
      <c r="C56" s="15">
        <v>97597</v>
      </c>
      <c r="D56" s="15">
        <v>179</v>
      </c>
      <c r="E56" s="15">
        <v>97507</v>
      </c>
      <c r="F56" s="15">
        <v>3402801</v>
      </c>
      <c r="G56" s="25">
        <v>34.9</v>
      </c>
    </row>
    <row r="57" spans="1:7" x14ac:dyDescent="0.25">
      <c r="A57" s="26" t="s">
        <v>111</v>
      </c>
      <c r="B57" s="24">
        <v>2.0300000000000001E-3</v>
      </c>
      <c r="C57" s="15">
        <v>97418</v>
      </c>
      <c r="D57" s="15">
        <v>198</v>
      </c>
      <c r="E57" s="15">
        <v>97319</v>
      </c>
      <c r="F57" s="15">
        <v>3305294</v>
      </c>
      <c r="G57" s="25">
        <v>33.9</v>
      </c>
    </row>
    <row r="58" spans="1:7" x14ac:dyDescent="0.25">
      <c r="A58" s="26" t="s">
        <v>112</v>
      </c>
      <c r="B58" s="24">
        <v>2.2799999999999999E-3</v>
      </c>
      <c r="C58" s="15">
        <v>97220</v>
      </c>
      <c r="D58" s="15">
        <v>221</v>
      </c>
      <c r="E58" s="15">
        <v>97109</v>
      </c>
      <c r="F58" s="15">
        <v>3207975</v>
      </c>
      <c r="G58" s="25">
        <v>33</v>
      </c>
    </row>
    <row r="59" spans="1:7" x14ac:dyDescent="0.25">
      <c r="A59" s="27" t="s">
        <v>113</v>
      </c>
      <c r="B59" s="24">
        <v>2.5500000000000002E-3</v>
      </c>
      <c r="C59" s="15">
        <v>96999</v>
      </c>
      <c r="D59" s="15">
        <v>247</v>
      </c>
      <c r="E59" s="15">
        <v>96875</v>
      </c>
      <c r="F59" s="15">
        <v>3110866</v>
      </c>
      <c r="G59" s="25">
        <v>32.1</v>
      </c>
    </row>
    <row r="60" spans="1:7" x14ac:dyDescent="0.25">
      <c r="A60" s="27" t="s">
        <v>114</v>
      </c>
      <c r="B60" s="24">
        <v>2.8300000000000001E-3</v>
      </c>
      <c r="C60" s="15">
        <v>96752</v>
      </c>
      <c r="D60" s="15">
        <v>274</v>
      </c>
      <c r="E60" s="15">
        <v>96615</v>
      </c>
      <c r="F60" s="15">
        <v>3013991</v>
      </c>
      <c r="G60" s="25">
        <v>31.2</v>
      </c>
    </row>
    <row r="61" spans="1:7" x14ac:dyDescent="0.25">
      <c r="A61" s="27" t="s">
        <v>115</v>
      </c>
      <c r="B61" s="24">
        <v>3.1199999999999999E-3</v>
      </c>
      <c r="C61" s="15">
        <v>96478</v>
      </c>
      <c r="D61" s="15">
        <v>301</v>
      </c>
      <c r="E61" s="15">
        <v>96327</v>
      </c>
      <c r="F61" s="15">
        <v>2917376</v>
      </c>
      <c r="G61" s="25">
        <v>30.2</v>
      </c>
    </row>
    <row r="62" spans="1:7" x14ac:dyDescent="0.25">
      <c r="A62" s="27" t="s">
        <v>116</v>
      </c>
      <c r="B62" s="24">
        <v>3.46E-3</v>
      </c>
      <c r="C62" s="15">
        <v>96177</v>
      </c>
      <c r="D62" s="15">
        <v>333</v>
      </c>
      <c r="E62" s="15">
        <v>96010</v>
      </c>
      <c r="F62" s="15">
        <v>2821048</v>
      </c>
      <c r="G62" s="25">
        <v>29.3</v>
      </c>
    </row>
    <row r="63" spans="1:7" x14ac:dyDescent="0.25">
      <c r="A63" s="26" t="s">
        <v>117</v>
      </c>
      <c r="B63" s="24">
        <v>3.8800000000000002E-3</v>
      </c>
      <c r="C63" s="15">
        <v>95844</v>
      </c>
      <c r="D63" s="15">
        <v>372</v>
      </c>
      <c r="E63" s="15">
        <v>95658</v>
      </c>
      <c r="F63" s="15">
        <v>2725038</v>
      </c>
      <c r="G63" s="25">
        <v>28.4</v>
      </c>
    </row>
    <row r="64" spans="1:7" x14ac:dyDescent="0.25">
      <c r="A64" s="26" t="s">
        <v>118</v>
      </c>
      <c r="B64" s="24">
        <v>4.3499999999999997E-3</v>
      </c>
      <c r="C64" s="15">
        <v>95472</v>
      </c>
      <c r="D64" s="15">
        <v>415</v>
      </c>
      <c r="E64" s="15">
        <v>95264</v>
      </c>
      <c r="F64" s="15">
        <v>2629380</v>
      </c>
      <c r="G64" s="25">
        <v>27.5</v>
      </c>
    </row>
    <row r="65" spans="1:7" x14ac:dyDescent="0.25">
      <c r="A65" s="26" t="s">
        <v>119</v>
      </c>
      <c r="B65" s="24">
        <v>4.8199999999999996E-3</v>
      </c>
      <c r="C65" s="15">
        <v>95057</v>
      </c>
      <c r="D65" s="15">
        <v>459</v>
      </c>
      <c r="E65" s="15">
        <v>94828</v>
      </c>
      <c r="F65" s="15">
        <v>2534116</v>
      </c>
      <c r="G65" s="25">
        <v>26.7</v>
      </c>
    </row>
    <row r="66" spans="1:7" x14ac:dyDescent="0.25">
      <c r="A66" s="26" t="s">
        <v>120</v>
      </c>
      <c r="B66" s="24">
        <v>5.3200000000000001E-3</v>
      </c>
      <c r="C66" s="15">
        <v>94598</v>
      </c>
      <c r="D66" s="15">
        <v>503</v>
      </c>
      <c r="E66" s="15">
        <v>94347</v>
      </c>
      <c r="F66" s="15">
        <v>2439288</v>
      </c>
      <c r="G66" s="25">
        <v>25.8</v>
      </c>
    </row>
    <row r="67" spans="1:7" x14ac:dyDescent="0.25">
      <c r="A67" s="26" t="s">
        <v>121</v>
      </c>
      <c r="B67" s="24">
        <v>5.8799999999999998E-3</v>
      </c>
      <c r="C67" s="15">
        <v>94095</v>
      </c>
      <c r="D67" s="15">
        <v>553</v>
      </c>
      <c r="E67" s="15">
        <v>93818</v>
      </c>
      <c r="F67" s="15">
        <v>2344942</v>
      </c>
      <c r="G67" s="25">
        <v>24.9</v>
      </c>
    </row>
    <row r="68" spans="1:7" x14ac:dyDescent="0.25">
      <c r="A68" s="26" t="s">
        <v>122</v>
      </c>
      <c r="B68" s="24">
        <v>6.5199999999999998E-3</v>
      </c>
      <c r="C68" s="15">
        <v>93542</v>
      </c>
      <c r="D68" s="15">
        <v>610</v>
      </c>
      <c r="E68" s="15">
        <v>93237</v>
      </c>
      <c r="F68" s="15">
        <v>2251123</v>
      </c>
      <c r="G68" s="25">
        <v>24.1</v>
      </c>
    </row>
    <row r="69" spans="1:7" x14ac:dyDescent="0.25">
      <c r="A69" s="26" t="s">
        <v>123</v>
      </c>
      <c r="B69" s="24">
        <v>7.1999999999999998E-3</v>
      </c>
      <c r="C69" s="15">
        <v>92932</v>
      </c>
      <c r="D69" s="15">
        <v>670</v>
      </c>
      <c r="E69" s="15">
        <v>92598</v>
      </c>
      <c r="F69" s="15">
        <v>2157886</v>
      </c>
      <c r="G69" s="25">
        <v>23.2</v>
      </c>
    </row>
    <row r="70" spans="1:7" x14ac:dyDescent="0.25">
      <c r="A70" s="26" t="s">
        <v>124</v>
      </c>
      <c r="B70" s="24">
        <v>7.9000000000000008E-3</v>
      </c>
      <c r="C70" s="15">
        <v>92263</v>
      </c>
      <c r="D70" s="15">
        <v>729</v>
      </c>
      <c r="E70" s="15">
        <v>91898</v>
      </c>
      <c r="F70" s="15">
        <v>2065289</v>
      </c>
      <c r="G70" s="25">
        <v>22.4</v>
      </c>
    </row>
    <row r="71" spans="1:7" x14ac:dyDescent="0.25">
      <c r="A71" s="26" t="s">
        <v>125</v>
      </c>
      <c r="B71" s="24">
        <v>8.6400000000000001E-3</v>
      </c>
      <c r="C71" s="15">
        <v>91534</v>
      </c>
      <c r="D71" s="15">
        <v>791</v>
      </c>
      <c r="E71" s="15">
        <v>91139</v>
      </c>
      <c r="F71" s="15">
        <v>1973390</v>
      </c>
      <c r="G71" s="25">
        <v>21.6</v>
      </c>
    </row>
    <row r="72" spans="1:7" x14ac:dyDescent="0.25">
      <c r="A72" s="26" t="s">
        <v>126</v>
      </c>
      <c r="B72" s="24">
        <v>9.5700000000000004E-3</v>
      </c>
      <c r="C72" s="15">
        <v>90743</v>
      </c>
      <c r="D72" s="15">
        <v>868</v>
      </c>
      <c r="E72" s="15">
        <v>90309</v>
      </c>
      <c r="F72" s="15">
        <v>1882252</v>
      </c>
      <c r="G72" s="25">
        <v>20.7</v>
      </c>
    </row>
    <row r="73" spans="1:7" x14ac:dyDescent="0.25">
      <c r="A73" s="26" t="s">
        <v>127</v>
      </c>
      <c r="B73" s="24">
        <v>1.076E-2</v>
      </c>
      <c r="C73" s="15">
        <v>89875</v>
      </c>
      <c r="D73" s="15">
        <v>967</v>
      </c>
      <c r="E73" s="15">
        <v>89391</v>
      </c>
      <c r="F73" s="15">
        <v>1791943</v>
      </c>
      <c r="G73" s="25">
        <v>19.899999999999999</v>
      </c>
    </row>
    <row r="74" spans="1:7" x14ac:dyDescent="0.25">
      <c r="A74" s="26" t="s">
        <v>128</v>
      </c>
      <c r="B74" s="24">
        <v>1.213E-2</v>
      </c>
      <c r="C74" s="15">
        <v>88907</v>
      </c>
      <c r="D74" s="15">
        <v>1079</v>
      </c>
      <c r="E74" s="15">
        <v>88368</v>
      </c>
      <c r="F74" s="15">
        <v>1702552</v>
      </c>
      <c r="G74" s="25">
        <v>19.100000000000001</v>
      </c>
    </row>
    <row r="75" spans="1:7" x14ac:dyDescent="0.25">
      <c r="A75" s="26" t="s">
        <v>129</v>
      </c>
      <c r="B75" s="24">
        <v>1.354E-2</v>
      </c>
      <c r="C75" s="15">
        <v>87829</v>
      </c>
      <c r="D75" s="15">
        <v>1189</v>
      </c>
      <c r="E75" s="15">
        <v>87234</v>
      </c>
      <c r="F75" s="15">
        <v>1614183</v>
      </c>
      <c r="G75" s="25">
        <v>18.399999999999999</v>
      </c>
    </row>
    <row r="76" spans="1:7" x14ac:dyDescent="0.25">
      <c r="A76" s="26" t="s">
        <v>130</v>
      </c>
      <c r="B76" s="24">
        <v>1.499E-2</v>
      </c>
      <c r="C76" s="15">
        <v>86640</v>
      </c>
      <c r="D76" s="15">
        <v>1299</v>
      </c>
      <c r="E76" s="15">
        <v>85990</v>
      </c>
      <c r="F76" s="15">
        <v>1526949</v>
      </c>
      <c r="G76" s="25">
        <v>17.600000000000001</v>
      </c>
    </row>
    <row r="77" spans="1:7" x14ac:dyDescent="0.25">
      <c r="A77" s="26" t="s">
        <v>131</v>
      </c>
      <c r="B77" s="24">
        <v>1.6570000000000001E-2</v>
      </c>
      <c r="C77" s="15">
        <v>85341</v>
      </c>
      <c r="D77" s="15">
        <v>1414</v>
      </c>
      <c r="E77" s="15">
        <v>84634</v>
      </c>
      <c r="F77" s="15">
        <v>1440959</v>
      </c>
      <c r="G77" s="25">
        <v>16.899999999999999</v>
      </c>
    </row>
    <row r="78" spans="1:7" x14ac:dyDescent="0.25">
      <c r="A78" s="26" t="s">
        <v>132</v>
      </c>
      <c r="B78" s="24">
        <v>1.8350000000000002E-2</v>
      </c>
      <c r="C78" s="15">
        <v>83927</v>
      </c>
      <c r="D78" s="15">
        <v>1540</v>
      </c>
      <c r="E78" s="15">
        <v>83157</v>
      </c>
      <c r="F78" s="15">
        <v>1356325</v>
      </c>
      <c r="G78" s="25">
        <v>16.2</v>
      </c>
    </row>
    <row r="79" spans="1:7" x14ac:dyDescent="0.25">
      <c r="A79" s="26" t="s">
        <v>133</v>
      </c>
      <c r="B79" s="24">
        <v>2.0230000000000001E-2</v>
      </c>
      <c r="C79" s="15">
        <v>82387</v>
      </c>
      <c r="D79" s="15">
        <v>1667</v>
      </c>
      <c r="E79" s="15">
        <v>81553</v>
      </c>
      <c r="F79" s="15">
        <v>1273169</v>
      </c>
      <c r="G79" s="25">
        <v>15.5</v>
      </c>
    </row>
    <row r="80" spans="1:7" x14ac:dyDescent="0.25">
      <c r="A80" s="26" t="s">
        <v>134</v>
      </c>
      <c r="B80" s="24">
        <v>2.214E-2</v>
      </c>
      <c r="C80" s="15">
        <v>80719</v>
      </c>
      <c r="D80" s="15">
        <v>1787</v>
      </c>
      <c r="E80" s="15">
        <v>79826</v>
      </c>
      <c r="F80" s="15">
        <v>1191616</v>
      </c>
      <c r="G80" s="25">
        <v>14.8</v>
      </c>
    </row>
    <row r="81" spans="1:7" x14ac:dyDescent="0.25">
      <c r="A81" s="26" t="s">
        <v>135</v>
      </c>
      <c r="B81" s="24">
        <v>2.4160000000000001E-2</v>
      </c>
      <c r="C81" s="15">
        <v>78933</v>
      </c>
      <c r="D81" s="15">
        <v>1907</v>
      </c>
      <c r="E81" s="15">
        <v>77979</v>
      </c>
      <c r="F81" s="15">
        <v>1111790</v>
      </c>
      <c r="G81" s="25">
        <v>14.1</v>
      </c>
    </row>
    <row r="82" spans="1:7" x14ac:dyDescent="0.25">
      <c r="A82" s="26" t="s">
        <v>136</v>
      </c>
      <c r="B82" s="24">
        <v>2.6579999999999999E-2</v>
      </c>
      <c r="C82" s="15">
        <v>77026</v>
      </c>
      <c r="D82" s="15">
        <v>2047</v>
      </c>
      <c r="E82" s="15">
        <v>76002</v>
      </c>
      <c r="F82" s="15">
        <v>1033811</v>
      </c>
      <c r="G82" s="25">
        <v>13.4</v>
      </c>
    </row>
    <row r="83" spans="1:7" x14ac:dyDescent="0.25">
      <c r="A83" s="26" t="s">
        <v>137</v>
      </c>
      <c r="B83" s="24">
        <v>2.9610000000000001E-2</v>
      </c>
      <c r="C83" s="15">
        <v>74979</v>
      </c>
      <c r="D83" s="15">
        <v>2220</v>
      </c>
      <c r="E83" s="15">
        <v>73868</v>
      </c>
      <c r="F83" s="15">
        <v>957808</v>
      </c>
      <c r="G83" s="25">
        <v>12.8</v>
      </c>
    </row>
    <row r="84" spans="1:7" x14ac:dyDescent="0.25">
      <c r="A84" s="26" t="s">
        <v>138</v>
      </c>
      <c r="B84" s="24">
        <v>3.2989999999999998E-2</v>
      </c>
      <c r="C84" s="15">
        <v>72758</v>
      </c>
      <c r="D84" s="15">
        <v>2401</v>
      </c>
      <c r="E84" s="15">
        <v>71558</v>
      </c>
      <c r="F84" s="15">
        <v>883940</v>
      </c>
      <c r="G84" s="25">
        <v>12.1</v>
      </c>
    </row>
    <row r="85" spans="1:7" x14ac:dyDescent="0.25">
      <c r="A85" s="26" t="s">
        <v>139</v>
      </c>
      <c r="B85" s="24">
        <v>3.6450000000000003E-2</v>
      </c>
      <c r="C85" s="15">
        <v>70358</v>
      </c>
      <c r="D85" s="15">
        <v>2565</v>
      </c>
      <c r="E85" s="15">
        <v>69075</v>
      </c>
      <c r="F85" s="15">
        <v>812382</v>
      </c>
      <c r="G85" s="25">
        <v>11.5</v>
      </c>
    </row>
    <row r="86" spans="1:7" x14ac:dyDescent="0.25">
      <c r="A86" s="26" t="s">
        <v>140</v>
      </c>
      <c r="B86" s="24">
        <v>4.0030000000000003E-2</v>
      </c>
      <c r="C86" s="15">
        <v>67793</v>
      </c>
      <c r="D86" s="15">
        <v>2714</v>
      </c>
      <c r="E86" s="15">
        <v>66436</v>
      </c>
      <c r="F86" s="15">
        <v>743307</v>
      </c>
      <c r="G86" s="25">
        <v>11</v>
      </c>
    </row>
    <row r="87" spans="1:7" x14ac:dyDescent="0.25">
      <c r="A87" s="26" t="s">
        <v>141</v>
      </c>
      <c r="B87" s="24">
        <v>4.4060000000000002E-2</v>
      </c>
      <c r="C87" s="15">
        <v>65079</v>
      </c>
      <c r="D87" s="15">
        <v>2867</v>
      </c>
      <c r="E87" s="15">
        <v>63646</v>
      </c>
      <c r="F87" s="15">
        <v>676870</v>
      </c>
      <c r="G87" s="25">
        <v>10.4</v>
      </c>
    </row>
    <row r="88" spans="1:7" x14ac:dyDescent="0.25">
      <c r="A88" s="26" t="s">
        <v>142</v>
      </c>
      <c r="B88" s="24">
        <v>4.8829999999999998E-2</v>
      </c>
      <c r="C88" s="15">
        <v>62212</v>
      </c>
      <c r="D88" s="15">
        <v>3038</v>
      </c>
      <c r="E88" s="15">
        <v>60693</v>
      </c>
      <c r="F88" s="15">
        <v>613224</v>
      </c>
      <c r="G88" s="25">
        <v>9.9</v>
      </c>
    </row>
    <row r="89" spans="1:7" x14ac:dyDescent="0.25">
      <c r="A89" s="26" t="s">
        <v>143</v>
      </c>
      <c r="B89" s="24">
        <v>5.4039999999999998E-2</v>
      </c>
      <c r="C89" s="15">
        <v>59174</v>
      </c>
      <c r="D89" s="15">
        <v>3198</v>
      </c>
      <c r="E89" s="15">
        <v>57576</v>
      </c>
      <c r="F89" s="15">
        <v>552531</v>
      </c>
      <c r="G89" s="25">
        <v>9.3000000000000007</v>
      </c>
    </row>
    <row r="90" spans="1:7" x14ac:dyDescent="0.25">
      <c r="A90" s="26" t="s">
        <v>144</v>
      </c>
      <c r="B90" s="24">
        <v>5.935E-2</v>
      </c>
      <c r="C90" s="15">
        <v>55977</v>
      </c>
      <c r="D90" s="15">
        <v>3322</v>
      </c>
      <c r="E90" s="15">
        <v>54316</v>
      </c>
      <c r="F90" s="15">
        <v>494956</v>
      </c>
      <c r="G90" s="25">
        <v>8.8000000000000007</v>
      </c>
    </row>
    <row r="91" spans="1:7" x14ac:dyDescent="0.25">
      <c r="A91" s="26" t="s">
        <v>145</v>
      </c>
      <c r="B91" s="24">
        <v>6.4670000000000005E-2</v>
      </c>
      <c r="C91" s="15">
        <v>52655</v>
      </c>
      <c r="D91" s="15">
        <v>3405</v>
      </c>
      <c r="E91" s="15">
        <v>50952</v>
      </c>
      <c r="F91" s="15">
        <v>440640</v>
      </c>
      <c r="G91" s="25">
        <v>8.4</v>
      </c>
    </row>
    <row r="92" spans="1:7" x14ac:dyDescent="0.25">
      <c r="A92" s="26" t="s">
        <v>146</v>
      </c>
      <c r="B92" s="24">
        <v>7.0269999999999999E-2</v>
      </c>
      <c r="C92" s="15">
        <v>49249</v>
      </c>
      <c r="D92" s="15">
        <v>3461</v>
      </c>
      <c r="E92" s="15">
        <v>47519</v>
      </c>
      <c r="F92" s="15">
        <v>389688</v>
      </c>
      <c r="G92" s="25">
        <v>7.9</v>
      </c>
    </row>
    <row r="93" spans="1:7" x14ac:dyDescent="0.25">
      <c r="A93" s="26" t="s">
        <v>147</v>
      </c>
      <c r="B93" s="24">
        <v>7.6450000000000004E-2</v>
      </c>
      <c r="C93" s="15">
        <v>45788</v>
      </c>
      <c r="D93" s="15">
        <v>3501</v>
      </c>
      <c r="E93" s="15">
        <v>44038</v>
      </c>
      <c r="F93" s="15">
        <v>342169</v>
      </c>
      <c r="G93" s="25">
        <v>7.5</v>
      </c>
    </row>
    <row r="94" spans="1:7" x14ac:dyDescent="0.25">
      <c r="A94" s="26" t="s">
        <v>148</v>
      </c>
      <c r="B94" s="24">
        <v>8.3210000000000006E-2</v>
      </c>
      <c r="C94" s="15">
        <v>42288</v>
      </c>
      <c r="D94" s="15">
        <v>3519</v>
      </c>
      <c r="E94" s="15">
        <v>40528</v>
      </c>
      <c r="F94" s="15">
        <v>298131</v>
      </c>
      <c r="G94" s="25">
        <v>7.1</v>
      </c>
    </row>
    <row r="95" spans="1:7" x14ac:dyDescent="0.25">
      <c r="A95" s="26" t="s">
        <v>149</v>
      </c>
      <c r="B95" s="24">
        <v>9.0490000000000001E-2</v>
      </c>
      <c r="C95" s="15">
        <v>38769</v>
      </c>
      <c r="D95" s="15">
        <v>3508</v>
      </c>
      <c r="E95" s="15">
        <v>37015</v>
      </c>
      <c r="F95" s="15">
        <v>257602</v>
      </c>
      <c r="G95" s="25">
        <v>6.6</v>
      </c>
    </row>
    <row r="96" spans="1:7" x14ac:dyDescent="0.25">
      <c r="A96" s="26" t="s">
        <v>150</v>
      </c>
      <c r="B96" s="24">
        <v>9.8379999999999995E-2</v>
      </c>
      <c r="C96" s="15">
        <v>35261</v>
      </c>
      <c r="D96" s="15">
        <v>3469</v>
      </c>
      <c r="E96" s="15">
        <v>33526</v>
      </c>
      <c r="F96" s="15">
        <v>220588</v>
      </c>
      <c r="G96" s="25">
        <v>6.3</v>
      </c>
    </row>
    <row r="97" spans="1:7" x14ac:dyDescent="0.25">
      <c r="A97" s="26" t="s">
        <v>151</v>
      </c>
      <c r="B97" s="24">
        <v>0.10691000000000001</v>
      </c>
      <c r="C97" s="15">
        <v>31792</v>
      </c>
      <c r="D97" s="15">
        <v>3399</v>
      </c>
      <c r="E97" s="15">
        <v>30093</v>
      </c>
      <c r="F97" s="15">
        <v>187061</v>
      </c>
      <c r="G97" s="25">
        <v>5.9</v>
      </c>
    </row>
    <row r="98" spans="1:7" x14ac:dyDescent="0.25">
      <c r="A98" s="26" t="s">
        <v>152</v>
      </c>
      <c r="B98" s="24">
        <v>0.11613</v>
      </c>
      <c r="C98" s="15">
        <v>28393</v>
      </c>
      <c r="D98" s="15">
        <v>3297</v>
      </c>
      <c r="E98" s="15">
        <v>26744</v>
      </c>
      <c r="F98" s="15">
        <v>156969</v>
      </c>
      <c r="G98" s="25">
        <v>5.5</v>
      </c>
    </row>
    <row r="99" spans="1:7" x14ac:dyDescent="0.25">
      <c r="A99" s="26" t="s">
        <v>153</v>
      </c>
      <c r="B99" s="24">
        <v>0.12609999999999999</v>
      </c>
      <c r="C99" s="15">
        <v>25096</v>
      </c>
      <c r="D99" s="15">
        <v>3165</v>
      </c>
      <c r="E99" s="15">
        <v>23514</v>
      </c>
      <c r="F99" s="15">
        <v>130224</v>
      </c>
      <c r="G99" s="25">
        <v>5.2</v>
      </c>
    </row>
    <row r="100" spans="1:7" x14ac:dyDescent="0.25">
      <c r="A100" s="26" t="s">
        <v>154</v>
      </c>
      <c r="B100" s="24">
        <v>0.13686000000000001</v>
      </c>
      <c r="C100" s="15">
        <v>21931</v>
      </c>
      <c r="D100" s="15">
        <v>3002</v>
      </c>
      <c r="E100" s="15">
        <v>20430</v>
      </c>
      <c r="F100" s="15">
        <v>106711</v>
      </c>
      <c r="G100" s="25">
        <v>4.9000000000000004</v>
      </c>
    </row>
    <row r="101" spans="1:7" x14ac:dyDescent="0.25">
      <c r="A101" s="26" t="s">
        <v>155</v>
      </c>
      <c r="B101" s="24">
        <v>0.14846999999999999</v>
      </c>
      <c r="C101" s="15">
        <v>18930</v>
      </c>
      <c r="D101" s="15">
        <v>2810</v>
      </c>
      <c r="E101" s="15">
        <v>17524</v>
      </c>
      <c r="F101" s="15">
        <v>86280</v>
      </c>
      <c r="G101" s="25">
        <v>4.5999999999999996</v>
      </c>
    </row>
    <row r="102" spans="1:7" x14ac:dyDescent="0.25">
      <c r="A102" s="26" t="s">
        <v>156</v>
      </c>
      <c r="B102" s="24">
        <v>0.16098000000000001</v>
      </c>
      <c r="C102" s="15">
        <v>16119</v>
      </c>
      <c r="D102" s="15">
        <v>2595</v>
      </c>
      <c r="E102" s="15">
        <v>14822</v>
      </c>
      <c r="F102" s="15">
        <v>68756</v>
      </c>
      <c r="G102" s="25">
        <v>4.3</v>
      </c>
    </row>
    <row r="103" spans="1:7" x14ac:dyDescent="0.25">
      <c r="A103" s="26" t="s">
        <v>157</v>
      </c>
      <c r="B103" s="24">
        <v>0.17444000000000001</v>
      </c>
      <c r="C103" s="15">
        <v>13524</v>
      </c>
      <c r="D103" s="15">
        <v>2359</v>
      </c>
      <c r="E103" s="15">
        <v>12345</v>
      </c>
      <c r="F103" s="15">
        <v>53934</v>
      </c>
      <c r="G103" s="25">
        <v>4</v>
      </c>
    </row>
    <row r="104" spans="1:7" x14ac:dyDescent="0.25">
      <c r="A104" s="26" t="s">
        <v>158</v>
      </c>
      <c r="B104" s="24">
        <v>0.18890999999999999</v>
      </c>
      <c r="C104" s="15">
        <v>11165</v>
      </c>
      <c r="D104" s="15">
        <v>2109</v>
      </c>
      <c r="E104" s="15">
        <v>10111</v>
      </c>
      <c r="F104" s="15">
        <v>41589</v>
      </c>
      <c r="G104" s="25">
        <v>3.7</v>
      </c>
    </row>
    <row r="105" spans="1:7" x14ac:dyDescent="0.25">
      <c r="A105" s="26" t="s">
        <v>159</v>
      </c>
      <c r="B105" s="24">
        <v>0.20444999999999999</v>
      </c>
      <c r="C105" s="15">
        <v>9056</v>
      </c>
      <c r="D105" s="15">
        <v>1851</v>
      </c>
      <c r="E105" s="15">
        <v>8130</v>
      </c>
      <c r="F105" s="15">
        <v>31479</v>
      </c>
      <c r="G105" s="25">
        <v>3.5</v>
      </c>
    </row>
    <row r="106" spans="1:7" x14ac:dyDescent="0.25">
      <c r="A106" s="26" t="s">
        <v>160</v>
      </c>
      <c r="B106" s="24">
        <v>0.22111</v>
      </c>
      <c r="C106" s="15">
        <v>7204</v>
      </c>
      <c r="D106" s="15">
        <v>1593</v>
      </c>
      <c r="E106" s="15">
        <v>6408</v>
      </c>
      <c r="F106" s="15">
        <v>23348</v>
      </c>
      <c r="G106" s="25">
        <v>3.2</v>
      </c>
    </row>
    <row r="107" spans="1:7" x14ac:dyDescent="0.25">
      <c r="A107" s="26" t="s">
        <v>161</v>
      </c>
      <c r="B107" s="24">
        <v>0.23894000000000001</v>
      </c>
      <c r="C107" s="15">
        <v>5612</v>
      </c>
      <c r="D107" s="15">
        <v>1341</v>
      </c>
      <c r="E107" s="15">
        <v>4941</v>
      </c>
      <c r="F107" s="15">
        <v>16940</v>
      </c>
      <c r="G107" s="25">
        <v>3</v>
      </c>
    </row>
    <row r="108" spans="1:7" x14ac:dyDescent="0.25">
      <c r="A108" s="26" t="s">
        <v>162</v>
      </c>
      <c r="B108" s="24">
        <v>0.25801000000000002</v>
      </c>
      <c r="C108" s="15">
        <v>4271</v>
      </c>
      <c r="D108" s="15">
        <v>1102</v>
      </c>
      <c r="E108" s="15">
        <v>3720</v>
      </c>
      <c r="F108" s="15">
        <v>11999</v>
      </c>
      <c r="G108" s="25">
        <v>2.8</v>
      </c>
    </row>
    <row r="109" spans="1:7" x14ac:dyDescent="0.25">
      <c r="A109" s="26" t="s">
        <v>163</v>
      </c>
      <c r="B109" s="24">
        <v>0.27836</v>
      </c>
      <c r="C109" s="15">
        <v>3169</v>
      </c>
      <c r="D109" s="15">
        <v>882</v>
      </c>
      <c r="E109" s="15">
        <v>2728</v>
      </c>
      <c r="F109" s="15">
        <v>8280</v>
      </c>
      <c r="G109" s="25">
        <v>2.6</v>
      </c>
    </row>
    <row r="110" spans="1:7" x14ac:dyDescent="0.25">
      <c r="A110" s="28" t="s">
        <v>164</v>
      </c>
      <c r="B110" s="29">
        <v>1</v>
      </c>
      <c r="C110" s="30">
        <v>2287</v>
      </c>
      <c r="D110" s="30">
        <v>2287</v>
      </c>
      <c r="E110" s="30">
        <v>5552</v>
      </c>
      <c r="F110" s="30">
        <v>5552</v>
      </c>
      <c r="G110" s="31">
        <v>2.4</v>
      </c>
    </row>
    <row r="111" spans="1:7" x14ac:dyDescent="0.25">
      <c r="A111" s="15"/>
      <c r="B111" s="24"/>
      <c r="C111" s="15"/>
      <c r="D111" s="15"/>
      <c r="E111" s="15"/>
      <c r="F111" s="15"/>
      <c r="G111" s="67"/>
    </row>
    <row r="113" spans="1:1" x14ac:dyDescent="0.25">
      <c r="A113" s="32" t="s">
        <v>284</v>
      </c>
    </row>
    <row r="114" spans="1:1" x14ac:dyDescent="0.25">
      <c r="A114" s="33" t="s">
        <v>165</v>
      </c>
    </row>
  </sheetData>
  <pageMargins left="0.75" right="0.75" top="1" bottom="1" header="0.5" footer="0.5"/>
  <pageSetup paperSize="9" scale="73"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dimension ref="A1:G114"/>
  <sheetViews>
    <sheetView zoomScaleNormal="100" workbookViewId="0"/>
  </sheetViews>
  <sheetFormatPr defaultRowHeight="12.5" x14ac:dyDescent="0.25"/>
  <cols>
    <col min="1" max="1" width="12.59765625" style="4" customWidth="1"/>
    <col min="2" max="2" width="17.3984375" style="4" customWidth="1"/>
    <col min="3" max="3" width="10.59765625" style="4" customWidth="1"/>
    <col min="4" max="5" width="17.3984375" style="4" customWidth="1"/>
    <col min="6" max="7" width="15.09765625" style="4" customWidth="1"/>
    <col min="8" max="256" width="9.09765625" style="4"/>
    <col min="257" max="257" width="12.59765625" style="4" customWidth="1"/>
    <col min="258" max="258" width="17.3984375" style="4" customWidth="1"/>
    <col min="259" max="259" width="10.59765625" style="4" customWidth="1"/>
    <col min="260" max="261" width="17.3984375" style="4" customWidth="1"/>
    <col min="262" max="263" width="15.09765625" style="4" customWidth="1"/>
    <col min="264" max="512" width="9.09765625" style="4"/>
    <col min="513" max="513" width="12.59765625" style="4" customWidth="1"/>
    <col min="514" max="514" width="17.3984375" style="4" customWidth="1"/>
    <col min="515" max="515" width="10.59765625" style="4" customWidth="1"/>
    <col min="516" max="517" width="17.3984375" style="4" customWidth="1"/>
    <col min="518" max="519" width="15.09765625" style="4" customWidth="1"/>
    <col min="520" max="768" width="9.09765625" style="4"/>
    <col min="769" max="769" width="12.59765625" style="4" customWidth="1"/>
    <col min="770" max="770" width="17.3984375" style="4" customWidth="1"/>
    <col min="771" max="771" width="10.59765625" style="4" customWidth="1"/>
    <col min="772" max="773" width="17.3984375" style="4" customWidth="1"/>
    <col min="774" max="775" width="15.09765625" style="4" customWidth="1"/>
    <col min="776" max="1024" width="9.09765625" style="4"/>
    <col min="1025" max="1025" width="12.59765625" style="4" customWidth="1"/>
    <col min="1026" max="1026" width="17.3984375" style="4" customWidth="1"/>
    <col min="1027" max="1027" width="10.59765625" style="4" customWidth="1"/>
    <col min="1028" max="1029" width="17.3984375" style="4" customWidth="1"/>
    <col min="1030" max="1031" width="15.09765625" style="4" customWidth="1"/>
    <col min="1032" max="1280" width="9.09765625" style="4"/>
    <col min="1281" max="1281" width="12.59765625" style="4" customWidth="1"/>
    <col min="1282" max="1282" width="17.3984375" style="4" customWidth="1"/>
    <col min="1283" max="1283" width="10.59765625" style="4" customWidth="1"/>
    <col min="1284" max="1285" width="17.3984375" style="4" customWidth="1"/>
    <col min="1286" max="1287" width="15.09765625" style="4" customWidth="1"/>
    <col min="1288" max="1536" width="9.09765625" style="4"/>
    <col min="1537" max="1537" width="12.59765625" style="4" customWidth="1"/>
    <col min="1538" max="1538" width="17.3984375" style="4" customWidth="1"/>
    <col min="1539" max="1539" width="10.59765625" style="4" customWidth="1"/>
    <col min="1540" max="1541" width="17.3984375" style="4" customWidth="1"/>
    <col min="1542" max="1543" width="15.09765625" style="4" customWidth="1"/>
    <col min="1544" max="1792" width="9.09765625" style="4"/>
    <col min="1793" max="1793" width="12.59765625" style="4" customWidth="1"/>
    <col min="1794" max="1794" width="17.3984375" style="4" customWidth="1"/>
    <col min="1795" max="1795" width="10.59765625" style="4" customWidth="1"/>
    <col min="1796" max="1797" width="17.3984375" style="4" customWidth="1"/>
    <col min="1798" max="1799" width="15.09765625" style="4" customWidth="1"/>
    <col min="1800" max="2048" width="9.09765625" style="4"/>
    <col min="2049" max="2049" width="12.59765625" style="4" customWidth="1"/>
    <col min="2050" max="2050" width="17.3984375" style="4" customWidth="1"/>
    <col min="2051" max="2051" width="10.59765625" style="4" customWidth="1"/>
    <col min="2052" max="2053" width="17.3984375" style="4" customWidth="1"/>
    <col min="2054" max="2055" width="15.09765625" style="4" customWidth="1"/>
    <col min="2056" max="2304" width="9.09765625" style="4"/>
    <col min="2305" max="2305" width="12.59765625" style="4" customWidth="1"/>
    <col min="2306" max="2306" width="17.3984375" style="4" customWidth="1"/>
    <col min="2307" max="2307" width="10.59765625" style="4" customWidth="1"/>
    <col min="2308" max="2309" width="17.3984375" style="4" customWidth="1"/>
    <col min="2310" max="2311" width="15.09765625" style="4" customWidth="1"/>
    <col min="2312" max="2560" width="9.09765625" style="4"/>
    <col min="2561" max="2561" width="12.59765625" style="4" customWidth="1"/>
    <col min="2562" max="2562" width="17.3984375" style="4" customWidth="1"/>
    <col min="2563" max="2563" width="10.59765625" style="4" customWidth="1"/>
    <col min="2564" max="2565" width="17.3984375" style="4" customWidth="1"/>
    <col min="2566" max="2567" width="15.09765625" style="4" customWidth="1"/>
    <col min="2568" max="2816" width="9.09765625" style="4"/>
    <col min="2817" max="2817" width="12.59765625" style="4" customWidth="1"/>
    <col min="2818" max="2818" width="17.3984375" style="4" customWidth="1"/>
    <col min="2819" max="2819" width="10.59765625" style="4" customWidth="1"/>
    <col min="2820" max="2821" width="17.3984375" style="4" customWidth="1"/>
    <col min="2822" max="2823" width="15.09765625" style="4" customWidth="1"/>
    <col min="2824" max="3072" width="9.09765625" style="4"/>
    <col min="3073" max="3073" width="12.59765625" style="4" customWidth="1"/>
    <col min="3074" max="3074" width="17.3984375" style="4" customWidth="1"/>
    <col min="3075" max="3075" width="10.59765625" style="4" customWidth="1"/>
    <col min="3076" max="3077" width="17.3984375" style="4" customWidth="1"/>
    <col min="3078" max="3079" width="15.09765625" style="4" customWidth="1"/>
    <col min="3080" max="3328" width="9.09765625" style="4"/>
    <col min="3329" max="3329" width="12.59765625" style="4" customWidth="1"/>
    <col min="3330" max="3330" width="17.3984375" style="4" customWidth="1"/>
    <col min="3331" max="3331" width="10.59765625" style="4" customWidth="1"/>
    <col min="3332" max="3333" width="17.3984375" style="4" customWidth="1"/>
    <col min="3334" max="3335" width="15.09765625" style="4" customWidth="1"/>
    <col min="3336" max="3584" width="9.09765625" style="4"/>
    <col min="3585" max="3585" width="12.59765625" style="4" customWidth="1"/>
    <col min="3586" max="3586" width="17.3984375" style="4" customWidth="1"/>
    <col min="3587" max="3587" width="10.59765625" style="4" customWidth="1"/>
    <col min="3588" max="3589" width="17.3984375" style="4" customWidth="1"/>
    <col min="3590" max="3591" width="15.09765625" style="4" customWidth="1"/>
    <col min="3592" max="3840" width="9.09765625" style="4"/>
    <col min="3841" max="3841" width="12.59765625" style="4" customWidth="1"/>
    <col min="3842" max="3842" width="17.3984375" style="4" customWidth="1"/>
    <col min="3843" max="3843" width="10.59765625" style="4" customWidth="1"/>
    <col min="3844" max="3845" width="17.3984375" style="4" customWidth="1"/>
    <col min="3846" max="3847" width="15.09765625" style="4" customWidth="1"/>
    <col min="3848" max="4096" width="9.09765625" style="4"/>
    <col min="4097" max="4097" width="12.59765625" style="4" customWidth="1"/>
    <col min="4098" max="4098" width="17.3984375" style="4" customWidth="1"/>
    <col min="4099" max="4099" width="10.59765625" style="4" customWidth="1"/>
    <col min="4100" max="4101" width="17.3984375" style="4" customWidth="1"/>
    <col min="4102" max="4103" width="15.09765625" style="4" customWidth="1"/>
    <col min="4104" max="4352" width="9.09765625" style="4"/>
    <col min="4353" max="4353" width="12.59765625" style="4" customWidth="1"/>
    <col min="4354" max="4354" width="17.3984375" style="4" customWidth="1"/>
    <col min="4355" max="4355" width="10.59765625" style="4" customWidth="1"/>
    <col min="4356" max="4357" width="17.3984375" style="4" customWidth="1"/>
    <col min="4358" max="4359" width="15.09765625" style="4" customWidth="1"/>
    <col min="4360" max="4608" width="9.09765625" style="4"/>
    <col min="4609" max="4609" width="12.59765625" style="4" customWidth="1"/>
    <col min="4610" max="4610" width="17.3984375" style="4" customWidth="1"/>
    <col min="4611" max="4611" width="10.59765625" style="4" customWidth="1"/>
    <col min="4612" max="4613" width="17.3984375" style="4" customWidth="1"/>
    <col min="4614" max="4615" width="15.09765625" style="4" customWidth="1"/>
    <col min="4616" max="4864" width="9.09765625" style="4"/>
    <col min="4865" max="4865" width="12.59765625" style="4" customWidth="1"/>
    <col min="4866" max="4866" width="17.3984375" style="4" customWidth="1"/>
    <col min="4867" max="4867" width="10.59765625" style="4" customWidth="1"/>
    <col min="4868" max="4869" width="17.3984375" style="4" customWidth="1"/>
    <col min="4870" max="4871" width="15.09765625" style="4" customWidth="1"/>
    <col min="4872" max="5120" width="9.09765625" style="4"/>
    <col min="5121" max="5121" width="12.59765625" style="4" customWidth="1"/>
    <col min="5122" max="5122" width="17.3984375" style="4" customWidth="1"/>
    <col min="5123" max="5123" width="10.59765625" style="4" customWidth="1"/>
    <col min="5124" max="5125" width="17.3984375" style="4" customWidth="1"/>
    <col min="5126" max="5127" width="15.09765625" style="4" customWidth="1"/>
    <col min="5128" max="5376" width="9.09765625" style="4"/>
    <col min="5377" max="5377" width="12.59765625" style="4" customWidth="1"/>
    <col min="5378" max="5378" width="17.3984375" style="4" customWidth="1"/>
    <col min="5379" max="5379" width="10.59765625" style="4" customWidth="1"/>
    <col min="5380" max="5381" width="17.3984375" style="4" customWidth="1"/>
    <col min="5382" max="5383" width="15.09765625" style="4" customWidth="1"/>
    <col min="5384" max="5632" width="9.09765625" style="4"/>
    <col min="5633" max="5633" width="12.59765625" style="4" customWidth="1"/>
    <col min="5634" max="5634" width="17.3984375" style="4" customWidth="1"/>
    <col min="5635" max="5635" width="10.59765625" style="4" customWidth="1"/>
    <col min="5636" max="5637" width="17.3984375" style="4" customWidth="1"/>
    <col min="5638" max="5639" width="15.09765625" style="4" customWidth="1"/>
    <col min="5640" max="5888" width="9.09765625" style="4"/>
    <col min="5889" max="5889" width="12.59765625" style="4" customWidth="1"/>
    <col min="5890" max="5890" width="17.3984375" style="4" customWidth="1"/>
    <col min="5891" max="5891" width="10.59765625" style="4" customWidth="1"/>
    <col min="5892" max="5893" width="17.3984375" style="4" customWidth="1"/>
    <col min="5894" max="5895" width="15.09765625" style="4" customWidth="1"/>
    <col min="5896" max="6144" width="9.09765625" style="4"/>
    <col min="6145" max="6145" width="12.59765625" style="4" customWidth="1"/>
    <col min="6146" max="6146" width="17.3984375" style="4" customWidth="1"/>
    <col min="6147" max="6147" width="10.59765625" style="4" customWidth="1"/>
    <col min="6148" max="6149" width="17.3984375" style="4" customWidth="1"/>
    <col min="6150" max="6151" width="15.09765625" style="4" customWidth="1"/>
    <col min="6152" max="6400" width="9.09765625" style="4"/>
    <col min="6401" max="6401" width="12.59765625" style="4" customWidth="1"/>
    <col min="6402" max="6402" width="17.3984375" style="4" customWidth="1"/>
    <col min="6403" max="6403" width="10.59765625" style="4" customWidth="1"/>
    <col min="6404" max="6405" width="17.3984375" style="4" customWidth="1"/>
    <col min="6406" max="6407" width="15.09765625" style="4" customWidth="1"/>
    <col min="6408" max="6656" width="9.09765625" style="4"/>
    <col min="6657" max="6657" width="12.59765625" style="4" customWidth="1"/>
    <col min="6658" max="6658" width="17.3984375" style="4" customWidth="1"/>
    <col min="6659" max="6659" width="10.59765625" style="4" customWidth="1"/>
    <col min="6660" max="6661" width="17.3984375" style="4" customWidth="1"/>
    <col min="6662" max="6663" width="15.09765625" style="4" customWidth="1"/>
    <col min="6664" max="6912" width="9.09765625" style="4"/>
    <col min="6913" max="6913" width="12.59765625" style="4" customWidth="1"/>
    <col min="6914" max="6914" width="17.3984375" style="4" customWidth="1"/>
    <col min="6915" max="6915" width="10.59765625" style="4" customWidth="1"/>
    <col min="6916" max="6917" width="17.3984375" style="4" customWidth="1"/>
    <col min="6918" max="6919" width="15.09765625" style="4" customWidth="1"/>
    <col min="6920" max="7168" width="9.09765625" style="4"/>
    <col min="7169" max="7169" width="12.59765625" style="4" customWidth="1"/>
    <col min="7170" max="7170" width="17.3984375" style="4" customWidth="1"/>
    <col min="7171" max="7171" width="10.59765625" style="4" customWidth="1"/>
    <col min="7172" max="7173" width="17.3984375" style="4" customWidth="1"/>
    <col min="7174" max="7175" width="15.09765625" style="4" customWidth="1"/>
    <col min="7176" max="7424" width="9.09765625" style="4"/>
    <col min="7425" max="7425" width="12.59765625" style="4" customWidth="1"/>
    <col min="7426" max="7426" width="17.3984375" style="4" customWidth="1"/>
    <col min="7427" max="7427" width="10.59765625" style="4" customWidth="1"/>
    <col min="7428" max="7429" width="17.3984375" style="4" customWidth="1"/>
    <col min="7430" max="7431" width="15.09765625" style="4" customWidth="1"/>
    <col min="7432" max="7680" width="9.09765625" style="4"/>
    <col min="7681" max="7681" width="12.59765625" style="4" customWidth="1"/>
    <col min="7682" max="7682" width="17.3984375" style="4" customWidth="1"/>
    <col min="7683" max="7683" width="10.59765625" style="4" customWidth="1"/>
    <col min="7684" max="7685" width="17.3984375" style="4" customWidth="1"/>
    <col min="7686" max="7687" width="15.09765625" style="4" customWidth="1"/>
    <col min="7688" max="7936" width="9.09765625" style="4"/>
    <col min="7937" max="7937" width="12.59765625" style="4" customWidth="1"/>
    <col min="7938" max="7938" width="17.3984375" style="4" customWidth="1"/>
    <col min="7939" max="7939" width="10.59765625" style="4" customWidth="1"/>
    <col min="7940" max="7941" width="17.3984375" style="4" customWidth="1"/>
    <col min="7942" max="7943" width="15.09765625" style="4" customWidth="1"/>
    <col min="7944" max="8192" width="9.09765625" style="4"/>
    <col min="8193" max="8193" width="12.59765625" style="4" customWidth="1"/>
    <col min="8194" max="8194" width="17.3984375" style="4" customWidth="1"/>
    <col min="8195" max="8195" width="10.59765625" style="4" customWidth="1"/>
    <col min="8196" max="8197" width="17.3984375" style="4" customWidth="1"/>
    <col min="8198" max="8199" width="15.09765625" style="4" customWidth="1"/>
    <col min="8200" max="8448" width="9.09765625" style="4"/>
    <col min="8449" max="8449" width="12.59765625" style="4" customWidth="1"/>
    <col min="8450" max="8450" width="17.3984375" style="4" customWidth="1"/>
    <col min="8451" max="8451" width="10.59765625" style="4" customWidth="1"/>
    <col min="8452" max="8453" width="17.3984375" style="4" customWidth="1"/>
    <col min="8454" max="8455" width="15.09765625" style="4" customWidth="1"/>
    <col min="8456" max="8704" width="9.09765625" style="4"/>
    <col min="8705" max="8705" width="12.59765625" style="4" customWidth="1"/>
    <col min="8706" max="8706" width="17.3984375" style="4" customWidth="1"/>
    <col min="8707" max="8707" width="10.59765625" style="4" customWidth="1"/>
    <col min="8708" max="8709" width="17.3984375" style="4" customWidth="1"/>
    <col min="8710" max="8711" width="15.09765625" style="4" customWidth="1"/>
    <col min="8712" max="8960" width="9.09765625" style="4"/>
    <col min="8961" max="8961" width="12.59765625" style="4" customWidth="1"/>
    <col min="8962" max="8962" width="17.3984375" style="4" customWidth="1"/>
    <col min="8963" max="8963" width="10.59765625" style="4" customWidth="1"/>
    <col min="8964" max="8965" width="17.3984375" style="4" customWidth="1"/>
    <col min="8966" max="8967" width="15.09765625" style="4" customWidth="1"/>
    <col min="8968" max="9216" width="9.09765625" style="4"/>
    <col min="9217" max="9217" width="12.59765625" style="4" customWidth="1"/>
    <col min="9218" max="9218" width="17.3984375" style="4" customWidth="1"/>
    <col min="9219" max="9219" width="10.59765625" style="4" customWidth="1"/>
    <col min="9220" max="9221" width="17.3984375" style="4" customWidth="1"/>
    <col min="9222" max="9223" width="15.09765625" style="4" customWidth="1"/>
    <col min="9224" max="9472" width="9.09765625" style="4"/>
    <col min="9473" max="9473" width="12.59765625" style="4" customWidth="1"/>
    <col min="9474" max="9474" width="17.3984375" style="4" customWidth="1"/>
    <col min="9475" max="9475" width="10.59765625" style="4" customWidth="1"/>
    <col min="9476" max="9477" width="17.3984375" style="4" customWidth="1"/>
    <col min="9478" max="9479" width="15.09765625" style="4" customWidth="1"/>
    <col min="9480" max="9728" width="9.09765625" style="4"/>
    <col min="9729" max="9729" width="12.59765625" style="4" customWidth="1"/>
    <col min="9730" max="9730" width="17.3984375" style="4" customWidth="1"/>
    <col min="9731" max="9731" width="10.59765625" style="4" customWidth="1"/>
    <col min="9732" max="9733" width="17.3984375" style="4" customWidth="1"/>
    <col min="9734" max="9735" width="15.09765625" style="4" customWidth="1"/>
    <col min="9736" max="9984" width="9.09765625" style="4"/>
    <col min="9985" max="9985" width="12.59765625" style="4" customWidth="1"/>
    <col min="9986" max="9986" width="17.3984375" style="4" customWidth="1"/>
    <col min="9987" max="9987" width="10.59765625" style="4" customWidth="1"/>
    <col min="9988" max="9989" width="17.3984375" style="4" customWidth="1"/>
    <col min="9990" max="9991" width="15.09765625" style="4" customWidth="1"/>
    <col min="9992" max="10240" width="9.09765625" style="4"/>
    <col min="10241" max="10241" width="12.59765625" style="4" customWidth="1"/>
    <col min="10242" max="10242" width="17.3984375" style="4" customWidth="1"/>
    <col min="10243" max="10243" width="10.59765625" style="4" customWidth="1"/>
    <col min="10244" max="10245" width="17.3984375" style="4" customWidth="1"/>
    <col min="10246" max="10247" width="15.09765625" style="4" customWidth="1"/>
    <col min="10248" max="10496" width="9.09765625" style="4"/>
    <col min="10497" max="10497" width="12.59765625" style="4" customWidth="1"/>
    <col min="10498" max="10498" width="17.3984375" style="4" customWidth="1"/>
    <col min="10499" max="10499" width="10.59765625" style="4" customWidth="1"/>
    <col min="10500" max="10501" width="17.3984375" style="4" customWidth="1"/>
    <col min="10502" max="10503" width="15.09765625" style="4" customWidth="1"/>
    <col min="10504" max="10752" width="9.09765625" style="4"/>
    <col min="10753" max="10753" width="12.59765625" style="4" customWidth="1"/>
    <col min="10754" max="10754" width="17.3984375" style="4" customWidth="1"/>
    <col min="10755" max="10755" width="10.59765625" style="4" customWidth="1"/>
    <col min="10756" max="10757" width="17.3984375" style="4" customWidth="1"/>
    <col min="10758" max="10759" width="15.09765625" style="4" customWidth="1"/>
    <col min="10760" max="11008" width="9.09765625" style="4"/>
    <col min="11009" max="11009" width="12.59765625" style="4" customWidth="1"/>
    <col min="11010" max="11010" width="17.3984375" style="4" customWidth="1"/>
    <col min="11011" max="11011" width="10.59765625" style="4" customWidth="1"/>
    <col min="11012" max="11013" width="17.3984375" style="4" customWidth="1"/>
    <col min="11014" max="11015" width="15.09765625" style="4" customWidth="1"/>
    <col min="11016" max="11264" width="9.09765625" style="4"/>
    <col min="11265" max="11265" width="12.59765625" style="4" customWidth="1"/>
    <col min="11266" max="11266" width="17.3984375" style="4" customWidth="1"/>
    <col min="11267" max="11267" width="10.59765625" style="4" customWidth="1"/>
    <col min="11268" max="11269" width="17.3984375" style="4" customWidth="1"/>
    <col min="11270" max="11271" width="15.09765625" style="4" customWidth="1"/>
    <col min="11272" max="11520" width="9.09765625" style="4"/>
    <col min="11521" max="11521" width="12.59765625" style="4" customWidth="1"/>
    <col min="11522" max="11522" width="17.3984375" style="4" customWidth="1"/>
    <col min="11523" max="11523" width="10.59765625" style="4" customWidth="1"/>
    <col min="11524" max="11525" width="17.3984375" style="4" customWidth="1"/>
    <col min="11526" max="11527" width="15.09765625" style="4" customWidth="1"/>
    <col min="11528" max="11776" width="9.09765625" style="4"/>
    <col min="11777" max="11777" width="12.59765625" style="4" customWidth="1"/>
    <col min="11778" max="11778" width="17.3984375" style="4" customWidth="1"/>
    <col min="11779" max="11779" width="10.59765625" style="4" customWidth="1"/>
    <col min="11780" max="11781" width="17.3984375" style="4" customWidth="1"/>
    <col min="11782" max="11783" width="15.09765625" style="4" customWidth="1"/>
    <col min="11784" max="12032" width="9.09765625" style="4"/>
    <col min="12033" max="12033" width="12.59765625" style="4" customWidth="1"/>
    <col min="12034" max="12034" width="17.3984375" style="4" customWidth="1"/>
    <col min="12035" max="12035" width="10.59765625" style="4" customWidth="1"/>
    <col min="12036" max="12037" width="17.3984375" style="4" customWidth="1"/>
    <col min="12038" max="12039" width="15.09765625" style="4" customWidth="1"/>
    <col min="12040" max="12288" width="9.09765625" style="4"/>
    <col min="12289" max="12289" width="12.59765625" style="4" customWidth="1"/>
    <col min="12290" max="12290" width="17.3984375" style="4" customWidth="1"/>
    <col min="12291" max="12291" width="10.59765625" style="4" customWidth="1"/>
    <col min="12292" max="12293" width="17.3984375" style="4" customWidth="1"/>
    <col min="12294" max="12295" width="15.09765625" style="4" customWidth="1"/>
    <col min="12296" max="12544" width="9.09765625" style="4"/>
    <col min="12545" max="12545" width="12.59765625" style="4" customWidth="1"/>
    <col min="12546" max="12546" width="17.3984375" style="4" customWidth="1"/>
    <col min="12547" max="12547" width="10.59765625" style="4" customWidth="1"/>
    <col min="12548" max="12549" width="17.3984375" style="4" customWidth="1"/>
    <col min="12550" max="12551" width="15.09765625" style="4" customWidth="1"/>
    <col min="12552" max="12800" width="9.09765625" style="4"/>
    <col min="12801" max="12801" width="12.59765625" style="4" customWidth="1"/>
    <col min="12802" max="12802" width="17.3984375" style="4" customWidth="1"/>
    <col min="12803" max="12803" width="10.59765625" style="4" customWidth="1"/>
    <col min="12804" max="12805" width="17.3984375" style="4" customWidth="1"/>
    <col min="12806" max="12807" width="15.09765625" style="4" customWidth="1"/>
    <col min="12808" max="13056" width="9.09765625" style="4"/>
    <col min="13057" max="13057" width="12.59765625" style="4" customWidth="1"/>
    <col min="13058" max="13058" width="17.3984375" style="4" customWidth="1"/>
    <col min="13059" max="13059" width="10.59765625" style="4" customWidth="1"/>
    <col min="13060" max="13061" width="17.3984375" style="4" customWidth="1"/>
    <col min="13062" max="13063" width="15.09765625" style="4" customWidth="1"/>
    <col min="13064" max="13312" width="9.09765625" style="4"/>
    <col min="13313" max="13313" width="12.59765625" style="4" customWidth="1"/>
    <col min="13314" max="13314" width="17.3984375" style="4" customWidth="1"/>
    <col min="13315" max="13315" width="10.59765625" style="4" customWidth="1"/>
    <col min="13316" max="13317" width="17.3984375" style="4" customWidth="1"/>
    <col min="13318" max="13319" width="15.09765625" style="4" customWidth="1"/>
    <col min="13320" max="13568" width="9.09765625" style="4"/>
    <col min="13569" max="13569" width="12.59765625" style="4" customWidth="1"/>
    <col min="13570" max="13570" width="17.3984375" style="4" customWidth="1"/>
    <col min="13571" max="13571" width="10.59765625" style="4" customWidth="1"/>
    <col min="13572" max="13573" width="17.3984375" style="4" customWidth="1"/>
    <col min="13574" max="13575" width="15.09765625" style="4" customWidth="1"/>
    <col min="13576" max="13824" width="9.09765625" style="4"/>
    <col min="13825" max="13825" width="12.59765625" style="4" customWidth="1"/>
    <col min="13826" max="13826" width="17.3984375" style="4" customWidth="1"/>
    <col min="13827" max="13827" width="10.59765625" style="4" customWidth="1"/>
    <col min="13828" max="13829" width="17.3984375" style="4" customWidth="1"/>
    <col min="13830" max="13831" width="15.09765625" style="4" customWidth="1"/>
    <col min="13832" max="14080" width="9.09765625" style="4"/>
    <col min="14081" max="14081" width="12.59765625" style="4" customWidth="1"/>
    <col min="14082" max="14082" width="17.3984375" style="4" customWidth="1"/>
    <col min="14083" max="14083" width="10.59765625" style="4" customWidth="1"/>
    <col min="14084" max="14085" width="17.3984375" style="4" customWidth="1"/>
    <col min="14086" max="14087" width="15.09765625" style="4" customWidth="1"/>
    <col min="14088" max="14336" width="9.09765625" style="4"/>
    <col min="14337" max="14337" width="12.59765625" style="4" customWidth="1"/>
    <col min="14338" max="14338" width="17.3984375" style="4" customWidth="1"/>
    <col min="14339" max="14339" width="10.59765625" style="4" customWidth="1"/>
    <col min="14340" max="14341" width="17.3984375" style="4" customWidth="1"/>
    <col min="14342" max="14343" width="15.09765625" style="4" customWidth="1"/>
    <col min="14344" max="14592" width="9.09765625" style="4"/>
    <col min="14593" max="14593" width="12.59765625" style="4" customWidth="1"/>
    <col min="14594" max="14594" width="17.3984375" style="4" customWidth="1"/>
    <col min="14595" max="14595" width="10.59765625" style="4" customWidth="1"/>
    <col min="14596" max="14597" width="17.3984375" style="4" customWidth="1"/>
    <col min="14598" max="14599" width="15.09765625" style="4" customWidth="1"/>
    <col min="14600" max="14848" width="9.09765625" style="4"/>
    <col min="14849" max="14849" width="12.59765625" style="4" customWidth="1"/>
    <col min="14850" max="14850" width="17.3984375" style="4" customWidth="1"/>
    <col min="14851" max="14851" width="10.59765625" style="4" customWidth="1"/>
    <col min="14852" max="14853" width="17.3984375" style="4" customWidth="1"/>
    <col min="14854" max="14855" width="15.09765625" style="4" customWidth="1"/>
    <col min="14856" max="15104" width="9.09765625" style="4"/>
    <col min="15105" max="15105" width="12.59765625" style="4" customWidth="1"/>
    <col min="15106" max="15106" width="17.3984375" style="4" customWidth="1"/>
    <col min="15107" max="15107" width="10.59765625" style="4" customWidth="1"/>
    <col min="15108" max="15109" width="17.3984375" style="4" customWidth="1"/>
    <col min="15110" max="15111" width="15.09765625" style="4" customWidth="1"/>
    <col min="15112" max="15360" width="9.09765625" style="4"/>
    <col min="15361" max="15361" width="12.59765625" style="4" customWidth="1"/>
    <col min="15362" max="15362" width="17.3984375" style="4" customWidth="1"/>
    <col min="15363" max="15363" width="10.59765625" style="4" customWidth="1"/>
    <col min="15364" max="15365" width="17.3984375" style="4" customWidth="1"/>
    <col min="15366" max="15367" width="15.09765625" style="4" customWidth="1"/>
    <col min="15368" max="15616" width="9.09765625" style="4"/>
    <col min="15617" max="15617" width="12.59765625" style="4" customWidth="1"/>
    <col min="15618" max="15618" width="17.3984375" style="4" customWidth="1"/>
    <col min="15619" max="15619" width="10.59765625" style="4" customWidth="1"/>
    <col min="15620" max="15621" width="17.3984375" style="4" customWidth="1"/>
    <col min="15622" max="15623" width="15.09765625" style="4" customWidth="1"/>
    <col min="15624" max="15872" width="9.09765625" style="4"/>
    <col min="15873" max="15873" width="12.59765625" style="4" customWidth="1"/>
    <col min="15874" max="15874" width="17.3984375" style="4" customWidth="1"/>
    <col min="15875" max="15875" width="10.59765625" style="4" customWidth="1"/>
    <col min="15876" max="15877" width="17.3984375" style="4" customWidth="1"/>
    <col min="15878" max="15879" width="15.09765625" style="4" customWidth="1"/>
    <col min="15880" max="16128" width="9.09765625" style="4"/>
    <col min="16129" max="16129" width="12.59765625" style="4" customWidth="1"/>
    <col min="16130" max="16130" width="17.3984375" style="4" customWidth="1"/>
    <col min="16131" max="16131" width="10.59765625" style="4" customWidth="1"/>
    <col min="16132" max="16133" width="17.3984375" style="4" customWidth="1"/>
    <col min="16134" max="16135" width="15.09765625" style="4" customWidth="1"/>
    <col min="16136" max="16384" width="9.09765625" style="4"/>
  </cols>
  <sheetData>
    <row r="1" spans="1:7" x14ac:dyDescent="0.25">
      <c r="A1" s="6"/>
      <c r="B1" s="6"/>
      <c r="C1" s="6"/>
      <c r="D1" s="6"/>
      <c r="E1" s="6"/>
      <c r="F1" s="6"/>
      <c r="G1" s="7"/>
    </row>
    <row r="2" spans="1:7" ht="13" x14ac:dyDescent="0.3">
      <c r="A2" s="8" t="s">
        <v>169</v>
      </c>
      <c r="B2" s="6"/>
      <c r="C2" s="6"/>
      <c r="D2" s="6"/>
      <c r="E2" s="6"/>
      <c r="F2" s="6"/>
      <c r="G2" s="7"/>
    </row>
    <row r="3" spans="1:7" x14ac:dyDescent="0.25">
      <c r="A3" s="9"/>
      <c r="B3" s="9"/>
      <c r="C3" s="9"/>
      <c r="D3" s="9"/>
      <c r="E3" s="9"/>
      <c r="F3" s="9"/>
      <c r="G3" s="10"/>
    </row>
    <row r="4" spans="1:7" x14ac:dyDescent="0.25">
      <c r="A4" s="11" t="s">
        <v>42</v>
      </c>
      <c r="B4" s="12" t="s">
        <v>43</v>
      </c>
      <c r="C4" s="12" t="s">
        <v>44</v>
      </c>
      <c r="D4" s="12" t="s">
        <v>44</v>
      </c>
      <c r="E4" s="12" t="s">
        <v>45</v>
      </c>
      <c r="F4" s="12" t="s">
        <v>46</v>
      </c>
      <c r="G4" s="13" t="s">
        <v>47</v>
      </c>
    </row>
    <row r="5" spans="1:7" x14ac:dyDescent="0.25">
      <c r="A5" s="14" t="s">
        <v>48</v>
      </c>
      <c r="B5" s="15" t="s">
        <v>49</v>
      </c>
      <c r="C5" s="15" t="s">
        <v>50</v>
      </c>
      <c r="D5" s="15" t="s">
        <v>51</v>
      </c>
      <c r="E5" s="15" t="s">
        <v>52</v>
      </c>
      <c r="F5" s="15" t="s">
        <v>53</v>
      </c>
      <c r="G5" s="16" t="s">
        <v>54</v>
      </c>
    </row>
    <row r="6" spans="1:7" x14ac:dyDescent="0.25">
      <c r="A6" s="17"/>
      <c r="B6" s="15" t="s">
        <v>55</v>
      </c>
      <c r="C6" s="15" t="s">
        <v>56</v>
      </c>
      <c r="D6" s="15" t="s">
        <v>55</v>
      </c>
      <c r="E6" s="15" t="s">
        <v>55</v>
      </c>
      <c r="F6" s="15" t="s">
        <v>57</v>
      </c>
      <c r="G6" s="16" t="s">
        <v>56</v>
      </c>
    </row>
    <row r="7" spans="1:7" x14ac:dyDescent="0.25">
      <c r="A7" s="18"/>
      <c r="B7" s="6"/>
      <c r="C7" s="15"/>
      <c r="D7" s="6"/>
      <c r="E7" s="6"/>
      <c r="F7" s="15"/>
      <c r="G7" s="16"/>
    </row>
    <row r="8" spans="1:7" ht="13.5" x14ac:dyDescent="0.35">
      <c r="A8" s="19"/>
      <c r="B8" s="20" t="s">
        <v>58</v>
      </c>
      <c r="C8" s="12" t="s">
        <v>59</v>
      </c>
      <c r="D8" s="12" t="s">
        <v>60</v>
      </c>
      <c r="E8" s="12" t="s">
        <v>61</v>
      </c>
      <c r="F8" s="20" t="s">
        <v>62</v>
      </c>
      <c r="G8" s="21" t="s">
        <v>63</v>
      </c>
    </row>
    <row r="9" spans="1:7" x14ac:dyDescent="0.25">
      <c r="A9" s="18"/>
      <c r="B9" s="22"/>
      <c r="C9" s="22"/>
      <c r="D9" s="22"/>
      <c r="E9" s="22"/>
      <c r="F9" s="22"/>
      <c r="G9" s="23"/>
    </row>
    <row r="10" spans="1:7" x14ac:dyDescent="0.25">
      <c r="A10" s="14" t="s">
        <v>64</v>
      </c>
      <c r="B10" s="24">
        <v>2.5500000000000002E-3</v>
      </c>
      <c r="C10" s="15">
        <v>100000</v>
      </c>
      <c r="D10" s="15">
        <v>255</v>
      </c>
      <c r="E10" s="15">
        <v>99791</v>
      </c>
      <c r="F10" s="15">
        <v>7711192</v>
      </c>
      <c r="G10" s="25">
        <v>77.099999999999994</v>
      </c>
    </row>
    <row r="11" spans="1:7" x14ac:dyDescent="0.25">
      <c r="A11" s="14" t="s">
        <v>65</v>
      </c>
      <c r="B11" s="24">
        <v>2.0000000000000001E-4</v>
      </c>
      <c r="C11" s="15">
        <v>99745</v>
      </c>
      <c r="D11" s="15">
        <v>20</v>
      </c>
      <c r="E11" s="15">
        <v>99735</v>
      </c>
      <c r="F11" s="15">
        <v>7611401</v>
      </c>
      <c r="G11" s="25">
        <v>76.3</v>
      </c>
    </row>
    <row r="12" spans="1:7" x14ac:dyDescent="0.25">
      <c r="A12" s="14" t="s">
        <v>66</v>
      </c>
      <c r="B12" s="24">
        <v>2.0000000000000001E-4</v>
      </c>
      <c r="C12" s="15">
        <v>99725</v>
      </c>
      <c r="D12" s="15">
        <v>20</v>
      </c>
      <c r="E12" s="15">
        <v>99715</v>
      </c>
      <c r="F12" s="15">
        <v>7511667</v>
      </c>
      <c r="G12" s="25">
        <v>75.3</v>
      </c>
    </row>
    <row r="13" spans="1:7" x14ac:dyDescent="0.25">
      <c r="A13" s="14" t="s">
        <v>67</v>
      </c>
      <c r="B13" s="24">
        <v>1.8000000000000001E-4</v>
      </c>
      <c r="C13" s="15">
        <v>99705</v>
      </c>
      <c r="D13" s="15">
        <v>18</v>
      </c>
      <c r="E13" s="15">
        <v>99696</v>
      </c>
      <c r="F13" s="15">
        <v>7411952</v>
      </c>
      <c r="G13" s="25">
        <v>74.3</v>
      </c>
    </row>
    <row r="14" spans="1:7" x14ac:dyDescent="0.25">
      <c r="A14" s="14" t="s">
        <v>68</v>
      </c>
      <c r="B14" s="24">
        <v>1.7000000000000001E-4</v>
      </c>
      <c r="C14" s="15">
        <v>99686</v>
      </c>
      <c r="D14" s="15">
        <v>17</v>
      </c>
      <c r="E14" s="15">
        <v>99678</v>
      </c>
      <c r="F14" s="15">
        <v>7312256</v>
      </c>
      <c r="G14" s="25">
        <v>73.400000000000006</v>
      </c>
    </row>
    <row r="15" spans="1:7" x14ac:dyDescent="0.25">
      <c r="A15" s="14" t="s">
        <v>69</v>
      </c>
      <c r="B15" s="24">
        <v>1.4999999999999999E-4</v>
      </c>
      <c r="C15" s="15">
        <v>99670</v>
      </c>
      <c r="D15" s="15">
        <v>15</v>
      </c>
      <c r="E15" s="15">
        <v>99662</v>
      </c>
      <c r="F15" s="15">
        <v>7212578</v>
      </c>
      <c r="G15" s="25">
        <v>72.400000000000006</v>
      </c>
    </row>
    <row r="16" spans="1:7" x14ac:dyDescent="0.25">
      <c r="A16" s="14" t="s">
        <v>70</v>
      </c>
      <c r="B16" s="24">
        <v>1.2999999999999999E-4</v>
      </c>
      <c r="C16" s="15">
        <v>99655</v>
      </c>
      <c r="D16" s="15">
        <v>13</v>
      </c>
      <c r="E16" s="15">
        <v>99648</v>
      </c>
      <c r="F16" s="15">
        <v>7112916</v>
      </c>
      <c r="G16" s="25">
        <v>71.400000000000006</v>
      </c>
    </row>
    <row r="17" spans="1:7" x14ac:dyDescent="0.25">
      <c r="A17" s="14" t="s">
        <v>71</v>
      </c>
      <c r="B17" s="24">
        <v>1.2E-4</v>
      </c>
      <c r="C17" s="15">
        <v>99642</v>
      </c>
      <c r="D17" s="15">
        <v>12</v>
      </c>
      <c r="E17" s="15">
        <v>99635</v>
      </c>
      <c r="F17" s="15">
        <v>7013268</v>
      </c>
      <c r="G17" s="25">
        <v>70.400000000000006</v>
      </c>
    </row>
    <row r="18" spans="1:7" x14ac:dyDescent="0.25">
      <c r="A18" s="14" t="s">
        <v>72</v>
      </c>
      <c r="B18" s="24">
        <v>1.2E-4</v>
      </c>
      <c r="C18" s="15">
        <v>99629</v>
      </c>
      <c r="D18" s="15">
        <v>12</v>
      </c>
      <c r="E18" s="15">
        <v>99623</v>
      </c>
      <c r="F18" s="15">
        <v>6913632</v>
      </c>
      <c r="G18" s="25">
        <v>69.400000000000006</v>
      </c>
    </row>
    <row r="19" spans="1:7" x14ac:dyDescent="0.25">
      <c r="A19" s="14" t="s">
        <v>73</v>
      </c>
      <c r="B19" s="24">
        <v>1.2E-4</v>
      </c>
      <c r="C19" s="15">
        <v>99618</v>
      </c>
      <c r="D19" s="15">
        <v>12</v>
      </c>
      <c r="E19" s="15">
        <v>99612</v>
      </c>
      <c r="F19" s="15">
        <v>6814009</v>
      </c>
      <c r="G19" s="25">
        <v>68.400000000000006</v>
      </c>
    </row>
    <row r="20" spans="1:7" x14ac:dyDescent="0.25">
      <c r="A20" s="14" t="s">
        <v>74</v>
      </c>
      <c r="B20" s="24">
        <v>1.2E-4</v>
      </c>
      <c r="C20" s="15">
        <v>99606</v>
      </c>
      <c r="D20" s="15">
        <v>12</v>
      </c>
      <c r="E20" s="15">
        <v>99600</v>
      </c>
      <c r="F20" s="15">
        <v>6714397</v>
      </c>
      <c r="G20" s="25">
        <v>67.400000000000006</v>
      </c>
    </row>
    <row r="21" spans="1:7" x14ac:dyDescent="0.25">
      <c r="A21" s="14" t="s">
        <v>75</v>
      </c>
      <c r="B21" s="24">
        <v>1.2E-4</v>
      </c>
      <c r="C21" s="15">
        <v>99594</v>
      </c>
      <c r="D21" s="15">
        <v>12</v>
      </c>
      <c r="E21" s="15">
        <v>99588</v>
      </c>
      <c r="F21" s="15">
        <v>6614797</v>
      </c>
      <c r="G21" s="25">
        <v>66.400000000000006</v>
      </c>
    </row>
    <row r="22" spans="1:7" x14ac:dyDescent="0.25">
      <c r="A22" s="14" t="s">
        <v>76</v>
      </c>
      <c r="B22" s="24">
        <v>1.2999999999999999E-4</v>
      </c>
      <c r="C22" s="15">
        <v>99582</v>
      </c>
      <c r="D22" s="15">
        <v>13</v>
      </c>
      <c r="E22" s="15">
        <v>99576</v>
      </c>
      <c r="F22" s="15">
        <v>6515209</v>
      </c>
      <c r="G22" s="25">
        <v>65.400000000000006</v>
      </c>
    </row>
    <row r="23" spans="1:7" x14ac:dyDescent="0.25">
      <c r="A23" s="14" t="s">
        <v>77</v>
      </c>
      <c r="B23" s="24">
        <v>1.7000000000000001E-4</v>
      </c>
      <c r="C23" s="15">
        <v>99569</v>
      </c>
      <c r="D23" s="15">
        <v>17</v>
      </c>
      <c r="E23" s="15">
        <v>99561</v>
      </c>
      <c r="F23" s="15">
        <v>6415633</v>
      </c>
      <c r="G23" s="25">
        <v>64.400000000000006</v>
      </c>
    </row>
    <row r="24" spans="1:7" x14ac:dyDescent="0.25">
      <c r="A24" s="14" t="s">
        <v>78</v>
      </c>
      <c r="B24" s="24">
        <v>2.1000000000000001E-4</v>
      </c>
      <c r="C24" s="15">
        <v>99552</v>
      </c>
      <c r="D24" s="15">
        <v>21</v>
      </c>
      <c r="E24" s="15">
        <v>99541</v>
      </c>
      <c r="F24" s="15">
        <v>6316072</v>
      </c>
      <c r="G24" s="25">
        <v>63.4</v>
      </c>
    </row>
    <row r="25" spans="1:7" x14ac:dyDescent="0.25">
      <c r="A25" s="14" t="s">
        <v>79</v>
      </c>
      <c r="B25" s="24">
        <v>2.5999999999999998E-4</v>
      </c>
      <c r="C25" s="15">
        <v>99531</v>
      </c>
      <c r="D25" s="15">
        <v>26</v>
      </c>
      <c r="E25" s="15">
        <v>99518</v>
      </c>
      <c r="F25" s="15">
        <v>6216531</v>
      </c>
      <c r="G25" s="25">
        <v>62.5</v>
      </c>
    </row>
    <row r="26" spans="1:7" x14ac:dyDescent="0.25">
      <c r="A26" s="26" t="s">
        <v>80</v>
      </c>
      <c r="B26" s="24">
        <v>3.1E-4</v>
      </c>
      <c r="C26" s="15">
        <v>99505</v>
      </c>
      <c r="D26" s="15">
        <v>31</v>
      </c>
      <c r="E26" s="15">
        <v>99489</v>
      </c>
      <c r="F26" s="15">
        <v>6117013</v>
      </c>
      <c r="G26" s="25">
        <v>61.5</v>
      </c>
    </row>
    <row r="27" spans="1:7" x14ac:dyDescent="0.25">
      <c r="A27" s="26" t="s">
        <v>81</v>
      </c>
      <c r="B27" s="24">
        <v>3.6000000000000002E-4</v>
      </c>
      <c r="C27" s="15">
        <v>99473</v>
      </c>
      <c r="D27" s="15">
        <v>36</v>
      </c>
      <c r="E27" s="15">
        <v>99455</v>
      </c>
      <c r="F27" s="15">
        <v>6017524</v>
      </c>
      <c r="G27" s="25">
        <v>60.5</v>
      </c>
    </row>
    <row r="28" spans="1:7" x14ac:dyDescent="0.25">
      <c r="A28" s="26" t="s">
        <v>82</v>
      </c>
      <c r="B28" s="24">
        <v>4.2000000000000002E-4</v>
      </c>
      <c r="C28" s="15">
        <v>99437</v>
      </c>
      <c r="D28" s="15">
        <v>42</v>
      </c>
      <c r="E28" s="15">
        <v>99416</v>
      </c>
      <c r="F28" s="15">
        <v>5918069</v>
      </c>
      <c r="G28" s="25">
        <v>59.5</v>
      </c>
    </row>
    <row r="29" spans="1:7" x14ac:dyDescent="0.25">
      <c r="A29" s="26" t="s">
        <v>83</v>
      </c>
      <c r="B29" s="24">
        <v>4.8999999999999998E-4</v>
      </c>
      <c r="C29" s="15">
        <v>99395</v>
      </c>
      <c r="D29" s="15">
        <v>49</v>
      </c>
      <c r="E29" s="15">
        <v>99371</v>
      </c>
      <c r="F29" s="15">
        <v>5818653</v>
      </c>
      <c r="G29" s="25">
        <v>58.5</v>
      </c>
    </row>
    <row r="30" spans="1:7" x14ac:dyDescent="0.25">
      <c r="A30" s="26" t="s">
        <v>84</v>
      </c>
      <c r="B30" s="24">
        <v>5.5999999999999995E-4</v>
      </c>
      <c r="C30" s="15">
        <v>99347</v>
      </c>
      <c r="D30" s="15">
        <v>55</v>
      </c>
      <c r="E30" s="15">
        <v>99319</v>
      </c>
      <c r="F30" s="15">
        <v>5719282</v>
      </c>
      <c r="G30" s="25">
        <v>57.6</v>
      </c>
    </row>
    <row r="31" spans="1:7" x14ac:dyDescent="0.25">
      <c r="A31" s="26" t="s">
        <v>85</v>
      </c>
      <c r="B31" s="24">
        <v>6.2E-4</v>
      </c>
      <c r="C31" s="15">
        <v>99291</v>
      </c>
      <c r="D31" s="15">
        <v>61</v>
      </c>
      <c r="E31" s="15">
        <v>99261</v>
      </c>
      <c r="F31" s="15">
        <v>5619963</v>
      </c>
      <c r="G31" s="25">
        <v>56.6</v>
      </c>
    </row>
    <row r="32" spans="1:7" x14ac:dyDescent="0.25">
      <c r="A32" s="26" t="s">
        <v>86</v>
      </c>
      <c r="B32" s="24">
        <v>6.6E-4</v>
      </c>
      <c r="C32" s="15">
        <v>99230</v>
      </c>
      <c r="D32" s="15">
        <v>65</v>
      </c>
      <c r="E32" s="15">
        <v>99197</v>
      </c>
      <c r="F32" s="15">
        <v>5520702</v>
      </c>
      <c r="G32" s="25">
        <v>55.6</v>
      </c>
    </row>
    <row r="33" spans="1:7" x14ac:dyDescent="0.25">
      <c r="A33" s="26" t="s">
        <v>87</v>
      </c>
      <c r="B33" s="24">
        <v>6.4999999999999997E-4</v>
      </c>
      <c r="C33" s="15">
        <v>99165</v>
      </c>
      <c r="D33" s="15">
        <v>65</v>
      </c>
      <c r="E33" s="15">
        <v>99133</v>
      </c>
      <c r="F33" s="15">
        <v>5421505</v>
      </c>
      <c r="G33" s="25">
        <v>54.7</v>
      </c>
    </row>
    <row r="34" spans="1:7" x14ac:dyDescent="0.25">
      <c r="A34" s="26" t="s">
        <v>88</v>
      </c>
      <c r="B34" s="24">
        <v>6.2E-4</v>
      </c>
      <c r="C34" s="15">
        <v>99100</v>
      </c>
      <c r="D34" s="15">
        <v>61</v>
      </c>
      <c r="E34" s="15">
        <v>99070</v>
      </c>
      <c r="F34" s="15">
        <v>5322372</v>
      </c>
      <c r="G34" s="25">
        <v>53.7</v>
      </c>
    </row>
    <row r="35" spans="1:7" x14ac:dyDescent="0.25">
      <c r="A35" s="26" t="s">
        <v>89</v>
      </c>
      <c r="B35" s="24">
        <v>5.8E-4</v>
      </c>
      <c r="C35" s="15">
        <v>99039</v>
      </c>
      <c r="D35" s="15">
        <v>57</v>
      </c>
      <c r="E35" s="15">
        <v>99010</v>
      </c>
      <c r="F35" s="15">
        <v>5223303</v>
      </c>
      <c r="G35" s="25">
        <v>52.7</v>
      </c>
    </row>
    <row r="36" spans="1:7" x14ac:dyDescent="0.25">
      <c r="A36" s="26" t="s">
        <v>90</v>
      </c>
      <c r="B36" s="24">
        <v>5.5000000000000003E-4</v>
      </c>
      <c r="C36" s="15">
        <v>98982</v>
      </c>
      <c r="D36" s="15">
        <v>54</v>
      </c>
      <c r="E36" s="15">
        <v>98955</v>
      </c>
      <c r="F36" s="15">
        <v>5124292</v>
      </c>
      <c r="G36" s="25">
        <v>51.8</v>
      </c>
    </row>
    <row r="37" spans="1:7" x14ac:dyDescent="0.25">
      <c r="A37" s="26" t="s">
        <v>91</v>
      </c>
      <c r="B37" s="24">
        <v>5.2999999999999998E-4</v>
      </c>
      <c r="C37" s="15">
        <v>98928</v>
      </c>
      <c r="D37" s="15">
        <v>53</v>
      </c>
      <c r="E37" s="15">
        <v>98901</v>
      </c>
      <c r="F37" s="15">
        <v>5025338</v>
      </c>
      <c r="G37" s="25">
        <v>50.8</v>
      </c>
    </row>
    <row r="38" spans="1:7" x14ac:dyDescent="0.25">
      <c r="A38" s="26" t="s">
        <v>92</v>
      </c>
      <c r="B38" s="24">
        <v>5.5000000000000003E-4</v>
      </c>
      <c r="C38" s="15">
        <v>98875</v>
      </c>
      <c r="D38" s="15">
        <v>54</v>
      </c>
      <c r="E38" s="15">
        <v>98848</v>
      </c>
      <c r="F38" s="15">
        <v>4926437</v>
      </c>
      <c r="G38" s="25">
        <v>49.8</v>
      </c>
    </row>
    <row r="39" spans="1:7" x14ac:dyDescent="0.25">
      <c r="A39" s="26" t="s">
        <v>93</v>
      </c>
      <c r="B39" s="24">
        <v>5.8E-4</v>
      </c>
      <c r="C39" s="15">
        <v>98821</v>
      </c>
      <c r="D39" s="15">
        <v>58</v>
      </c>
      <c r="E39" s="15">
        <v>98792</v>
      </c>
      <c r="F39" s="15">
        <v>4827589</v>
      </c>
      <c r="G39" s="25">
        <v>48.9</v>
      </c>
    </row>
    <row r="40" spans="1:7" x14ac:dyDescent="0.25">
      <c r="A40" s="26" t="s">
        <v>94</v>
      </c>
      <c r="B40" s="24">
        <v>6.2E-4</v>
      </c>
      <c r="C40" s="15">
        <v>98763</v>
      </c>
      <c r="D40" s="15">
        <v>61</v>
      </c>
      <c r="E40" s="15">
        <v>98732</v>
      </c>
      <c r="F40" s="15">
        <v>4728797</v>
      </c>
      <c r="G40" s="25">
        <v>47.9</v>
      </c>
    </row>
    <row r="41" spans="1:7" x14ac:dyDescent="0.25">
      <c r="A41" s="26" t="s">
        <v>95</v>
      </c>
      <c r="B41" s="24">
        <v>6.6E-4</v>
      </c>
      <c r="C41" s="15">
        <v>98702</v>
      </c>
      <c r="D41" s="15">
        <v>65</v>
      </c>
      <c r="E41" s="15">
        <v>98669</v>
      </c>
      <c r="F41" s="15">
        <v>4630064</v>
      </c>
      <c r="G41" s="25">
        <v>46.9</v>
      </c>
    </row>
    <row r="42" spans="1:7" x14ac:dyDescent="0.25">
      <c r="A42" s="26" t="s">
        <v>96</v>
      </c>
      <c r="B42" s="24">
        <v>6.9999999999999999E-4</v>
      </c>
      <c r="C42" s="15">
        <v>98637</v>
      </c>
      <c r="D42" s="15">
        <v>69</v>
      </c>
      <c r="E42" s="15">
        <v>98602</v>
      </c>
      <c r="F42" s="15">
        <v>4531395</v>
      </c>
      <c r="G42" s="25">
        <v>45.9</v>
      </c>
    </row>
    <row r="43" spans="1:7" x14ac:dyDescent="0.25">
      <c r="A43" s="26" t="s">
        <v>97</v>
      </c>
      <c r="B43" s="24">
        <v>7.3999999999999999E-4</v>
      </c>
      <c r="C43" s="15">
        <v>98568</v>
      </c>
      <c r="D43" s="15">
        <v>73</v>
      </c>
      <c r="E43" s="15">
        <v>98531</v>
      </c>
      <c r="F43" s="15">
        <v>4432793</v>
      </c>
      <c r="G43" s="25">
        <v>45</v>
      </c>
    </row>
    <row r="44" spans="1:7" x14ac:dyDescent="0.25">
      <c r="A44" s="26" t="s">
        <v>98</v>
      </c>
      <c r="B44" s="24">
        <v>7.9000000000000001E-4</v>
      </c>
      <c r="C44" s="15">
        <v>98495</v>
      </c>
      <c r="D44" s="15">
        <v>77</v>
      </c>
      <c r="E44" s="15">
        <v>98456</v>
      </c>
      <c r="F44" s="15">
        <v>4334261</v>
      </c>
      <c r="G44" s="25">
        <v>44</v>
      </c>
    </row>
    <row r="45" spans="1:7" x14ac:dyDescent="0.25">
      <c r="A45" s="26" t="s">
        <v>99</v>
      </c>
      <c r="B45" s="24">
        <v>8.3000000000000001E-4</v>
      </c>
      <c r="C45" s="15">
        <v>98417</v>
      </c>
      <c r="D45" s="15">
        <v>82</v>
      </c>
      <c r="E45" s="15">
        <v>98376</v>
      </c>
      <c r="F45" s="15">
        <v>4235805</v>
      </c>
      <c r="G45" s="25">
        <v>43</v>
      </c>
    </row>
    <row r="46" spans="1:7" x14ac:dyDescent="0.25">
      <c r="A46" s="26" t="s">
        <v>100</v>
      </c>
      <c r="B46" s="24">
        <v>8.8000000000000003E-4</v>
      </c>
      <c r="C46" s="15">
        <v>98335</v>
      </c>
      <c r="D46" s="15">
        <v>87</v>
      </c>
      <c r="E46" s="15">
        <v>98292</v>
      </c>
      <c r="F46" s="15">
        <v>4137429</v>
      </c>
      <c r="G46" s="25">
        <v>42.1</v>
      </c>
    </row>
    <row r="47" spans="1:7" x14ac:dyDescent="0.25">
      <c r="A47" s="26" t="s">
        <v>101</v>
      </c>
      <c r="B47" s="24">
        <v>9.5E-4</v>
      </c>
      <c r="C47" s="15">
        <v>98249</v>
      </c>
      <c r="D47" s="15">
        <v>94</v>
      </c>
      <c r="E47" s="15">
        <v>98202</v>
      </c>
      <c r="F47" s="15">
        <v>4039137</v>
      </c>
      <c r="G47" s="25">
        <v>41.1</v>
      </c>
    </row>
    <row r="48" spans="1:7" x14ac:dyDescent="0.25">
      <c r="A48" s="26" t="s">
        <v>102</v>
      </c>
      <c r="B48" s="24">
        <v>1.0499999999999999E-3</v>
      </c>
      <c r="C48" s="15">
        <v>98155</v>
      </c>
      <c r="D48" s="15">
        <v>103</v>
      </c>
      <c r="E48" s="15">
        <v>98103</v>
      </c>
      <c r="F48" s="15">
        <v>3940935</v>
      </c>
      <c r="G48" s="25">
        <v>40.200000000000003</v>
      </c>
    </row>
    <row r="49" spans="1:7" x14ac:dyDescent="0.25">
      <c r="A49" s="26" t="s">
        <v>103</v>
      </c>
      <c r="B49" s="24">
        <v>1.17E-3</v>
      </c>
      <c r="C49" s="15">
        <v>98052</v>
      </c>
      <c r="D49" s="15">
        <v>115</v>
      </c>
      <c r="E49" s="15">
        <v>97994</v>
      </c>
      <c r="F49" s="15">
        <v>3842832</v>
      </c>
      <c r="G49" s="25">
        <v>39.200000000000003</v>
      </c>
    </row>
    <row r="50" spans="1:7" x14ac:dyDescent="0.25">
      <c r="A50" s="26" t="s">
        <v>104</v>
      </c>
      <c r="B50" s="24">
        <v>1.2999999999999999E-3</v>
      </c>
      <c r="C50" s="15">
        <v>97937</v>
      </c>
      <c r="D50" s="15">
        <v>127</v>
      </c>
      <c r="E50" s="15">
        <v>97873</v>
      </c>
      <c r="F50" s="15">
        <v>3744838</v>
      </c>
      <c r="G50" s="25">
        <v>38.200000000000003</v>
      </c>
    </row>
    <row r="51" spans="1:7" x14ac:dyDescent="0.25">
      <c r="A51" s="26" t="s">
        <v>105</v>
      </c>
      <c r="B51" s="24">
        <v>1.42E-3</v>
      </c>
      <c r="C51" s="15">
        <v>97810</v>
      </c>
      <c r="D51" s="15">
        <v>139</v>
      </c>
      <c r="E51" s="15">
        <v>97740</v>
      </c>
      <c r="F51" s="15">
        <v>3646964</v>
      </c>
      <c r="G51" s="25">
        <v>37.299999999999997</v>
      </c>
    </row>
    <row r="52" spans="1:7" x14ac:dyDescent="0.25">
      <c r="A52" s="26" t="s">
        <v>106</v>
      </c>
      <c r="B52" s="24">
        <v>1.57E-3</v>
      </c>
      <c r="C52" s="15">
        <v>97670</v>
      </c>
      <c r="D52" s="15">
        <v>153</v>
      </c>
      <c r="E52" s="15">
        <v>97594</v>
      </c>
      <c r="F52" s="15">
        <v>3549224</v>
      </c>
      <c r="G52" s="25">
        <v>36.299999999999997</v>
      </c>
    </row>
    <row r="53" spans="1:7" x14ac:dyDescent="0.25">
      <c r="A53" s="26" t="s">
        <v>107</v>
      </c>
      <c r="B53" s="24">
        <v>1.74E-3</v>
      </c>
      <c r="C53" s="15">
        <v>97517</v>
      </c>
      <c r="D53" s="15">
        <v>170</v>
      </c>
      <c r="E53" s="15">
        <v>97432</v>
      </c>
      <c r="F53" s="15">
        <v>3451631</v>
      </c>
      <c r="G53" s="25">
        <v>35.4</v>
      </c>
    </row>
    <row r="54" spans="1:7" x14ac:dyDescent="0.25">
      <c r="A54" s="26" t="s">
        <v>108</v>
      </c>
      <c r="B54" s="24">
        <v>1.92E-3</v>
      </c>
      <c r="C54" s="15">
        <v>97347</v>
      </c>
      <c r="D54" s="15">
        <v>187</v>
      </c>
      <c r="E54" s="15">
        <v>97254</v>
      </c>
      <c r="F54" s="15">
        <v>3354198</v>
      </c>
      <c r="G54" s="25">
        <v>34.5</v>
      </c>
    </row>
    <row r="55" spans="1:7" x14ac:dyDescent="0.25">
      <c r="A55" s="26" t="s">
        <v>109</v>
      </c>
      <c r="B55" s="24">
        <v>2.1099999999999999E-3</v>
      </c>
      <c r="C55" s="15">
        <v>97160</v>
      </c>
      <c r="D55" s="15">
        <v>205</v>
      </c>
      <c r="E55" s="15">
        <v>97057</v>
      </c>
      <c r="F55" s="15">
        <v>3256945</v>
      </c>
      <c r="G55" s="25">
        <v>33.5</v>
      </c>
    </row>
    <row r="56" spans="1:7" x14ac:dyDescent="0.25">
      <c r="A56" s="26" t="s">
        <v>110</v>
      </c>
      <c r="B56" s="24">
        <v>2.31E-3</v>
      </c>
      <c r="C56" s="15">
        <v>96955</v>
      </c>
      <c r="D56" s="15">
        <v>224</v>
      </c>
      <c r="E56" s="15">
        <v>96843</v>
      </c>
      <c r="F56" s="15">
        <v>3159887</v>
      </c>
      <c r="G56" s="25">
        <v>32.6</v>
      </c>
    </row>
    <row r="57" spans="1:7" x14ac:dyDescent="0.25">
      <c r="A57" s="26" t="s">
        <v>111</v>
      </c>
      <c r="B57" s="24">
        <v>2.5500000000000002E-3</v>
      </c>
      <c r="C57" s="15">
        <v>96731</v>
      </c>
      <c r="D57" s="15">
        <v>247</v>
      </c>
      <c r="E57" s="15">
        <v>96607</v>
      </c>
      <c r="F57" s="15">
        <v>3063044</v>
      </c>
      <c r="G57" s="25">
        <v>31.7</v>
      </c>
    </row>
    <row r="58" spans="1:7" x14ac:dyDescent="0.25">
      <c r="A58" s="26" t="s">
        <v>112</v>
      </c>
      <c r="B58" s="24">
        <v>2.8500000000000001E-3</v>
      </c>
      <c r="C58" s="15">
        <v>96484</v>
      </c>
      <c r="D58" s="15">
        <v>275</v>
      </c>
      <c r="E58" s="15">
        <v>96346</v>
      </c>
      <c r="F58" s="15">
        <v>2966437</v>
      </c>
      <c r="G58" s="25">
        <v>30.7</v>
      </c>
    </row>
    <row r="59" spans="1:7" x14ac:dyDescent="0.25">
      <c r="A59" s="27" t="s">
        <v>113</v>
      </c>
      <c r="B59" s="24">
        <v>3.1900000000000001E-3</v>
      </c>
      <c r="C59" s="15">
        <v>96208</v>
      </c>
      <c r="D59" s="15">
        <v>307</v>
      </c>
      <c r="E59" s="15">
        <v>96055</v>
      </c>
      <c r="F59" s="15">
        <v>2870091</v>
      </c>
      <c r="G59" s="25">
        <v>29.8</v>
      </c>
    </row>
    <row r="60" spans="1:7" x14ac:dyDescent="0.25">
      <c r="A60" s="27" t="s">
        <v>114</v>
      </c>
      <c r="B60" s="24">
        <v>3.5300000000000002E-3</v>
      </c>
      <c r="C60" s="15">
        <v>95902</v>
      </c>
      <c r="D60" s="15">
        <v>338</v>
      </c>
      <c r="E60" s="15">
        <v>95733</v>
      </c>
      <c r="F60" s="15">
        <v>2774036</v>
      </c>
      <c r="G60" s="25">
        <v>28.9</v>
      </c>
    </row>
    <row r="61" spans="1:7" x14ac:dyDescent="0.25">
      <c r="A61" s="27" t="s">
        <v>115</v>
      </c>
      <c r="B61" s="24">
        <v>3.8899999999999998E-3</v>
      </c>
      <c r="C61" s="15">
        <v>95564</v>
      </c>
      <c r="D61" s="15">
        <v>372</v>
      </c>
      <c r="E61" s="15">
        <v>95378</v>
      </c>
      <c r="F61" s="15">
        <v>2678303</v>
      </c>
      <c r="G61" s="25">
        <v>28</v>
      </c>
    </row>
    <row r="62" spans="1:7" x14ac:dyDescent="0.25">
      <c r="A62" s="27" t="s">
        <v>116</v>
      </c>
      <c r="B62" s="24">
        <v>4.3299999999999996E-3</v>
      </c>
      <c r="C62" s="15">
        <v>95192</v>
      </c>
      <c r="D62" s="15">
        <v>412</v>
      </c>
      <c r="E62" s="15">
        <v>94986</v>
      </c>
      <c r="F62" s="15">
        <v>2582925</v>
      </c>
      <c r="G62" s="25">
        <v>27.1</v>
      </c>
    </row>
    <row r="63" spans="1:7" x14ac:dyDescent="0.25">
      <c r="A63" s="26" t="s">
        <v>117</v>
      </c>
      <c r="B63" s="24">
        <v>4.8900000000000002E-3</v>
      </c>
      <c r="C63" s="15">
        <v>94780</v>
      </c>
      <c r="D63" s="15">
        <v>463</v>
      </c>
      <c r="E63" s="15">
        <v>94548</v>
      </c>
      <c r="F63" s="15">
        <v>2487939</v>
      </c>
      <c r="G63" s="25">
        <v>26.2</v>
      </c>
    </row>
    <row r="64" spans="1:7" x14ac:dyDescent="0.25">
      <c r="A64" s="26" t="s">
        <v>118</v>
      </c>
      <c r="B64" s="24">
        <v>5.5199999999999997E-3</v>
      </c>
      <c r="C64" s="15">
        <v>94316</v>
      </c>
      <c r="D64" s="15">
        <v>521</v>
      </c>
      <c r="E64" s="15">
        <v>94056</v>
      </c>
      <c r="F64" s="15">
        <v>2393391</v>
      </c>
      <c r="G64" s="25">
        <v>25.4</v>
      </c>
    </row>
    <row r="65" spans="1:7" x14ac:dyDescent="0.25">
      <c r="A65" s="26" t="s">
        <v>119</v>
      </c>
      <c r="B65" s="24">
        <v>6.1700000000000001E-3</v>
      </c>
      <c r="C65" s="15">
        <v>93796</v>
      </c>
      <c r="D65" s="15">
        <v>579</v>
      </c>
      <c r="E65" s="15">
        <v>93506</v>
      </c>
      <c r="F65" s="15">
        <v>2299335</v>
      </c>
      <c r="G65" s="25">
        <v>24.5</v>
      </c>
    </row>
    <row r="66" spans="1:7" x14ac:dyDescent="0.25">
      <c r="A66" s="26" t="s">
        <v>120</v>
      </c>
      <c r="B66" s="24">
        <v>6.8500000000000002E-3</v>
      </c>
      <c r="C66" s="15">
        <v>93217</v>
      </c>
      <c r="D66" s="15">
        <v>638</v>
      </c>
      <c r="E66" s="15">
        <v>92897</v>
      </c>
      <c r="F66" s="15">
        <v>2205829</v>
      </c>
      <c r="G66" s="25">
        <v>23.7</v>
      </c>
    </row>
    <row r="67" spans="1:7" x14ac:dyDescent="0.25">
      <c r="A67" s="26" t="s">
        <v>121</v>
      </c>
      <c r="B67" s="24">
        <v>7.5900000000000004E-3</v>
      </c>
      <c r="C67" s="15">
        <v>92578</v>
      </c>
      <c r="D67" s="15">
        <v>703</v>
      </c>
      <c r="E67" s="15">
        <v>92227</v>
      </c>
      <c r="F67" s="15">
        <v>2112932</v>
      </c>
      <c r="G67" s="25">
        <v>22.8</v>
      </c>
    </row>
    <row r="68" spans="1:7" x14ac:dyDescent="0.25">
      <c r="A68" s="26" t="s">
        <v>122</v>
      </c>
      <c r="B68" s="24">
        <v>8.43E-3</v>
      </c>
      <c r="C68" s="15">
        <v>91876</v>
      </c>
      <c r="D68" s="15">
        <v>774</v>
      </c>
      <c r="E68" s="15">
        <v>91489</v>
      </c>
      <c r="F68" s="15">
        <v>2020705</v>
      </c>
      <c r="G68" s="25">
        <v>22</v>
      </c>
    </row>
    <row r="69" spans="1:7" x14ac:dyDescent="0.25">
      <c r="A69" s="26" t="s">
        <v>123</v>
      </c>
      <c r="B69" s="24">
        <v>9.3100000000000006E-3</v>
      </c>
      <c r="C69" s="15">
        <v>91101</v>
      </c>
      <c r="D69" s="15">
        <v>848</v>
      </c>
      <c r="E69" s="15">
        <v>90677</v>
      </c>
      <c r="F69" s="15">
        <v>1929216</v>
      </c>
      <c r="G69" s="25">
        <v>21.2</v>
      </c>
    </row>
    <row r="70" spans="1:7" x14ac:dyDescent="0.25">
      <c r="A70" s="26" t="s">
        <v>124</v>
      </c>
      <c r="B70" s="24">
        <v>1.0200000000000001E-2</v>
      </c>
      <c r="C70" s="15">
        <v>90253</v>
      </c>
      <c r="D70" s="15">
        <v>921</v>
      </c>
      <c r="E70" s="15">
        <v>89793</v>
      </c>
      <c r="F70" s="15">
        <v>1838539</v>
      </c>
      <c r="G70" s="25">
        <v>20.399999999999999</v>
      </c>
    </row>
    <row r="71" spans="1:7" x14ac:dyDescent="0.25">
      <c r="A71" s="26" t="s">
        <v>125</v>
      </c>
      <c r="B71" s="24">
        <v>1.116E-2</v>
      </c>
      <c r="C71" s="15">
        <v>89333</v>
      </c>
      <c r="D71" s="15">
        <v>997</v>
      </c>
      <c r="E71" s="15">
        <v>88834</v>
      </c>
      <c r="F71" s="15">
        <v>1748746</v>
      </c>
      <c r="G71" s="25">
        <v>19.600000000000001</v>
      </c>
    </row>
    <row r="72" spans="1:7" x14ac:dyDescent="0.25">
      <c r="A72" s="26" t="s">
        <v>126</v>
      </c>
      <c r="B72" s="24">
        <v>1.238E-2</v>
      </c>
      <c r="C72" s="15">
        <v>88335</v>
      </c>
      <c r="D72" s="15">
        <v>1094</v>
      </c>
      <c r="E72" s="15">
        <v>87788</v>
      </c>
      <c r="F72" s="15">
        <v>1659912</v>
      </c>
      <c r="G72" s="25">
        <v>18.8</v>
      </c>
    </row>
    <row r="73" spans="1:7" x14ac:dyDescent="0.25">
      <c r="A73" s="26" t="s">
        <v>127</v>
      </c>
      <c r="B73" s="24">
        <v>1.3990000000000001E-2</v>
      </c>
      <c r="C73" s="15">
        <v>87242</v>
      </c>
      <c r="D73" s="15">
        <v>1221</v>
      </c>
      <c r="E73" s="15">
        <v>86631</v>
      </c>
      <c r="F73" s="15">
        <v>1572124</v>
      </c>
      <c r="G73" s="25">
        <v>18</v>
      </c>
    </row>
    <row r="74" spans="1:7" x14ac:dyDescent="0.25">
      <c r="A74" s="26" t="s">
        <v>128</v>
      </c>
      <c r="B74" s="24">
        <v>1.585E-2</v>
      </c>
      <c r="C74" s="15">
        <v>86021</v>
      </c>
      <c r="D74" s="15">
        <v>1363</v>
      </c>
      <c r="E74" s="15">
        <v>85339</v>
      </c>
      <c r="F74" s="15">
        <v>1485492</v>
      </c>
      <c r="G74" s="25">
        <v>17.3</v>
      </c>
    </row>
    <row r="75" spans="1:7" x14ac:dyDescent="0.25">
      <c r="A75" s="26" t="s">
        <v>129</v>
      </c>
      <c r="B75" s="24">
        <v>1.7770000000000001E-2</v>
      </c>
      <c r="C75" s="15">
        <v>84657</v>
      </c>
      <c r="D75" s="15">
        <v>1504</v>
      </c>
      <c r="E75" s="15">
        <v>83905</v>
      </c>
      <c r="F75" s="15">
        <v>1400153</v>
      </c>
      <c r="G75" s="25">
        <v>16.5</v>
      </c>
    </row>
    <row r="76" spans="1:7" x14ac:dyDescent="0.25">
      <c r="A76" s="26" t="s">
        <v>130</v>
      </c>
      <c r="B76" s="24">
        <v>1.9730000000000001E-2</v>
      </c>
      <c r="C76" s="15">
        <v>83153</v>
      </c>
      <c r="D76" s="15">
        <v>1640</v>
      </c>
      <c r="E76" s="15">
        <v>82333</v>
      </c>
      <c r="F76" s="15">
        <v>1316248</v>
      </c>
      <c r="G76" s="25">
        <v>15.8</v>
      </c>
    </row>
    <row r="77" spans="1:7" x14ac:dyDescent="0.25">
      <c r="A77" s="26" t="s">
        <v>131</v>
      </c>
      <c r="B77" s="24">
        <v>2.1829999999999999E-2</v>
      </c>
      <c r="C77" s="15">
        <v>81513</v>
      </c>
      <c r="D77" s="15">
        <v>1779</v>
      </c>
      <c r="E77" s="15">
        <v>80623</v>
      </c>
      <c r="F77" s="15">
        <v>1233915</v>
      </c>
      <c r="G77" s="25">
        <v>15.1</v>
      </c>
    </row>
    <row r="78" spans="1:7" x14ac:dyDescent="0.25">
      <c r="A78" s="26" t="s">
        <v>132</v>
      </c>
      <c r="B78" s="24">
        <v>2.4150000000000001E-2</v>
      </c>
      <c r="C78" s="15">
        <v>79734</v>
      </c>
      <c r="D78" s="15">
        <v>1926</v>
      </c>
      <c r="E78" s="15">
        <v>78771</v>
      </c>
      <c r="F78" s="15">
        <v>1153292</v>
      </c>
      <c r="G78" s="25">
        <v>14.5</v>
      </c>
    </row>
    <row r="79" spans="1:7" x14ac:dyDescent="0.25">
      <c r="A79" s="26" t="s">
        <v>133</v>
      </c>
      <c r="B79" s="24">
        <v>2.6599999999999999E-2</v>
      </c>
      <c r="C79" s="15">
        <v>77808</v>
      </c>
      <c r="D79" s="15">
        <v>2070</v>
      </c>
      <c r="E79" s="15">
        <v>76773</v>
      </c>
      <c r="F79" s="15">
        <v>1074522</v>
      </c>
      <c r="G79" s="25">
        <v>13.8</v>
      </c>
    </row>
    <row r="80" spans="1:7" x14ac:dyDescent="0.25">
      <c r="A80" s="26" t="s">
        <v>134</v>
      </c>
      <c r="B80" s="24">
        <v>2.9059999999999999E-2</v>
      </c>
      <c r="C80" s="15">
        <v>75738</v>
      </c>
      <c r="D80" s="15">
        <v>2201</v>
      </c>
      <c r="E80" s="15">
        <v>74638</v>
      </c>
      <c r="F80" s="15">
        <v>997749</v>
      </c>
      <c r="G80" s="25">
        <v>13.2</v>
      </c>
    </row>
    <row r="81" spans="1:7" x14ac:dyDescent="0.25">
      <c r="A81" s="26" t="s">
        <v>135</v>
      </c>
      <c r="B81" s="24">
        <v>3.1649999999999998E-2</v>
      </c>
      <c r="C81" s="15">
        <v>73537</v>
      </c>
      <c r="D81" s="15">
        <v>2328</v>
      </c>
      <c r="E81" s="15">
        <v>72373</v>
      </c>
      <c r="F81" s="15">
        <v>923111</v>
      </c>
      <c r="G81" s="25">
        <v>12.6</v>
      </c>
    </row>
    <row r="82" spans="1:7" x14ac:dyDescent="0.25">
      <c r="A82" s="26" t="s">
        <v>136</v>
      </c>
      <c r="B82" s="24">
        <v>3.4700000000000002E-2</v>
      </c>
      <c r="C82" s="15">
        <v>71209</v>
      </c>
      <c r="D82" s="15">
        <v>2471</v>
      </c>
      <c r="E82" s="15">
        <v>69974</v>
      </c>
      <c r="F82" s="15">
        <v>850738</v>
      </c>
      <c r="G82" s="25">
        <v>11.9</v>
      </c>
    </row>
    <row r="83" spans="1:7" x14ac:dyDescent="0.25">
      <c r="A83" s="26" t="s">
        <v>137</v>
      </c>
      <c r="B83" s="24">
        <v>3.8449999999999998E-2</v>
      </c>
      <c r="C83" s="15">
        <v>68738</v>
      </c>
      <c r="D83" s="15">
        <v>2643</v>
      </c>
      <c r="E83" s="15">
        <v>67417</v>
      </c>
      <c r="F83" s="15">
        <v>780764</v>
      </c>
      <c r="G83" s="25">
        <v>11.4</v>
      </c>
    </row>
    <row r="84" spans="1:7" x14ac:dyDescent="0.25">
      <c r="A84" s="26" t="s">
        <v>138</v>
      </c>
      <c r="B84" s="24">
        <v>4.2599999999999999E-2</v>
      </c>
      <c r="C84" s="15">
        <v>66095</v>
      </c>
      <c r="D84" s="15">
        <v>2816</v>
      </c>
      <c r="E84" s="15">
        <v>64688</v>
      </c>
      <c r="F84" s="15">
        <v>713347</v>
      </c>
      <c r="G84" s="25">
        <v>10.8</v>
      </c>
    </row>
    <row r="85" spans="1:7" x14ac:dyDescent="0.25">
      <c r="A85" s="26" t="s">
        <v>139</v>
      </c>
      <c r="B85" s="24">
        <v>4.684E-2</v>
      </c>
      <c r="C85" s="15">
        <v>63280</v>
      </c>
      <c r="D85" s="15">
        <v>2964</v>
      </c>
      <c r="E85" s="15">
        <v>61798</v>
      </c>
      <c r="F85" s="15">
        <v>648660</v>
      </c>
      <c r="G85" s="25">
        <v>10.3</v>
      </c>
    </row>
    <row r="86" spans="1:7" x14ac:dyDescent="0.25">
      <c r="A86" s="26" t="s">
        <v>140</v>
      </c>
      <c r="B86" s="24">
        <v>5.1180000000000003E-2</v>
      </c>
      <c r="C86" s="15">
        <v>60316</v>
      </c>
      <c r="D86" s="15">
        <v>3087</v>
      </c>
      <c r="E86" s="15">
        <v>58772</v>
      </c>
      <c r="F86" s="15">
        <v>586862</v>
      </c>
      <c r="G86" s="25">
        <v>9.6999999999999993</v>
      </c>
    </row>
    <row r="87" spans="1:7" x14ac:dyDescent="0.25">
      <c r="A87" s="26" t="s">
        <v>141</v>
      </c>
      <c r="B87" s="24">
        <v>5.5919999999999997E-2</v>
      </c>
      <c r="C87" s="15">
        <v>57229</v>
      </c>
      <c r="D87" s="15">
        <v>3200</v>
      </c>
      <c r="E87" s="15">
        <v>55629</v>
      </c>
      <c r="F87" s="15">
        <v>528090</v>
      </c>
      <c r="G87" s="25">
        <v>9.1999999999999993</v>
      </c>
    </row>
    <row r="88" spans="1:7" x14ac:dyDescent="0.25">
      <c r="A88" s="26" t="s">
        <v>142</v>
      </c>
      <c r="B88" s="24">
        <v>6.1280000000000001E-2</v>
      </c>
      <c r="C88" s="15">
        <v>54029</v>
      </c>
      <c r="D88" s="15">
        <v>3311</v>
      </c>
      <c r="E88" s="15">
        <v>52373</v>
      </c>
      <c r="F88" s="15">
        <v>472461</v>
      </c>
      <c r="G88" s="25">
        <v>8.6999999999999993</v>
      </c>
    </row>
    <row r="89" spans="1:7" x14ac:dyDescent="0.25">
      <c r="A89" s="26" t="s">
        <v>143</v>
      </c>
      <c r="B89" s="24">
        <v>6.6989999999999994E-2</v>
      </c>
      <c r="C89" s="15">
        <v>50718</v>
      </c>
      <c r="D89" s="15">
        <v>3398</v>
      </c>
      <c r="E89" s="15">
        <v>49019</v>
      </c>
      <c r="F89" s="15">
        <v>420088</v>
      </c>
      <c r="G89" s="25">
        <v>8.3000000000000007</v>
      </c>
    </row>
    <row r="90" spans="1:7" x14ac:dyDescent="0.25">
      <c r="A90" s="26" t="s">
        <v>144</v>
      </c>
      <c r="B90" s="24">
        <v>7.2679999999999995E-2</v>
      </c>
      <c r="C90" s="15">
        <v>47320</v>
      </c>
      <c r="D90" s="15">
        <v>3439</v>
      </c>
      <c r="E90" s="15">
        <v>45600</v>
      </c>
      <c r="F90" s="15">
        <v>371070</v>
      </c>
      <c r="G90" s="25">
        <v>7.8</v>
      </c>
    </row>
    <row r="91" spans="1:7" x14ac:dyDescent="0.25">
      <c r="A91" s="26" t="s">
        <v>145</v>
      </c>
      <c r="B91" s="24">
        <v>7.8329999999999997E-2</v>
      </c>
      <c r="C91" s="15">
        <v>43881</v>
      </c>
      <c r="D91" s="15">
        <v>3437</v>
      </c>
      <c r="E91" s="15">
        <v>42162</v>
      </c>
      <c r="F91" s="15">
        <v>325469</v>
      </c>
      <c r="G91" s="25">
        <v>7.4</v>
      </c>
    </row>
    <row r="92" spans="1:7" x14ac:dyDescent="0.25">
      <c r="A92" s="26" t="s">
        <v>146</v>
      </c>
      <c r="B92" s="24">
        <v>8.4370000000000001E-2</v>
      </c>
      <c r="C92" s="15">
        <v>40444</v>
      </c>
      <c r="D92" s="15">
        <v>3412</v>
      </c>
      <c r="E92" s="15">
        <v>38738</v>
      </c>
      <c r="F92" s="15">
        <v>283307</v>
      </c>
      <c r="G92" s="25">
        <v>7</v>
      </c>
    </row>
    <row r="93" spans="1:7" x14ac:dyDescent="0.25">
      <c r="A93" s="26" t="s">
        <v>147</v>
      </c>
      <c r="B93" s="24">
        <v>9.1329999999999995E-2</v>
      </c>
      <c r="C93" s="15">
        <v>37032</v>
      </c>
      <c r="D93" s="15">
        <v>3382</v>
      </c>
      <c r="E93" s="15">
        <v>35341</v>
      </c>
      <c r="F93" s="15">
        <v>244569</v>
      </c>
      <c r="G93" s="25">
        <v>6.6</v>
      </c>
    </row>
    <row r="94" spans="1:7" x14ac:dyDescent="0.25">
      <c r="A94" s="26" t="s">
        <v>148</v>
      </c>
      <c r="B94" s="24">
        <v>9.9599999999999994E-2</v>
      </c>
      <c r="C94" s="15">
        <v>33650</v>
      </c>
      <c r="D94" s="15">
        <v>3352</v>
      </c>
      <c r="E94" s="15">
        <v>31974</v>
      </c>
      <c r="F94" s="15">
        <v>209229</v>
      </c>
      <c r="G94" s="25">
        <v>6.2</v>
      </c>
    </row>
    <row r="95" spans="1:7" x14ac:dyDescent="0.25">
      <c r="A95" s="26" t="s">
        <v>149</v>
      </c>
      <c r="B95" s="24">
        <v>0.10814</v>
      </c>
      <c r="C95" s="15">
        <v>30298</v>
      </c>
      <c r="D95" s="15">
        <v>3276</v>
      </c>
      <c r="E95" s="15">
        <v>28660</v>
      </c>
      <c r="F95" s="15">
        <v>177255</v>
      </c>
      <c r="G95" s="25">
        <v>5.9</v>
      </c>
    </row>
    <row r="96" spans="1:7" x14ac:dyDescent="0.25">
      <c r="A96" s="26" t="s">
        <v>150</v>
      </c>
      <c r="B96" s="24">
        <v>0.11736000000000001</v>
      </c>
      <c r="C96" s="15">
        <v>27022</v>
      </c>
      <c r="D96" s="15">
        <v>3171</v>
      </c>
      <c r="E96" s="15">
        <v>25436</v>
      </c>
      <c r="F96" s="15">
        <v>148595</v>
      </c>
      <c r="G96" s="25">
        <v>5.5</v>
      </c>
    </row>
    <row r="97" spans="1:7" x14ac:dyDescent="0.25">
      <c r="A97" s="26" t="s">
        <v>151</v>
      </c>
      <c r="B97" s="24">
        <v>0.12731000000000001</v>
      </c>
      <c r="C97" s="15">
        <v>23851</v>
      </c>
      <c r="D97" s="15">
        <v>3036</v>
      </c>
      <c r="E97" s="15">
        <v>22332</v>
      </c>
      <c r="F97" s="15">
        <v>123159</v>
      </c>
      <c r="G97" s="25">
        <v>5.2</v>
      </c>
    </row>
    <row r="98" spans="1:7" x14ac:dyDescent="0.25">
      <c r="A98" s="26" t="s">
        <v>152</v>
      </c>
      <c r="B98" s="24">
        <v>0.13805000000000001</v>
      </c>
      <c r="C98" s="15">
        <v>20814</v>
      </c>
      <c r="D98" s="15">
        <v>2873</v>
      </c>
      <c r="E98" s="15">
        <v>19377</v>
      </c>
      <c r="F98" s="15">
        <v>100826</v>
      </c>
      <c r="G98" s="25">
        <v>4.8</v>
      </c>
    </row>
    <row r="99" spans="1:7" x14ac:dyDescent="0.25">
      <c r="A99" s="26" t="s">
        <v>153</v>
      </c>
      <c r="B99" s="24">
        <v>0.14962</v>
      </c>
      <c r="C99" s="15">
        <v>17941</v>
      </c>
      <c r="D99" s="15">
        <v>2684</v>
      </c>
      <c r="E99" s="15">
        <v>16599</v>
      </c>
      <c r="F99" s="15">
        <v>81449</v>
      </c>
      <c r="G99" s="25">
        <v>4.5</v>
      </c>
    </row>
    <row r="100" spans="1:7" x14ac:dyDescent="0.25">
      <c r="A100" s="26" t="s">
        <v>154</v>
      </c>
      <c r="B100" s="24">
        <v>0.16208</v>
      </c>
      <c r="C100" s="15">
        <v>15256</v>
      </c>
      <c r="D100" s="15">
        <v>2473</v>
      </c>
      <c r="E100" s="15">
        <v>14020</v>
      </c>
      <c r="F100" s="15">
        <v>64851</v>
      </c>
      <c r="G100" s="25">
        <v>4.3</v>
      </c>
    </row>
    <row r="101" spans="1:7" x14ac:dyDescent="0.25">
      <c r="A101" s="26" t="s">
        <v>155</v>
      </c>
      <c r="B101" s="24">
        <v>0.17546999999999999</v>
      </c>
      <c r="C101" s="15">
        <v>12784</v>
      </c>
      <c r="D101" s="15">
        <v>2243</v>
      </c>
      <c r="E101" s="15">
        <v>11662</v>
      </c>
      <c r="F101" s="15">
        <v>50831</v>
      </c>
      <c r="G101" s="25">
        <v>4</v>
      </c>
    </row>
    <row r="102" spans="1:7" x14ac:dyDescent="0.25">
      <c r="A102" s="26" t="s">
        <v>156</v>
      </c>
      <c r="B102" s="24">
        <v>0.18986</v>
      </c>
      <c r="C102" s="15">
        <v>10540</v>
      </c>
      <c r="D102" s="15">
        <v>2001</v>
      </c>
      <c r="E102" s="15">
        <v>9540</v>
      </c>
      <c r="F102" s="15">
        <v>39168</v>
      </c>
      <c r="G102" s="25">
        <v>3.7</v>
      </c>
    </row>
    <row r="103" spans="1:7" x14ac:dyDescent="0.25">
      <c r="A103" s="26" t="s">
        <v>157</v>
      </c>
      <c r="B103" s="24">
        <v>0.20529</v>
      </c>
      <c r="C103" s="15">
        <v>8539</v>
      </c>
      <c r="D103" s="15">
        <v>1753</v>
      </c>
      <c r="E103" s="15">
        <v>7663</v>
      </c>
      <c r="F103" s="15">
        <v>29629</v>
      </c>
      <c r="G103" s="25">
        <v>3.5</v>
      </c>
    </row>
    <row r="104" spans="1:7" x14ac:dyDescent="0.25">
      <c r="A104" s="26" t="s">
        <v>158</v>
      </c>
      <c r="B104" s="24">
        <v>0.22183</v>
      </c>
      <c r="C104" s="15">
        <v>6786</v>
      </c>
      <c r="D104" s="15">
        <v>1505</v>
      </c>
      <c r="E104" s="15">
        <v>6034</v>
      </c>
      <c r="F104" s="15">
        <v>21966</v>
      </c>
      <c r="G104" s="25">
        <v>3.2</v>
      </c>
    </row>
    <row r="105" spans="1:7" x14ac:dyDescent="0.25">
      <c r="A105" s="26" t="s">
        <v>159</v>
      </c>
      <c r="B105" s="24">
        <v>0.23952000000000001</v>
      </c>
      <c r="C105" s="15">
        <v>5281</v>
      </c>
      <c r="D105" s="15">
        <v>1265</v>
      </c>
      <c r="E105" s="15">
        <v>4648</v>
      </c>
      <c r="F105" s="15">
        <v>15932</v>
      </c>
      <c r="G105" s="25">
        <v>3</v>
      </c>
    </row>
    <row r="106" spans="1:7" x14ac:dyDescent="0.25">
      <c r="A106" s="26" t="s">
        <v>160</v>
      </c>
      <c r="B106" s="24">
        <v>0.25840999999999997</v>
      </c>
      <c r="C106" s="15">
        <v>4016</v>
      </c>
      <c r="D106" s="15">
        <v>1038</v>
      </c>
      <c r="E106" s="15">
        <v>3497</v>
      </c>
      <c r="F106" s="15">
        <v>11284</v>
      </c>
      <c r="G106" s="25">
        <v>2.8</v>
      </c>
    </row>
    <row r="107" spans="1:7" x14ac:dyDescent="0.25">
      <c r="A107" s="26" t="s">
        <v>161</v>
      </c>
      <c r="B107" s="24">
        <v>0.27855999999999997</v>
      </c>
      <c r="C107" s="15">
        <v>2978</v>
      </c>
      <c r="D107" s="15">
        <v>830</v>
      </c>
      <c r="E107" s="15">
        <v>2563</v>
      </c>
      <c r="F107" s="15">
        <v>7787</v>
      </c>
      <c r="G107" s="25">
        <v>2.6</v>
      </c>
    </row>
    <row r="108" spans="1:7" x14ac:dyDescent="0.25">
      <c r="A108" s="26" t="s">
        <v>162</v>
      </c>
      <c r="B108" s="24">
        <v>0.30001</v>
      </c>
      <c r="C108" s="15">
        <v>2149</v>
      </c>
      <c r="D108" s="15">
        <v>645</v>
      </c>
      <c r="E108" s="15">
        <v>1826</v>
      </c>
      <c r="F108" s="15">
        <v>5223</v>
      </c>
      <c r="G108" s="25">
        <v>2.4</v>
      </c>
    </row>
    <row r="109" spans="1:7" x14ac:dyDescent="0.25">
      <c r="A109" s="26" t="s">
        <v>163</v>
      </c>
      <c r="B109" s="24">
        <v>0.32279999999999998</v>
      </c>
      <c r="C109" s="15">
        <v>1504</v>
      </c>
      <c r="D109" s="15">
        <v>485</v>
      </c>
      <c r="E109" s="15">
        <v>1261</v>
      </c>
      <c r="F109" s="15">
        <v>3397</v>
      </c>
      <c r="G109" s="25">
        <v>2.2999999999999998</v>
      </c>
    </row>
    <row r="110" spans="1:7" x14ac:dyDescent="0.25">
      <c r="A110" s="28" t="s">
        <v>164</v>
      </c>
      <c r="B110" s="29">
        <v>1</v>
      </c>
      <c r="C110" s="30">
        <v>1019</v>
      </c>
      <c r="D110" s="30">
        <v>1019</v>
      </c>
      <c r="E110" s="30">
        <v>2136</v>
      </c>
      <c r="F110" s="30">
        <v>2136</v>
      </c>
      <c r="G110" s="31">
        <v>2.1</v>
      </c>
    </row>
    <row r="111" spans="1:7" x14ac:dyDescent="0.25">
      <c r="A111" s="15"/>
      <c r="B111" s="24"/>
      <c r="C111" s="15"/>
      <c r="D111" s="15"/>
      <c r="E111" s="15"/>
      <c r="F111" s="15"/>
      <c r="G111" s="67"/>
    </row>
    <row r="113" spans="1:1" x14ac:dyDescent="0.25">
      <c r="A113" s="32" t="s">
        <v>284</v>
      </c>
    </row>
    <row r="114" spans="1:1" x14ac:dyDescent="0.25">
      <c r="A114" s="33" t="s">
        <v>165</v>
      </c>
    </row>
  </sheetData>
  <pageMargins left="0.75" right="0.75" top="1" bottom="1" header="0.5" footer="0.5"/>
  <pageSetup paperSize="9" scale="73"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dimension ref="A1:G114"/>
  <sheetViews>
    <sheetView zoomScaleNormal="100" workbookViewId="0"/>
  </sheetViews>
  <sheetFormatPr defaultRowHeight="12.5" x14ac:dyDescent="0.25"/>
  <cols>
    <col min="1" max="1" width="12.59765625" style="4" customWidth="1"/>
    <col min="2" max="2" width="17.3984375" style="4" customWidth="1"/>
    <col min="3" max="3" width="10.59765625" style="4" customWidth="1"/>
    <col min="4" max="5" width="17.3984375" style="4" customWidth="1"/>
    <col min="6" max="7" width="15.09765625" style="4" customWidth="1"/>
    <col min="8" max="256" width="9.09765625" style="4"/>
    <col min="257" max="257" width="12.59765625" style="4" customWidth="1"/>
    <col min="258" max="258" width="17.3984375" style="4" customWidth="1"/>
    <col min="259" max="259" width="10.59765625" style="4" customWidth="1"/>
    <col min="260" max="261" width="17.3984375" style="4" customWidth="1"/>
    <col min="262" max="263" width="15.09765625" style="4" customWidth="1"/>
    <col min="264" max="512" width="9.09765625" style="4"/>
    <col min="513" max="513" width="12.59765625" style="4" customWidth="1"/>
    <col min="514" max="514" width="17.3984375" style="4" customWidth="1"/>
    <col min="515" max="515" width="10.59765625" style="4" customWidth="1"/>
    <col min="516" max="517" width="17.3984375" style="4" customWidth="1"/>
    <col min="518" max="519" width="15.09765625" style="4" customWidth="1"/>
    <col min="520" max="768" width="9.09765625" style="4"/>
    <col min="769" max="769" width="12.59765625" style="4" customWidth="1"/>
    <col min="770" max="770" width="17.3984375" style="4" customWidth="1"/>
    <col min="771" max="771" width="10.59765625" style="4" customWidth="1"/>
    <col min="772" max="773" width="17.3984375" style="4" customWidth="1"/>
    <col min="774" max="775" width="15.09765625" style="4" customWidth="1"/>
    <col min="776" max="1024" width="9.09765625" style="4"/>
    <col min="1025" max="1025" width="12.59765625" style="4" customWidth="1"/>
    <col min="1026" max="1026" width="17.3984375" style="4" customWidth="1"/>
    <col min="1027" max="1027" width="10.59765625" style="4" customWidth="1"/>
    <col min="1028" max="1029" width="17.3984375" style="4" customWidth="1"/>
    <col min="1030" max="1031" width="15.09765625" style="4" customWidth="1"/>
    <col min="1032" max="1280" width="9.09765625" style="4"/>
    <col min="1281" max="1281" width="12.59765625" style="4" customWidth="1"/>
    <col min="1282" max="1282" width="17.3984375" style="4" customWidth="1"/>
    <col min="1283" max="1283" width="10.59765625" style="4" customWidth="1"/>
    <col min="1284" max="1285" width="17.3984375" style="4" customWidth="1"/>
    <col min="1286" max="1287" width="15.09765625" style="4" customWidth="1"/>
    <col min="1288" max="1536" width="9.09765625" style="4"/>
    <col min="1537" max="1537" width="12.59765625" style="4" customWidth="1"/>
    <col min="1538" max="1538" width="17.3984375" style="4" customWidth="1"/>
    <col min="1539" max="1539" width="10.59765625" style="4" customWidth="1"/>
    <col min="1540" max="1541" width="17.3984375" style="4" customWidth="1"/>
    <col min="1542" max="1543" width="15.09765625" style="4" customWidth="1"/>
    <col min="1544" max="1792" width="9.09765625" style="4"/>
    <col min="1793" max="1793" width="12.59765625" style="4" customWidth="1"/>
    <col min="1794" max="1794" width="17.3984375" style="4" customWidth="1"/>
    <col min="1795" max="1795" width="10.59765625" style="4" customWidth="1"/>
    <col min="1796" max="1797" width="17.3984375" style="4" customWidth="1"/>
    <col min="1798" max="1799" width="15.09765625" style="4" customWidth="1"/>
    <col min="1800" max="2048" width="9.09765625" style="4"/>
    <col min="2049" max="2049" width="12.59765625" style="4" customWidth="1"/>
    <col min="2050" max="2050" width="17.3984375" style="4" customWidth="1"/>
    <col min="2051" max="2051" width="10.59765625" style="4" customWidth="1"/>
    <col min="2052" max="2053" width="17.3984375" style="4" customWidth="1"/>
    <col min="2054" max="2055" width="15.09765625" style="4" customWidth="1"/>
    <col min="2056" max="2304" width="9.09765625" style="4"/>
    <col min="2305" max="2305" width="12.59765625" style="4" customWidth="1"/>
    <col min="2306" max="2306" width="17.3984375" style="4" customWidth="1"/>
    <col min="2307" max="2307" width="10.59765625" style="4" customWidth="1"/>
    <col min="2308" max="2309" width="17.3984375" style="4" customWidth="1"/>
    <col min="2310" max="2311" width="15.09765625" style="4" customWidth="1"/>
    <col min="2312" max="2560" width="9.09765625" style="4"/>
    <col min="2561" max="2561" width="12.59765625" style="4" customWidth="1"/>
    <col min="2562" max="2562" width="17.3984375" style="4" customWidth="1"/>
    <col min="2563" max="2563" width="10.59765625" style="4" customWidth="1"/>
    <col min="2564" max="2565" width="17.3984375" style="4" customWidth="1"/>
    <col min="2566" max="2567" width="15.09765625" style="4" customWidth="1"/>
    <col min="2568" max="2816" width="9.09765625" style="4"/>
    <col min="2817" max="2817" width="12.59765625" style="4" customWidth="1"/>
    <col min="2818" max="2818" width="17.3984375" style="4" customWidth="1"/>
    <col min="2819" max="2819" width="10.59765625" style="4" customWidth="1"/>
    <col min="2820" max="2821" width="17.3984375" style="4" customWidth="1"/>
    <col min="2822" max="2823" width="15.09765625" style="4" customWidth="1"/>
    <col min="2824" max="3072" width="9.09765625" style="4"/>
    <col min="3073" max="3073" width="12.59765625" style="4" customWidth="1"/>
    <col min="3074" max="3074" width="17.3984375" style="4" customWidth="1"/>
    <col min="3075" max="3075" width="10.59765625" style="4" customWidth="1"/>
    <col min="3076" max="3077" width="17.3984375" style="4" customWidth="1"/>
    <col min="3078" max="3079" width="15.09765625" style="4" customWidth="1"/>
    <col min="3080" max="3328" width="9.09765625" style="4"/>
    <col min="3329" max="3329" width="12.59765625" style="4" customWidth="1"/>
    <col min="3330" max="3330" width="17.3984375" style="4" customWidth="1"/>
    <col min="3331" max="3331" width="10.59765625" style="4" customWidth="1"/>
    <col min="3332" max="3333" width="17.3984375" style="4" customWidth="1"/>
    <col min="3334" max="3335" width="15.09765625" style="4" customWidth="1"/>
    <col min="3336" max="3584" width="9.09765625" style="4"/>
    <col min="3585" max="3585" width="12.59765625" style="4" customWidth="1"/>
    <col min="3586" max="3586" width="17.3984375" style="4" customWidth="1"/>
    <col min="3587" max="3587" width="10.59765625" style="4" customWidth="1"/>
    <col min="3588" max="3589" width="17.3984375" style="4" customWidth="1"/>
    <col min="3590" max="3591" width="15.09765625" style="4" customWidth="1"/>
    <col min="3592" max="3840" width="9.09765625" style="4"/>
    <col min="3841" max="3841" width="12.59765625" style="4" customWidth="1"/>
    <col min="3842" max="3842" width="17.3984375" style="4" customWidth="1"/>
    <col min="3843" max="3843" width="10.59765625" style="4" customWidth="1"/>
    <col min="3844" max="3845" width="17.3984375" style="4" customWidth="1"/>
    <col min="3846" max="3847" width="15.09765625" style="4" customWidth="1"/>
    <col min="3848" max="4096" width="9.09765625" style="4"/>
    <col min="4097" max="4097" width="12.59765625" style="4" customWidth="1"/>
    <col min="4098" max="4098" width="17.3984375" style="4" customWidth="1"/>
    <col min="4099" max="4099" width="10.59765625" style="4" customWidth="1"/>
    <col min="4100" max="4101" width="17.3984375" style="4" customWidth="1"/>
    <col min="4102" max="4103" width="15.09765625" style="4" customWidth="1"/>
    <col min="4104" max="4352" width="9.09765625" style="4"/>
    <col min="4353" max="4353" width="12.59765625" style="4" customWidth="1"/>
    <col min="4354" max="4354" width="17.3984375" style="4" customWidth="1"/>
    <col min="4355" max="4355" width="10.59765625" style="4" customWidth="1"/>
    <col min="4356" max="4357" width="17.3984375" style="4" customWidth="1"/>
    <col min="4358" max="4359" width="15.09765625" style="4" customWidth="1"/>
    <col min="4360" max="4608" width="9.09765625" style="4"/>
    <col min="4609" max="4609" width="12.59765625" style="4" customWidth="1"/>
    <col min="4610" max="4610" width="17.3984375" style="4" customWidth="1"/>
    <col min="4611" max="4611" width="10.59765625" style="4" customWidth="1"/>
    <col min="4612" max="4613" width="17.3984375" style="4" customWidth="1"/>
    <col min="4614" max="4615" width="15.09765625" style="4" customWidth="1"/>
    <col min="4616" max="4864" width="9.09765625" style="4"/>
    <col min="4865" max="4865" width="12.59765625" style="4" customWidth="1"/>
    <col min="4866" max="4866" width="17.3984375" style="4" customWidth="1"/>
    <col min="4867" max="4867" width="10.59765625" style="4" customWidth="1"/>
    <col min="4868" max="4869" width="17.3984375" style="4" customWidth="1"/>
    <col min="4870" max="4871" width="15.09765625" style="4" customWidth="1"/>
    <col min="4872" max="5120" width="9.09765625" style="4"/>
    <col min="5121" max="5121" width="12.59765625" style="4" customWidth="1"/>
    <col min="5122" max="5122" width="17.3984375" style="4" customWidth="1"/>
    <col min="5123" max="5123" width="10.59765625" style="4" customWidth="1"/>
    <col min="5124" max="5125" width="17.3984375" style="4" customWidth="1"/>
    <col min="5126" max="5127" width="15.09765625" style="4" customWidth="1"/>
    <col min="5128" max="5376" width="9.09765625" style="4"/>
    <col min="5377" max="5377" width="12.59765625" style="4" customWidth="1"/>
    <col min="5378" max="5378" width="17.3984375" style="4" customWidth="1"/>
    <col min="5379" max="5379" width="10.59765625" style="4" customWidth="1"/>
    <col min="5380" max="5381" width="17.3984375" style="4" customWidth="1"/>
    <col min="5382" max="5383" width="15.09765625" style="4" customWidth="1"/>
    <col min="5384" max="5632" width="9.09765625" style="4"/>
    <col min="5633" max="5633" width="12.59765625" style="4" customWidth="1"/>
    <col min="5634" max="5634" width="17.3984375" style="4" customWidth="1"/>
    <col min="5635" max="5635" width="10.59765625" style="4" customWidth="1"/>
    <col min="5636" max="5637" width="17.3984375" style="4" customWidth="1"/>
    <col min="5638" max="5639" width="15.09765625" style="4" customWidth="1"/>
    <col min="5640" max="5888" width="9.09765625" style="4"/>
    <col min="5889" max="5889" width="12.59765625" style="4" customWidth="1"/>
    <col min="5890" max="5890" width="17.3984375" style="4" customWidth="1"/>
    <col min="5891" max="5891" width="10.59765625" style="4" customWidth="1"/>
    <col min="5892" max="5893" width="17.3984375" style="4" customWidth="1"/>
    <col min="5894" max="5895" width="15.09765625" style="4" customWidth="1"/>
    <col min="5896" max="6144" width="9.09765625" style="4"/>
    <col min="6145" max="6145" width="12.59765625" style="4" customWidth="1"/>
    <col min="6146" max="6146" width="17.3984375" style="4" customWidth="1"/>
    <col min="6147" max="6147" width="10.59765625" style="4" customWidth="1"/>
    <col min="6148" max="6149" width="17.3984375" style="4" customWidth="1"/>
    <col min="6150" max="6151" width="15.09765625" style="4" customWidth="1"/>
    <col min="6152" max="6400" width="9.09765625" style="4"/>
    <col min="6401" max="6401" width="12.59765625" style="4" customWidth="1"/>
    <col min="6402" max="6402" width="17.3984375" style="4" customWidth="1"/>
    <col min="6403" max="6403" width="10.59765625" style="4" customWidth="1"/>
    <col min="6404" max="6405" width="17.3984375" style="4" customWidth="1"/>
    <col min="6406" max="6407" width="15.09765625" style="4" customWidth="1"/>
    <col min="6408" max="6656" width="9.09765625" style="4"/>
    <col min="6657" max="6657" width="12.59765625" style="4" customWidth="1"/>
    <col min="6658" max="6658" width="17.3984375" style="4" customWidth="1"/>
    <col min="6659" max="6659" width="10.59765625" style="4" customWidth="1"/>
    <col min="6660" max="6661" width="17.3984375" style="4" customWidth="1"/>
    <col min="6662" max="6663" width="15.09765625" style="4" customWidth="1"/>
    <col min="6664" max="6912" width="9.09765625" style="4"/>
    <col min="6913" max="6913" width="12.59765625" style="4" customWidth="1"/>
    <col min="6914" max="6914" width="17.3984375" style="4" customWidth="1"/>
    <col min="6915" max="6915" width="10.59765625" style="4" customWidth="1"/>
    <col min="6916" max="6917" width="17.3984375" style="4" customWidth="1"/>
    <col min="6918" max="6919" width="15.09765625" style="4" customWidth="1"/>
    <col min="6920" max="7168" width="9.09765625" style="4"/>
    <col min="7169" max="7169" width="12.59765625" style="4" customWidth="1"/>
    <col min="7170" max="7170" width="17.3984375" style="4" customWidth="1"/>
    <col min="7171" max="7171" width="10.59765625" style="4" customWidth="1"/>
    <col min="7172" max="7173" width="17.3984375" style="4" customWidth="1"/>
    <col min="7174" max="7175" width="15.09765625" style="4" customWidth="1"/>
    <col min="7176" max="7424" width="9.09765625" style="4"/>
    <col min="7425" max="7425" width="12.59765625" style="4" customWidth="1"/>
    <col min="7426" max="7426" width="17.3984375" style="4" customWidth="1"/>
    <col min="7427" max="7427" width="10.59765625" style="4" customWidth="1"/>
    <col min="7428" max="7429" width="17.3984375" style="4" customWidth="1"/>
    <col min="7430" max="7431" width="15.09765625" style="4" customWidth="1"/>
    <col min="7432" max="7680" width="9.09765625" style="4"/>
    <col min="7681" max="7681" width="12.59765625" style="4" customWidth="1"/>
    <col min="7682" max="7682" width="17.3984375" style="4" customWidth="1"/>
    <col min="7683" max="7683" width="10.59765625" style="4" customWidth="1"/>
    <col min="7684" max="7685" width="17.3984375" style="4" customWidth="1"/>
    <col min="7686" max="7687" width="15.09765625" style="4" customWidth="1"/>
    <col min="7688" max="7936" width="9.09765625" style="4"/>
    <col min="7937" max="7937" width="12.59765625" style="4" customWidth="1"/>
    <col min="7938" max="7938" width="17.3984375" style="4" customWidth="1"/>
    <col min="7939" max="7939" width="10.59765625" style="4" customWidth="1"/>
    <col min="7940" max="7941" width="17.3984375" style="4" customWidth="1"/>
    <col min="7942" max="7943" width="15.09765625" style="4" customWidth="1"/>
    <col min="7944" max="8192" width="9.09765625" style="4"/>
    <col min="8193" max="8193" width="12.59765625" style="4" customWidth="1"/>
    <col min="8194" max="8194" width="17.3984375" style="4" customWidth="1"/>
    <col min="8195" max="8195" width="10.59765625" style="4" customWidth="1"/>
    <col min="8196" max="8197" width="17.3984375" style="4" customWidth="1"/>
    <col min="8198" max="8199" width="15.09765625" style="4" customWidth="1"/>
    <col min="8200" max="8448" width="9.09765625" style="4"/>
    <col min="8449" max="8449" width="12.59765625" style="4" customWidth="1"/>
    <col min="8450" max="8450" width="17.3984375" style="4" customWidth="1"/>
    <col min="8451" max="8451" width="10.59765625" style="4" customWidth="1"/>
    <col min="8452" max="8453" width="17.3984375" style="4" customWidth="1"/>
    <col min="8454" max="8455" width="15.09765625" style="4" customWidth="1"/>
    <col min="8456" max="8704" width="9.09765625" style="4"/>
    <col min="8705" max="8705" width="12.59765625" style="4" customWidth="1"/>
    <col min="8706" max="8706" width="17.3984375" style="4" customWidth="1"/>
    <col min="8707" max="8707" width="10.59765625" style="4" customWidth="1"/>
    <col min="8708" max="8709" width="17.3984375" style="4" customWidth="1"/>
    <col min="8710" max="8711" width="15.09765625" style="4" customWidth="1"/>
    <col min="8712" max="8960" width="9.09765625" style="4"/>
    <col min="8961" max="8961" width="12.59765625" style="4" customWidth="1"/>
    <col min="8962" max="8962" width="17.3984375" style="4" customWidth="1"/>
    <col min="8963" max="8963" width="10.59765625" style="4" customWidth="1"/>
    <col min="8964" max="8965" width="17.3984375" style="4" customWidth="1"/>
    <col min="8966" max="8967" width="15.09765625" style="4" customWidth="1"/>
    <col min="8968" max="9216" width="9.09765625" style="4"/>
    <col min="9217" max="9217" width="12.59765625" style="4" customWidth="1"/>
    <col min="9218" max="9218" width="17.3984375" style="4" customWidth="1"/>
    <col min="9219" max="9219" width="10.59765625" style="4" customWidth="1"/>
    <col min="9220" max="9221" width="17.3984375" style="4" customWidth="1"/>
    <col min="9222" max="9223" width="15.09765625" style="4" customWidth="1"/>
    <col min="9224" max="9472" width="9.09765625" style="4"/>
    <col min="9473" max="9473" width="12.59765625" style="4" customWidth="1"/>
    <col min="9474" max="9474" width="17.3984375" style="4" customWidth="1"/>
    <col min="9475" max="9475" width="10.59765625" style="4" customWidth="1"/>
    <col min="9476" max="9477" width="17.3984375" style="4" customWidth="1"/>
    <col min="9478" max="9479" width="15.09765625" style="4" customWidth="1"/>
    <col min="9480" max="9728" width="9.09765625" style="4"/>
    <col min="9729" max="9729" width="12.59765625" style="4" customWidth="1"/>
    <col min="9730" max="9730" width="17.3984375" style="4" customWidth="1"/>
    <col min="9731" max="9731" width="10.59765625" style="4" customWidth="1"/>
    <col min="9732" max="9733" width="17.3984375" style="4" customWidth="1"/>
    <col min="9734" max="9735" width="15.09765625" style="4" customWidth="1"/>
    <col min="9736" max="9984" width="9.09765625" style="4"/>
    <col min="9985" max="9985" width="12.59765625" style="4" customWidth="1"/>
    <col min="9986" max="9986" width="17.3984375" style="4" customWidth="1"/>
    <col min="9987" max="9987" width="10.59765625" style="4" customWidth="1"/>
    <col min="9988" max="9989" width="17.3984375" style="4" customWidth="1"/>
    <col min="9990" max="9991" width="15.09765625" style="4" customWidth="1"/>
    <col min="9992" max="10240" width="9.09765625" style="4"/>
    <col min="10241" max="10241" width="12.59765625" style="4" customWidth="1"/>
    <col min="10242" max="10242" width="17.3984375" style="4" customWidth="1"/>
    <col min="10243" max="10243" width="10.59765625" style="4" customWidth="1"/>
    <col min="10244" max="10245" width="17.3984375" style="4" customWidth="1"/>
    <col min="10246" max="10247" width="15.09765625" style="4" customWidth="1"/>
    <col min="10248" max="10496" width="9.09765625" style="4"/>
    <col min="10497" max="10497" width="12.59765625" style="4" customWidth="1"/>
    <col min="10498" max="10498" width="17.3984375" style="4" customWidth="1"/>
    <col min="10499" max="10499" width="10.59765625" style="4" customWidth="1"/>
    <col min="10500" max="10501" width="17.3984375" style="4" customWidth="1"/>
    <col min="10502" max="10503" width="15.09765625" style="4" customWidth="1"/>
    <col min="10504" max="10752" width="9.09765625" style="4"/>
    <col min="10753" max="10753" width="12.59765625" style="4" customWidth="1"/>
    <col min="10754" max="10754" width="17.3984375" style="4" customWidth="1"/>
    <col min="10755" max="10755" width="10.59765625" style="4" customWidth="1"/>
    <col min="10756" max="10757" width="17.3984375" style="4" customWidth="1"/>
    <col min="10758" max="10759" width="15.09765625" style="4" customWidth="1"/>
    <col min="10760" max="11008" width="9.09765625" style="4"/>
    <col min="11009" max="11009" width="12.59765625" style="4" customWidth="1"/>
    <col min="11010" max="11010" width="17.3984375" style="4" customWidth="1"/>
    <col min="11011" max="11011" width="10.59765625" style="4" customWidth="1"/>
    <col min="11012" max="11013" width="17.3984375" style="4" customWidth="1"/>
    <col min="11014" max="11015" width="15.09765625" style="4" customWidth="1"/>
    <col min="11016" max="11264" width="9.09765625" style="4"/>
    <col min="11265" max="11265" width="12.59765625" style="4" customWidth="1"/>
    <col min="11266" max="11266" width="17.3984375" style="4" customWidth="1"/>
    <col min="11267" max="11267" width="10.59765625" style="4" customWidth="1"/>
    <col min="11268" max="11269" width="17.3984375" style="4" customWidth="1"/>
    <col min="11270" max="11271" width="15.09765625" style="4" customWidth="1"/>
    <col min="11272" max="11520" width="9.09765625" style="4"/>
    <col min="11521" max="11521" width="12.59765625" style="4" customWidth="1"/>
    <col min="11522" max="11522" width="17.3984375" style="4" customWidth="1"/>
    <col min="11523" max="11523" width="10.59765625" style="4" customWidth="1"/>
    <col min="11524" max="11525" width="17.3984375" style="4" customWidth="1"/>
    <col min="11526" max="11527" width="15.09765625" style="4" customWidth="1"/>
    <col min="11528" max="11776" width="9.09765625" style="4"/>
    <col min="11777" max="11777" width="12.59765625" style="4" customWidth="1"/>
    <col min="11778" max="11778" width="17.3984375" style="4" customWidth="1"/>
    <col min="11779" max="11779" width="10.59765625" style="4" customWidth="1"/>
    <col min="11780" max="11781" width="17.3984375" style="4" customWidth="1"/>
    <col min="11782" max="11783" width="15.09765625" style="4" customWidth="1"/>
    <col min="11784" max="12032" width="9.09765625" style="4"/>
    <col min="12033" max="12033" width="12.59765625" style="4" customWidth="1"/>
    <col min="12034" max="12034" width="17.3984375" style="4" customWidth="1"/>
    <col min="12035" max="12035" width="10.59765625" style="4" customWidth="1"/>
    <col min="12036" max="12037" width="17.3984375" style="4" customWidth="1"/>
    <col min="12038" max="12039" width="15.09765625" style="4" customWidth="1"/>
    <col min="12040" max="12288" width="9.09765625" style="4"/>
    <col min="12289" max="12289" width="12.59765625" style="4" customWidth="1"/>
    <col min="12290" max="12290" width="17.3984375" style="4" customWidth="1"/>
    <col min="12291" max="12291" width="10.59765625" style="4" customWidth="1"/>
    <col min="12292" max="12293" width="17.3984375" style="4" customWidth="1"/>
    <col min="12294" max="12295" width="15.09765625" style="4" customWidth="1"/>
    <col min="12296" max="12544" width="9.09765625" style="4"/>
    <col min="12545" max="12545" width="12.59765625" style="4" customWidth="1"/>
    <col min="12546" max="12546" width="17.3984375" style="4" customWidth="1"/>
    <col min="12547" max="12547" width="10.59765625" style="4" customWidth="1"/>
    <col min="12548" max="12549" width="17.3984375" style="4" customWidth="1"/>
    <col min="12550" max="12551" width="15.09765625" style="4" customWidth="1"/>
    <col min="12552" max="12800" width="9.09765625" style="4"/>
    <col min="12801" max="12801" width="12.59765625" style="4" customWidth="1"/>
    <col min="12802" max="12802" width="17.3984375" style="4" customWidth="1"/>
    <col min="12803" max="12803" width="10.59765625" style="4" customWidth="1"/>
    <col min="12804" max="12805" width="17.3984375" style="4" customWidth="1"/>
    <col min="12806" max="12807" width="15.09765625" style="4" customWidth="1"/>
    <col min="12808" max="13056" width="9.09765625" style="4"/>
    <col min="13057" max="13057" width="12.59765625" style="4" customWidth="1"/>
    <col min="13058" max="13058" width="17.3984375" style="4" customWidth="1"/>
    <col min="13059" max="13059" width="10.59765625" style="4" customWidth="1"/>
    <col min="13060" max="13061" width="17.3984375" style="4" customWidth="1"/>
    <col min="13062" max="13063" width="15.09765625" style="4" customWidth="1"/>
    <col min="13064" max="13312" width="9.09765625" style="4"/>
    <col min="13313" max="13313" width="12.59765625" style="4" customWidth="1"/>
    <col min="13314" max="13314" width="17.3984375" style="4" customWidth="1"/>
    <col min="13315" max="13315" width="10.59765625" style="4" customWidth="1"/>
    <col min="13316" max="13317" width="17.3984375" style="4" customWidth="1"/>
    <col min="13318" max="13319" width="15.09765625" style="4" customWidth="1"/>
    <col min="13320" max="13568" width="9.09765625" style="4"/>
    <col min="13569" max="13569" width="12.59765625" style="4" customWidth="1"/>
    <col min="13570" max="13570" width="17.3984375" style="4" customWidth="1"/>
    <col min="13571" max="13571" width="10.59765625" style="4" customWidth="1"/>
    <col min="13572" max="13573" width="17.3984375" style="4" customWidth="1"/>
    <col min="13574" max="13575" width="15.09765625" style="4" customWidth="1"/>
    <col min="13576" max="13824" width="9.09765625" style="4"/>
    <col min="13825" max="13825" width="12.59765625" style="4" customWidth="1"/>
    <col min="13826" max="13826" width="17.3984375" style="4" customWidth="1"/>
    <col min="13827" max="13827" width="10.59765625" style="4" customWidth="1"/>
    <col min="13828" max="13829" width="17.3984375" style="4" customWidth="1"/>
    <col min="13830" max="13831" width="15.09765625" style="4" customWidth="1"/>
    <col min="13832" max="14080" width="9.09765625" style="4"/>
    <col min="14081" max="14081" width="12.59765625" style="4" customWidth="1"/>
    <col min="14082" max="14082" width="17.3984375" style="4" customWidth="1"/>
    <col min="14083" max="14083" width="10.59765625" style="4" customWidth="1"/>
    <col min="14084" max="14085" width="17.3984375" style="4" customWidth="1"/>
    <col min="14086" max="14087" width="15.09765625" style="4" customWidth="1"/>
    <col min="14088" max="14336" width="9.09765625" style="4"/>
    <col min="14337" max="14337" width="12.59765625" style="4" customWidth="1"/>
    <col min="14338" max="14338" width="17.3984375" style="4" customWidth="1"/>
    <col min="14339" max="14339" width="10.59765625" style="4" customWidth="1"/>
    <col min="14340" max="14341" width="17.3984375" style="4" customWidth="1"/>
    <col min="14342" max="14343" width="15.09765625" style="4" customWidth="1"/>
    <col min="14344" max="14592" width="9.09765625" style="4"/>
    <col min="14593" max="14593" width="12.59765625" style="4" customWidth="1"/>
    <col min="14594" max="14594" width="17.3984375" style="4" customWidth="1"/>
    <col min="14595" max="14595" width="10.59765625" style="4" customWidth="1"/>
    <col min="14596" max="14597" width="17.3984375" style="4" customWidth="1"/>
    <col min="14598" max="14599" width="15.09765625" style="4" customWidth="1"/>
    <col min="14600" max="14848" width="9.09765625" style="4"/>
    <col min="14849" max="14849" width="12.59765625" style="4" customWidth="1"/>
    <col min="14850" max="14850" width="17.3984375" style="4" customWidth="1"/>
    <col min="14851" max="14851" width="10.59765625" style="4" customWidth="1"/>
    <col min="14852" max="14853" width="17.3984375" style="4" customWidth="1"/>
    <col min="14854" max="14855" width="15.09765625" style="4" customWidth="1"/>
    <col min="14856" max="15104" width="9.09765625" style="4"/>
    <col min="15105" max="15105" width="12.59765625" style="4" customWidth="1"/>
    <col min="15106" max="15106" width="17.3984375" style="4" customWidth="1"/>
    <col min="15107" max="15107" width="10.59765625" style="4" customWidth="1"/>
    <col min="15108" max="15109" width="17.3984375" style="4" customWidth="1"/>
    <col min="15110" max="15111" width="15.09765625" style="4" customWidth="1"/>
    <col min="15112" max="15360" width="9.09765625" style="4"/>
    <col min="15361" max="15361" width="12.59765625" style="4" customWidth="1"/>
    <col min="15362" max="15362" width="17.3984375" style="4" customWidth="1"/>
    <col min="15363" max="15363" width="10.59765625" style="4" customWidth="1"/>
    <col min="15364" max="15365" width="17.3984375" style="4" customWidth="1"/>
    <col min="15366" max="15367" width="15.09765625" style="4" customWidth="1"/>
    <col min="15368" max="15616" width="9.09765625" style="4"/>
    <col min="15617" max="15617" width="12.59765625" style="4" customWidth="1"/>
    <col min="15618" max="15618" width="17.3984375" style="4" customWidth="1"/>
    <col min="15619" max="15619" width="10.59765625" style="4" customWidth="1"/>
    <col min="15620" max="15621" width="17.3984375" style="4" customWidth="1"/>
    <col min="15622" max="15623" width="15.09765625" style="4" customWidth="1"/>
    <col min="15624" max="15872" width="9.09765625" style="4"/>
    <col min="15873" max="15873" width="12.59765625" style="4" customWidth="1"/>
    <col min="15874" max="15874" width="17.3984375" style="4" customWidth="1"/>
    <col min="15875" max="15875" width="10.59765625" style="4" customWidth="1"/>
    <col min="15876" max="15877" width="17.3984375" style="4" customWidth="1"/>
    <col min="15878" max="15879" width="15.09765625" style="4" customWidth="1"/>
    <col min="15880" max="16128" width="9.09765625" style="4"/>
    <col min="16129" max="16129" width="12.59765625" style="4" customWidth="1"/>
    <col min="16130" max="16130" width="17.3984375" style="4" customWidth="1"/>
    <col min="16131" max="16131" width="10.59765625" style="4" customWidth="1"/>
    <col min="16132" max="16133" width="17.3984375" style="4" customWidth="1"/>
    <col min="16134" max="16135" width="15.09765625" style="4" customWidth="1"/>
    <col min="16136" max="16384" width="9.09765625" style="4"/>
  </cols>
  <sheetData>
    <row r="1" spans="1:7" x14ac:dyDescent="0.25">
      <c r="A1" s="6"/>
      <c r="B1" s="6"/>
      <c r="C1" s="6"/>
      <c r="D1" s="6"/>
      <c r="E1" s="6"/>
      <c r="F1" s="6"/>
      <c r="G1" s="7"/>
    </row>
    <row r="2" spans="1:7" ht="13" x14ac:dyDescent="0.3">
      <c r="A2" s="8" t="s">
        <v>170</v>
      </c>
      <c r="B2" s="6"/>
      <c r="C2" s="6"/>
      <c r="D2" s="6"/>
      <c r="E2" s="6"/>
      <c r="F2" s="6"/>
      <c r="G2" s="7"/>
    </row>
    <row r="3" spans="1:7" x14ac:dyDescent="0.25">
      <c r="A3" s="9"/>
      <c r="B3" s="9"/>
      <c r="C3" s="9"/>
      <c r="D3" s="9"/>
      <c r="E3" s="9"/>
      <c r="F3" s="9"/>
      <c r="G3" s="10"/>
    </row>
    <row r="4" spans="1:7" x14ac:dyDescent="0.25">
      <c r="A4" s="11" t="s">
        <v>42</v>
      </c>
      <c r="B4" s="12" t="s">
        <v>43</v>
      </c>
      <c r="C4" s="12" t="s">
        <v>44</v>
      </c>
      <c r="D4" s="12" t="s">
        <v>44</v>
      </c>
      <c r="E4" s="12" t="s">
        <v>45</v>
      </c>
      <c r="F4" s="12" t="s">
        <v>46</v>
      </c>
      <c r="G4" s="13" t="s">
        <v>47</v>
      </c>
    </row>
    <row r="5" spans="1:7" x14ac:dyDescent="0.25">
      <c r="A5" s="14" t="s">
        <v>48</v>
      </c>
      <c r="B5" s="15" t="s">
        <v>49</v>
      </c>
      <c r="C5" s="15" t="s">
        <v>50</v>
      </c>
      <c r="D5" s="15" t="s">
        <v>51</v>
      </c>
      <c r="E5" s="15" t="s">
        <v>52</v>
      </c>
      <c r="F5" s="15" t="s">
        <v>53</v>
      </c>
      <c r="G5" s="16" t="s">
        <v>54</v>
      </c>
    </row>
    <row r="6" spans="1:7" x14ac:dyDescent="0.25">
      <c r="A6" s="17"/>
      <c r="B6" s="15" t="s">
        <v>55</v>
      </c>
      <c r="C6" s="15" t="s">
        <v>56</v>
      </c>
      <c r="D6" s="15" t="s">
        <v>55</v>
      </c>
      <c r="E6" s="15" t="s">
        <v>55</v>
      </c>
      <c r="F6" s="15" t="s">
        <v>57</v>
      </c>
      <c r="G6" s="16" t="s">
        <v>56</v>
      </c>
    </row>
    <row r="7" spans="1:7" x14ac:dyDescent="0.25">
      <c r="A7" s="18"/>
      <c r="B7" s="6"/>
      <c r="C7" s="15"/>
      <c r="D7" s="6"/>
      <c r="E7" s="6"/>
      <c r="F7" s="15"/>
      <c r="G7" s="16"/>
    </row>
    <row r="8" spans="1:7" ht="13.5" x14ac:dyDescent="0.35">
      <c r="A8" s="19"/>
      <c r="B8" s="20" t="s">
        <v>58</v>
      </c>
      <c r="C8" s="12" t="s">
        <v>59</v>
      </c>
      <c r="D8" s="12" t="s">
        <v>60</v>
      </c>
      <c r="E8" s="12" t="s">
        <v>61</v>
      </c>
      <c r="F8" s="20" t="s">
        <v>62</v>
      </c>
      <c r="G8" s="21" t="s">
        <v>63</v>
      </c>
    </row>
    <row r="9" spans="1:7" x14ac:dyDescent="0.25">
      <c r="A9" s="18"/>
      <c r="B9" s="22"/>
      <c r="C9" s="22"/>
      <c r="D9" s="22"/>
      <c r="E9" s="22"/>
      <c r="F9" s="22"/>
      <c r="G9" s="23"/>
    </row>
    <row r="10" spans="1:7" x14ac:dyDescent="0.25">
      <c r="A10" s="14" t="s">
        <v>64</v>
      </c>
      <c r="B10" s="24">
        <v>1.97E-3</v>
      </c>
      <c r="C10" s="15">
        <v>100000</v>
      </c>
      <c r="D10" s="15">
        <v>197</v>
      </c>
      <c r="E10" s="15">
        <v>99838</v>
      </c>
      <c r="F10" s="15">
        <v>8204197</v>
      </c>
      <c r="G10" s="25">
        <v>82</v>
      </c>
    </row>
    <row r="11" spans="1:7" x14ac:dyDescent="0.25">
      <c r="A11" s="14" t="s">
        <v>65</v>
      </c>
      <c r="B11" s="24">
        <v>1.8000000000000001E-4</v>
      </c>
      <c r="C11" s="15">
        <v>99803</v>
      </c>
      <c r="D11" s="15">
        <v>18</v>
      </c>
      <c r="E11" s="15">
        <v>99794</v>
      </c>
      <c r="F11" s="15">
        <v>8104358</v>
      </c>
      <c r="G11" s="25">
        <v>81.2</v>
      </c>
    </row>
    <row r="12" spans="1:7" x14ac:dyDescent="0.25">
      <c r="A12" s="14" t="s">
        <v>66</v>
      </c>
      <c r="B12" s="24">
        <v>1.7000000000000001E-4</v>
      </c>
      <c r="C12" s="15">
        <v>99785</v>
      </c>
      <c r="D12" s="15">
        <v>17</v>
      </c>
      <c r="E12" s="15">
        <v>99777</v>
      </c>
      <c r="F12" s="15">
        <v>8004564</v>
      </c>
      <c r="G12" s="25">
        <v>80.2</v>
      </c>
    </row>
    <row r="13" spans="1:7" x14ac:dyDescent="0.25">
      <c r="A13" s="14" t="s">
        <v>67</v>
      </c>
      <c r="B13" s="24">
        <v>1.6000000000000001E-4</v>
      </c>
      <c r="C13" s="15">
        <v>99768</v>
      </c>
      <c r="D13" s="15">
        <v>16</v>
      </c>
      <c r="E13" s="15">
        <v>99760</v>
      </c>
      <c r="F13" s="15">
        <v>7904788</v>
      </c>
      <c r="G13" s="25">
        <v>79.2</v>
      </c>
    </row>
    <row r="14" spans="1:7" x14ac:dyDescent="0.25">
      <c r="A14" s="14" t="s">
        <v>68</v>
      </c>
      <c r="B14" s="24">
        <v>1.3999999999999999E-4</v>
      </c>
      <c r="C14" s="15">
        <v>99753</v>
      </c>
      <c r="D14" s="15">
        <v>14</v>
      </c>
      <c r="E14" s="15">
        <v>99746</v>
      </c>
      <c r="F14" s="15">
        <v>7805027</v>
      </c>
      <c r="G14" s="25">
        <v>78.2</v>
      </c>
    </row>
    <row r="15" spans="1:7" x14ac:dyDescent="0.25">
      <c r="A15" s="14" t="s">
        <v>69</v>
      </c>
      <c r="B15" s="24">
        <v>1.2E-4</v>
      </c>
      <c r="C15" s="15">
        <v>99739</v>
      </c>
      <c r="D15" s="15">
        <v>12</v>
      </c>
      <c r="E15" s="15">
        <v>99732</v>
      </c>
      <c r="F15" s="15">
        <v>7705281</v>
      </c>
      <c r="G15" s="25">
        <v>77.3</v>
      </c>
    </row>
    <row r="16" spans="1:7" x14ac:dyDescent="0.25">
      <c r="A16" s="14" t="s">
        <v>70</v>
      </c>
      <c r="B16" s="24">
        <v>1.1E-4</v>
      </c>
      <c r="C16" s="15">
        <v>99726</v>
      </c>
      <c r="D16" s="15">
        <v>11</v>
      </c>
      <c r="E16" s="15">
        <v>99721</v>
      </c>
      <c r="F16" s="15">
        <v>7605549</v>
      </c>
      <c r="G16" s="25">
        <v>76.3</v>
      </c>
    </row>
    <row r="17" spans="1:7" x14ac:dyDescent="0.25">
      <c r="A17" s="14" t="s">
        <v>71</v>
      </c>
      <c r="B17" s="24">
        <v>1E-4</v>
      </c>
      <c r="C17" s="15">
        <v>99716</v>
      </c>
      <c r="D17" s="15">
        <v>10</v>
      </c>
      <c r="E17" s="15">
        <v>99711</v>
      </c>
      <c r="F17" s="15">
        <v>7505828</v>
      </c>
      <c r="G17" s="25">
        <v>75.3</v>
      </c>
    </row>
    <row r="18" spans="1:7" x14ac:dyDescent="0.25">
      <c r="A18" s="14" t="s">
        <v>72</v>
      </c>
      <c r="B18" s="24">
        <v>9.0000000000000006E-5</v>
      </c>
      <c r="C18" s="15">
        <v>99706</v>
      </c>
      <c r="D18" s="15">
        <v>9</v>
      </c>
      <c r="E18" s="15">
        <v>99701</v>
      </c>
      <c r="F18" s="15">
        <v>7406117</v>
      </c>
      <c r="G18" s="25">
        <v>74.3</v>
      </c>
    </row>
    <row r="19" spans="1:7" x14ac:dyDescent="0.25">
      <c r="A19" s="14" t="s">
        <v>73</v>
      </c>
      <c r="B19" s="24">
        <v>1E-4</v>
      </c>
      <c r="C19" s="15">
        <v>99697</v>
      </c>
      <c r="D19" s="15">
        <v>10</v>
      </c>
      <c r="E19" s="15">
        <v>99692</v>
      </c>
      <c r="F19" s="15">
        <v>7306416</v>
      </c>
      <c r="G19" s="25">
        <v>73.3</v>
      </c>
    </row>
    <row r="20" spans="1:7" x14ac:dyDescent="0.25">
      <c r="A20" s="14" t="s">
        <v>74</v>
      </c>
      <c r="B20" s="24">
        <v>1E-4</v>
      </c>
      <c r="C20" s="15">
        <v>99687</v>
      </c>
      <c r="D20" s="15">
        <v>10</v>
      </c>
      <c r="E20" s="15">
        <v>99682</v>
      </c>
      <c r="F20" s="15">
        <v>7206724</v>
      </c>
      <c r="G20" s="25">
        <v>72.3</v>
      </c>
    </row>
    <row r="21" spans="1:7" x14ac:dyDescent="0.25">
      <c r="A21" s="14" t="s">
        <v>75</v>
      </c>
      <c r="B21" s="24">
        <v>1.1E-4</v>
      </c>
      <c r="C21" s="15">
        <v>99676</v>
      </c>
      <c r="D21" s="15">
        <v>11</v>
      </c>
      <c r="E21" s="15">
        <v>99671</v>
      </c>
      <c r="F21" s="15">
        <v>7107042</v>
      </c>
      <c r="G21" s="25">
        <v>71.3</v>
      </c>
    </row>
    <row r="22" spans="1:7" x14ac:dyDescent="0.25">
      <c r="A22" s="14" t="s">
        <v>76</v>
      </c>
      <c r="B22" s="24">
        <v>1.2E-4</v>
      </c>
      <c r="C22" s="15">
        <v>99666</v>
      </c>
      <c r="D22" s="15">
        <v>12</v>
      </c>
      <c r="E22" s="15">
        <v>99660</v>
      </c>
      <c r="F22" s="15">
        <v>7007371</v>
      </c>
      <c r="G22" s="25">
        <v>70.3</v>
      </c>
    </row>
    <row r="23" spans="1:7" x14ac:dyDescent="0.25">
      <c r="A23" s="14" t="s">
        <v>77</v>
      </c>
      <c r="B23" s="24">
        <v>1.2999999999999999E-4</v>
      </c>
      <c r="C23" s="15">
        <v>99654</v>
      </c>
      <c r="D23" s="15">
        <v>13</v>
      </c>
      <c r="E23" s="15">
        <v>99647</v>
      </c>
      <c r="F23" s="15">
        <v>6907712</v>
      </c>
      <c r="G23" s="25">
        <v>69.3</v>
      </c>
    </row>
    <row r="24" spans="1:7" x14ac:dyDescent="0.25">
      <c r="A24" s="14" t="s">
        <v>78</v>
      </c>
      <c r="B24" s="24">
        <v>1.4999999999999999E-4</v>
      </c>
      <c r="C24" s="15">
        <v>99641</v>
      </c>
      <c r="D24" s="15">
        <v>15</v>
      </c>
      <c r="E24" s="15">
        <v>99634</v>
      </c>
      <c r="F24" s="15">
        <v>6808064</v>
      </c>
      <c r="G24" s="25">
        <v>68.3</v>
      </c>
    </row>
    <row r="25" spans="1:7" x14ac:dyDescent="0.25">
      <c r="A25" s="14" t="s">
        <v>79</v>
      </c>
      <c r="B25" s="24">
        <v>1.6000000000000001E-4</v>
      </c>
      <c r="C25" s="15">
        <v>99626</v>
      </c>
      <c r="D25" s="15">
        <v>16</v>
      </c>
      <c r="E25" s="15">
        <v>99618</v>
      </c>
      <c r="F25" s="15">
        <v>6708431</v>
      </c>
      <c r="G25" s="25">
        <v>67.3</v>
      </c>
    </row>
    <row r="26" spans="1:7" x14ac:dyDescent="0.25">
      <c r="A26" s="26" t="s">
        <v>80</v>
      </c>
      <c r="B26" s="24">
        <v>1.8000000000000001E-4</v>
      </c>
      <c r="C26" s="15">
        <v>99610</v>
      </c>
      <c r="D26" s="15">
        <v>18</v>
      </c>
      <c r="E26" s="15">
        <v>99601</v>
      </c>
      <c r="F26" s="15">
        <v>6608813</v>
      </c>
      <c r="G26" s="25">
        <v>66.3</v>
      </c>
    </row>
    <row r="27" spans="1:7" x14ac:dyDescent="0.25">
      <c r="A27" s="26" t="s">
        <v>81</v>
      </c>
      <c r="B27" s="24">
        <v>2.0000000000000001E-4</v>
      </c>
      <c r="C27" s="15">
        <v>99592</v>
      </c>
      <c r="D27" s="15">
        <v>20</v>
      </c>
      <c r="E27" s="15">
        <v>99582</v>
      </c>
      <c r="F27" s="15">
        <v>6509212</v>
      </c>
      <c r="G27" s="25">
        <v>65.400000000000006</v>
      </c>
    </row>
    <row r="28" spans="1:7" x14ac:dyDescent="0.25">
      <c r="A28" s="26" t="s">
        <v>82</v>
      </c>
      <c r="B28" s="24">
        <v>2.2000000000000001E-4</v>
      </c>
      <c r="C28" s="15">
        <v>99572</v>
      </c>
      <c r="D28" s="15">
        <v>22</v>
      </c>
      <c r="E28" s="15">
        <v>99561</v>
      </c>
      <c r="F28" s="15">
        <v>6409630</v>
      </c>
      <c r="G28" s="25">
        <v>64.400000000000006</v>
      </c>
    </row>
    <row r="29" spans="1:7" x14ac:dyDescent="0.25">
      <c r="A29" s="26" t="s">
        <v>83</v>
      </c>
      <c r="B29" s="24">
        <v>2.4000000000000001E-4</v>
      </c>
      <c r="C29" s="15">
        <v>99550</v>
      </c>
      <c r="D29" s="15">
        <v>24</v>
      </c>
      <c r="E29" s="15">
        <v>99538</v>
      </c>
      <c r="F29" s="15">
        <v>6310069</v>
      </c>
      <c r="G29" s="25">
        <v>63.4</v>
      </c>
    </row>
    <row r="30" spans="1:7" x14ac:dyDescent="0.25">
      <c r="A30" s="26" t="s">
        <v>84</v>
      </c>
      <c r="B30" s="24">
        <v>2.7E-4</v>
      </c>
      <c r="C30" s="15">
        <v>99526</v>
      </c>
      <c r="D30" s="15">
        <v>27</v>
      </c>
      <c r="E30" s="15">
        <v>99513</v>
      </c>
      <c r="F30" s="15">
        <v>6210531</v>
      </c>
      <c r="G30" s="25">
        <v>62.4</v>
      </c>
    </row>
    <row r="31" spans="1:7" x14ac:dyDescent="0.25">
      <c r="A31" s="26" t="s">
        <v>85</v>
      </c>
      <c r="B31" s="24">
        <v>2.9E-4</v>
      </c>
      <c r="C31" s="15">
        <v>99499</v>
      </c>
      <c r="D31" s="15">
        <v>29</v>
      </c>
      <c r="E31" s="15">
        <v>99485</v>
      </c>
      <c r="F31" s="15">
        <v>6111019</v>
      </c>
      <c r="G31" s="25">
        <v>61.4</v>
      </c>
    </row>
    <row r="32" spans="1:7" x14ac:dyDescent="0.25">
      <c r="A32" s="26" t="s">
        <v>86</v>
      </c>
      <c r="B32" s="24">
        <v>2.9999999999999997E-4</v>
      </c>
      <c r="C32" s="15">
        <v>99471</v>
      </c>
      <c r="D32" s="15">
        <v>30</v>
      </c>
      <c r="E32" s="15">
        <v>99456</v>
      </c>
      <c r="F32" s="15">
        <v>6011534</v>
      </c>
      <c r="G32" s="25">
        <v>60.4</v>
      </c>
    </row>
    <row r="33" spans="1:7" x14ac:dyDescent="0.25">
      <c r="A33" s="26" t="s">
        <v>87</v>
      </c>
      <c r="B33" s="24">
        <v>2.9999999999999997E-4</v>
      </c>
      <c r="C33" s="15">
        <v>99441</v>
      </c>
      <c r="D33" s="15">
        <v>29</v>
      </c>
      <c r="E33" s="15">
        <v>99426</v>
      </c>
      <c r="F33" s="15">
        <v>5912078</v>
      </c>
      <c r="G33" s="25">
        <v>59.5</v>
      </c>
    </row>
    <row r="34" spans="1:7" x14ac:dyDescent="0.25">
      <c r="A34" s="26" t="s">
        <v>88</v>
      </c>
      <c r="B34" s="24">
        <v>2.7999999999999998E-4</v>
      </c>
      <c r="C34" s="15">
        <v>99411</v>
      </c>
      <c r="D34" s="15">
        <v>28</v>
      </c>
      <c r="E34" s="15">
        <v>99398</v>
      </c>
      <c r="F34" s="15">
        <v>5812652</v>
      </c>
      <c r="G34" s="25">
        <v>58.5</v>
      </c>
    </row>
    <row r="35" spans="1:7" x14ac:dyDescent="0.25">
      <c r="A35" s="26" t="s">
        <v>89</v>
      </c>
      <c r="B35" s="24">
        <v>2.5999999999999998E-4</v>
      </c>
      <c r="C35" s="15">
        <v>99384</v>
      </c>
      <c r="D35" s="15">
        <v>26</v>
      </c>
      <c r="E35" s="15">
        <v>99371</v>
      </c>
      <c r="F35" s="15">
        <v>5713254</v>
      </c>
      <c r="G35" s="25">
        <v>57.5</v>
      </c>
    </row>
    <row r="36" spans="1:7" x14ac:dyDescent="0.25">
      <c r="A36" s="26" t="s">
        <v>90</v>
      </c>
      <c r="B36" s="24">
        <v>2.5000000000000001E-4</v>
      </c>
      <c r="C36" s="15">
        <v>99358</v>
      </c>
      <c r="D36" s="15">
        <v>25</v>
      </c>
      <c r="E36" s="15">
        <v>99345</v>
      </c>
      <c r="F36" s="15">
        <v>5613884</v>
      </c>
      <c r="G36" s="25">
        <v>56.5</v>
      </c>
    </row>
    <row r="37" spans="1:7" x14ac:dyDescent="0.25">
      <c r="A37" s="26" t="s">
        <v>91</v>
      </c>
      <c r="B37" s="24">
        <v>2.4000000000000001E-4</v>
      </c>
      <c r="C37" s="15">
        <v>99333</v>
      </c>
      <c r="D37" s="15">
        <v>24</v>
      </c>
      <c r="E37" s="15">
        <v>99321</v>
      </c>
      <c r="F37" s="15">
        <v>5514539</v>
      </c>
      <c r="G37" s="25">
        <v>55.5</v>
      </c>
    </row>
    <row r="38" spans="1:7" x14ac:dyDescent="0.25">
      <c r="A38" s="26" t="s">
        <v>92</v>
      </c>
      <c r="B38" s="24">
        <v>2.5000000000000001E-4</v>
      </c>
      <c r="C38" s="15">
        <v>99309</v>
      </c>
      <c r="D38" s="15">
        <v>25</v>
      </c>
      <c r="E38" s="15">
        <v>99296</v>
      </c>
      <c r="F38" s="15">
        <v>5415218</v>
      </c>
      <c r="G38" s="25">
        <v>54.5</v>
      </c>
    </row>
    <row r="39" spans="1:7" x14ac:dyDescent="0.25">
      <c r="A39" s="26" t="s">
        <v>93</v>
      </c>
      <c r="B39" s="24">
        <v>2.7E-4</v>
      </c>
      <c r="C39" s="15">
        <v>99284</v>
      </c>
      <c r="D39" s="15">
        <v>27</v>
      </c>
      <c r="E39" s="15">
        <v>99270</v>
      </c>
      <c r="F39" s="15">
        <v>5315921</v>
      </c>
      <c r="G39" s="25">
        <v>53.5</v>
      </c>
    </row>
    <row r="40" spans="1:7" x14ac:dyDescent="0.25">
      <c r="A40" s="26" t="s">
        <v>94</v>
      </c>
      <c r="B40" s="24">
        <v>2.9E-4</v>
      </c>
      <c r="C40" s="15">
        <v>99257</v>
      </c>
      <c r="D40" s="15">
        <v>29</v>
      </c>
      <c r="E40" s="15">
        <v>99242</v>
      </c>
      <c r="F40" s="15">
        <v>5216651</v>
      </c>
      <c r="G40" s="25">
        <v>52.6</v>
      </c>
    </row>
    <row r="41" spans="1:7" x14ac:dyDescent="0.25">
      <c r="A41" s="26" t="s">
        <v>95</v>
      </c>
      <c r="B41" s="24">
        <v>3.2000000000000003E-4</v>
      </c>
      <c r="C41" s="15">
        <v>99227</v>
      </c>
      <c r="D41" s="15">
        <v>31</v>
      </c>
      <c r="E41" s="15">
        <v>99212</v>
      </c>
      <c r="F41" s="15">
        <v>5117409</v>
      </c>
      <c r="G41" s="25">
        <v>51.6</v>
      </c>
    </row>
    <row r="42" spans="1:7" x14ac:dyDescent="0.25">
      <c r="A42" s="26" t="s">
        <v>96</v>
      </c>
      <c r="B42" s="24">
        <v>3.4000000000000002E-4</v>
      </c>
      <c r="C42" s="15">
        <v>99196</v>
      </c>
      <c r="D42" s="15">
        <v>34</v>
      </c>
      <c r="E42" s="15">
        <v>99179</v>
      </c>
      <c r="F42" s="15">
        <v>5018198</v>
      </c>
      <c r="G42" s="25">
        <v>50.6</v>
      </c>
    </row>
    <row r="43" spans="1:7" x14ac:dyDescent="0.25">
      <c r="A43" s="26" t="s">
        <v>97</v>
      </c>
      <c r="B43" s="24">
        <v>3.8000000000000002E-4</v>
      </c>
      <c r="C43" s="15">
        <v>99162</v>
      </c>
      <c r="D43" s="15">
        <v>37</v>
      </c>
      <c r="E43" s="15">
        <v>99143</v>
      </c>
      <c r="F43" s="15">
        <v>4919019</v>
      </c>
      <c r="G43" s="25">
        <v>49.6</v>
      </c>
    </row>
    <row r="44" spans="1:7" x14ac:dyDescent="0.25">
      <c r="A44" s="26" t="s">
        <v>98</v>
      </c>
      <c r="B44" s="24">
        <v>4.2000000000000002E-4</v>
      </c>
      <c r="C44" s="15">
        <v>99125</v>
      </c>
      <c r="D44" s="15">
        <v>41</v>
      </c>
      <c r="E44" s="15">
        <v>99104</v>
      </c>
      <c r="F44" s="15">
        <v>4819875</v>
      </c>
      <c r="G44" s="25">
        <v>48.6</v>
      </c>
    </row>
    <row r="45" spans="1:7" x14ac:dyDescent="0.25">
      <c r="A45" s="26" t="s">
        <v>99</v>
      </c>
      <c r="B45" s="24">
        <v>4.6000000000000001E-4</v>
      </c>
      <c r="C45" s="15">
        <v>99083</v>
      </c>
      <c r="D45" s="15">
        <v>45</v>
      </c>
      <c r="E45" s="15">
        <v>99061</v>
      </c>
      <c r="F45" s="15">
        <v>4720771</v>
      </c>
      <c r="G45" s="25">
        <v>47.6</v>
      </c>
    </row>
    <row r="46" spans="1:7" x14ac:dyDescent="0.25">
      <c r="A46" s="26" t="s">
        <v>100</v>
      </c>
      <c r="B46" s="24">
        <v>5.0000000000000001E-4</v>
      </c>
      <c r="C46" s="15">
        <v>99038</v>
      </c>
      <c r="D46" s="15">
        <v>50</v>
      </c>
      <c r="E46" s="15">
        <v>99013</v>
      </c>
      <c r="F46" s="15">
        <v>4621711</v>
      </c>
      <c r="G46" s="25">
        <v>46.7</v>
      </c>
    </row>
    <row r="47" spans="1:7" x14ac:dyDescent="0.25">
      <c r="A47" s="26" t="s">
        <v>101</v>
      </c>
      <c r="B47" s="24">
        <v>5.5000000000000003E-4</v>
      </c>
      <c r="C47" s="15">
        <v>98988</v>
      </c>
      <c r="D47" s="15">
        <v>54</v>
      </c>
      <c r="E47" s="15">
        <v>98961</v>
      </c>
      <c r="F47" s="15">
        <v>4522698</v>
      </c>
      <c r="G47" s="25">
        <v>45.7</v>
      </c>
    </row>
    <row r="48" spans="1:7" x14ac:dyDescent="0.25">
      <c r="A48" s="26" t="s">
        <v>102</v>
      </c>
      <c r="B48" s="24">
        <v>6.0999999999999997E-4</v>
      </c>
      <c r="C48" s="15">
        <v>98934</v>
      </c>
      <c r="D48" s="15">
        <v>60</v>
      </c>
      <c r="E48" s="15">
        <v>98904</v>
      </c>
      <c r="F48" s="15">
        <v>4423737</v>
      </c>
      <c r="G48" s="25">
        <v>44.7</v>
      </c>
    </row>
    <row r="49" spans="1:7" x14ac:dyDescent="0.25">
      <c r="A49" s="26" t="s">
        <v>103</v>
      </c>
      <c r="B49" s="24">
        <v>6.7000000000000002E-4</v>
      </c>
      <c r="C49" s="15">
        <v>98874</v>
      </c>
      <c r="D49" s="15">
        <v>67</v>
      </c>
      <c r="E49" s="15">
        <v>98840</v>
      </c>
      <c r="F49" s="15">
        <v>4324833</v>
      </c>
      <c r="G49" s="25">
        <v>43.7</v>
      </c>
    </row>
    <row r="50" spans="1:7" x14ac:dyDescent="0.25">
      <c r="A50" s="26" t="s">
        <v>104</v>
      </c>
      <c r="B50" s="24">
        <v>7.3999999999999999E-4</v>
      </c>
      <c r="C50" s="15">
        <v>98807</v>
      </c>
      <c r="D50" s="15">
        <v>73</v>
      </c>
      <c r="E50" s="15">
        <v>98771</v>
      </c>
      <c r="F50" s="15">
        <v>4225992</v>
      </c>
      <c r="G50" s="25">
        <v>42.8</v>
      </c>
    </row>
    <row r="51" spans="1:7" x14ac:dyDescent="0.25">
      <c r="A51" s="26" t="s">
        <v>105</v>
      </c>
      <c r="B51" s="24">
        <v>8.0999999999999996E-4</v>
      </c>
      <c r="C51" s="15">
        <v>98734</v>
      </c>
      <c r="D51" s="15">
        <v>80</v>
      </c>
      <c r="E51" s="15">
        <v>98694</v>
      </c>
      <c r="F51" s="15">
        <v>4127222</v>
      </c>
      <c r="G51" s="25">
        <v>41.8</v>
      </c>
    </row>
    <row r="52" spans="1:7" x14ac:dyDescent="0.25">
      <c r="A52" s="26" t="s">
        <v>106</v>
      </c>
      <c r="B52" s="24">
        <v>8.8999999999999995E-4</v>
      </c>
      <c r="C52" s="15">
        <v>98654</v>
      </c>
      <c r="D52" s="15">
        <v>88</v>
      </c>
      <c r="E52" s="15">
        <v>98610</v>
      </c>
      <c r="F52" s="15">
        <v>4028528</v>
      </c>
      <c r="G52" s="25">
        <v>40.799999999999997</v>
      </c>
    </row>
    <row r="53" spans="1:7" x14ac:dyDescent="0.25">
      <c r="A53" s="26" t="s">
        <v>107</v>
      </c>
      <c r="B53" s="24">
        <v>1E-3</v>
      </c>
      <c r="C53" s="15">
        <v>98566</v>
      </c>
      <c r="D53" s="15">
        <v>98</v>
      </c>
      <c r="E53" s="15">
        <v>98517</v>
      </c>
      <c r="F53" s="15">
        <v>3929918</v>
      </c>
      <c r="G53" s="25">
        <v>39.9</v>
      </c>
    </row>
    <row r="54" spans="1:7" x14ac:dyDescent="0.25">
      <c r="A54" s="26" t="s">
        <v>108</v>
      </c>
      <c r="B54" s="24">
        <v>1.1100000000000001E-3</v>
      </c>
      <c r="C54" s="15">
        <v>98468</v>
      </c>
      <c r="D54" s="15">
        <v>109</v>
      </c>
      <c r="E54" s="15">
        <v>98413</v>
      </c>
      <c r="F54" s="15">
        <v>3831401</v>
      </c>
      <c r="G54" s="25">
        <v>38.9</v>
      </c>
    </row>
    <row r="55" spans="1:7" x14ac:dyDescent="0.25">
      <c r="A55" s="26" t="s">
        <v>109</v>
      </c>
      <c r="B55" s="24">
        <v>1.23E-3</v>
      </c>
      <c r="C55" s="15">
        <v>98358</v>
      </c>
      <c r="D55" s="15">
        <v>121</v>
      </c>
      <c r="E55" s="15">
        <v>98298</v>
      </c>
      <c r="F55" s="15">
        <v>3732988</v>
      </c>
      <c r="G55" s="25">
        <v>38</v>
      </c>
    </row>
    <row r="56" spans="1:7" x14ac:dyDescent="0.25">
      <c r="A56" s="26" t="s">
        <v>110</v>
      </c>
      <c r="B56" s="24">
        <v>1.3500000000000001E-3</v>
      </c>
      <c r="C56" s="15">
        <v>98238</v>
      </c>
      <c r="D56" s="15">
        <v>133</v>
      </c>
      <c r="E56" s="15">
        <v>98171</v>
      </c>
      <c r="F56" s="15">
        <v>3634690</v>
      </c>
      <c r="G56" s="25">
        <v>37</v>
      </c>
    </row>
    <row r="57" spans="1:7" x14ac:dyDescent="0.25">
      <c r="A57" s="26" t="s">
        <v>111</v>
      </c>
      <c r="B57" s="24">
        <v>1.5E-3</v>
      </c>
      <c r="C57" s="15">
        <v>98105</v>
      </c>
      <c r="D57" s="15">
        <v>147</v>
      </c>
      <c r="E57" s="15">
        <v>98031</v>
      </c>
      <c r="F57" s="15">
        <v>3536518</v>
      </c>
      <c r="G57" s="25">
        <v>36</v>
      </c>
    </row>
    <row r="58" spans="1:7" x14ac:dyDescent="0.25">
      <c r="A58" s="26" t="s">
        <v>112</v>
      </c>
      <c r="B58" s="24">
        <v>1.6900000000000001E-3</v>
      </c>
      <c r="C58" s="15">
        <v>97958</v>
      </c>
      <c r="D58" s="15">
        <v>165</v>
      </c>
      <c r="E58" s="15">
        <v>97875</v>
      </c>
      <c r="F58" s="15">
        <v>3438487</v>
      </c>
      <c r="G58" s="25">
        <v>35.1</v>
      </c>
    </row>
    <row r="59" spans="1:7" x14ac:dyDescent="0.25">
      <c r="A59" s="27" t="s">
        <v>113</v>
      </c>
      <c r="B59" s="24">
        <v>1.9E-3</v>
      </c>
      <c r="C59" s="15">
        <v>97792</v>
      </c>
      <c r="D59" s="15">
        <v>185</v>
      </c>
      <c r="E59" s="15">
        <v>97700</v>
      </c>
      <c r="F59" s="15">
        <v>3340612</v>
      </c>
      <c r="G59" s="25">
        <v>34.200000000000003</v>
      </c>
    </row>
    <row r="60" spans="1:7" x14ac:dyDescent="0.25">
      <c r="A60" s="27" t="s">
        <v>114</v>
      </c>
      <c r="B60" s="24">
        <v>2.1099999999999999E-3</v>
      </c>
      <c r="C60" s="15">
        <v>97607</v>
      </c>
      <c r="D60" s="15">
        <v>206</v>
      </c>
      <c r="E60" s="15">
        <v>97504</v>
      </c>
      <c r="F60" s="15">
        <v>3242912</v>
      </c>
      <c r="G60" s="25">
        <v>33.200000000000003</v>
      </c>
    </row>
    <row r="61" spans="1:7" x14ac:dyDescent="0.25">
      <c r="A61" s="27" t="s">
        <v>115</v>
      </c>
      <c r="B61" s="24">
        <v>2.3400000000000001E-3</v>
      </c>
      <c r="C61" s="15">
        <v>97401</v>
      </c>
      <c r="D61" s="15">
        <v>228</v>
      </c>
      <c r="E61" s="15">
        <v>97287</v>
      </c>
      <c r="F61" s="15">
        <v>3145409</v>
      </c>
      <c r="G61" s="25">
        <v>32.299999999999997</v>
      </c>
    </row>
    <row r="62" spans="1:7" x14ac:dyDescent="0.25">
      <c r="A62" s="27" t="s">
        <v>116</v>
      </c>
      <c r="B62" s="24">
        <v>2.5799999999999998E-3</v>
      </c>
      <c r="C62" s="15">
        <v>97173</v>
      </c>
      <c r="D62" s="15">
        <v>251</v>
      </c>
      <c r="E62" s="15">
        <v>97048</v>
      </c>
      <c r="F62" s="15">
        <v>3048121</v>
      </c>
      <c r="G62" s="25">
        <v>31.4</v>
      </c>
    </row>
    <row r="63" spans="1:7" x14ac:dyDescent="0.25">
      <c r="A63" s="27" t="s">
        <v>117</v>
      </c>
      <c r="B63" s="24">
        <v>2.8600000000000001E-3</v>
      </c>
      <c r="C63" s="15">
        <v>96922</v>
      </c>
      <c r="D63" s="15">
        <v>278</v>
      </c>
      <c r="E63" s="15">
        <v>96784</v>
      </c>
      <c r="F63" s="15">
        <v>2951074</v>
      </c>
      <c r="G63" s="25">
        <v>30.4</v>
      </c>
    </row>
    <row r="64" spans="1:7" x14ac:dyDescent="0.25">
      <c r="A64" s="26" t="s">
        <v>118</v>
      </c>
      <c r="B64" s="24">
        <v>3.1700000000000001E-3</v>
      </c>
      <c r="C64" s="15">
        <v>96645</v>
      </c>
      <c r="D64" s="15">
        <v>306</v>
      </c>
      <c r="E64" s="15">
        <v>96492</v>
      </c>
      <c r="F64" s="15">
        <v>2854290</v>
      </c>
      <c r="G64" s="25">
        <v>29.5</v>
      </c>
    </row>
    <row r="65" spans="1:7" x14ac:dyDescent="0.25">
      <c r="A65" s="26" t="s">
        <v>119</v>
      </c>
      <c r="B65" s="24">
        <v>3.47E-3</v>
      </c>
      <c r="C65" s="15">
        <v>96339</v>
      </c>
      <c r="D65" s="15">
        <v>334</v>
      </c>
      <c r="E65" s="15">
        <v>96172</v>
      </c>
      <c r="F65" s="15">
        <v>2757798</v>
      </c>
      <c r="G65" s="25">
        <v>28.6</v>
      </c>
    </row>
    <row r="66" spans="1:7" x14ac:dyDescent="0.25">
      <c r="A66" s="26" t="s">
        <v>120</v>
      </c>
      <c r="B66" s="24">
        <v>3.8E-3</v>
      </c>
      <c r="C66" s="15">
        <v>96004</v>
      </c>
      <c r="D66" s="15">
        <v>364</v>
      </c>
      <c r="E66" s="15">
        <v>95822</v>
      </c>
      <c r="F66" s="15">
        <v>2661627</v>
      </c>
      <c r="G66" s="25">
        <v>27.7</v>
      </c>
    </row>
    <row r="67" spans="1:7" x14ac:dyDescent="0.25">
      <c r="A67" s="26" t="s">
        <v>121</v>
      </c>
      <c r="B67" s="24">
        <v>4.1799999999999997E-3</v>
      </c>
      <c r="C67" s="15">
        <v>95640</v>
      </c>
      <c r="D67" s="15">
        <v>399</v>
      </c>
      <c r="E67" s="15">
        <v>95440</v>
      </c>
      <c r="F67" s="15">
        <v>2565805</v>
      </c>
      <c r="G67" s="25">
        <v>26.8</v>
      </c>
    </row>
    <row r="68" spans="1:7" x14ac:dyDescent="0.25">
      <c r="A68" s="26" t="s">
        <v>122</v>
      </c>
      <c r="B68" s="24">
        <v>4.64E-3</v>
      </c>
      <c r="C68" s="15">
        <v>95240</v>
      </c>
      <c r="D68" s="15">
        <v>442</v>
      </c>
      <c r="E68" s="15">
        <v>95019</v>
      </c>
      <c r="F68" s="15">
        <v>2470365</v>
      </c>
      <c r="G68" s="25">
        <v>25.9</v>
      </c>
    </row>
    <row r="69" spans="1:7" x14ac:dyDescent="0.25">
      <c r="A69" s="26" t="s">
        <v>123</v>
      </c>
      <c r="B69" s="24">
        <v>5.1599999999999997E-3</v>
      </c>
      <c r="C69" s="15">
        <v>94798</v>
      </c>
      <c r="D69" s="15">
        <v>489</v>
      </c>
      <c r="E69" s="15">
        <v>94554</v>
      </c>
      <c r="F69" s="15">
        <v>2375345</v>
      </c>
      <c r="G69" s="25">
        <v>25.1</v>
      </c>
    </row>
    <row r="70" spans="1:7" x14ac:dyDescent="0.25">
      <c r="A70" s="26" t="s">
        <v>124</v>
      </c>
      <c r="B70" s="24">
        <v>5.6800000000000002E-3</v>
      </c>
      <c r="C70" s="15">
        <v>94309</v>
      </c>
      <c r="D70" s="15">
        <v>536</v>
      </c>
      <c r="E70" s="15">
        <v>94041</v>
      </c>
      <c r="F70" s="15">
        <v>2280792</v>
      </c>
      <c r="G70" s="25">
        <v>24.2</v>
      </c>
    </row>
    <row r="71" spans="1:7" x14ac:dyDescent="0.25">
      <c r="A71" s="26" t="s">
        <v>125</v>
      </c>
      <c r="B71" s="24">
        <v>6.2399999999999999E-3</v>
      </c>
      <c r="C71" s="15">
        <v>93773</v>
      </c>
      <c r="D71" s="15">
        <v>585</v>
      </c>
      <c r="E71" s="15">
        <v>93481</v>
      </c>
      <c r="F71" s="15">
        <v>2186750</v>
      </c>
      <c r="G71" s="25">
        <v>23.3</v>
      </c>
    </row>
    <row r="72" spans="1:7" x14ac:dyDescent="0.25">
      <c r="A72" s="26" t="s">
        <v>126</v>
      </c>
      <c r="B72" s="24">
        <v>6.9100000000000003E-3</v>
      </c>
      <c r="C72" s="15">
        <v>93188</v>
      </c>
      <c r="D72" s="15">
        <v>643</v>
      </c>
      <c r="E72" s="15">
        <v>92866</v>
      </c>
      <c r="F72" s="15">
        <v>2093270</v>
      </c>
      <c r="G72" s="25">
        <v>22.5</v>
      </c>
    </row>
    <row r="73" spans="1:7" x14ac:dyDescent="0.25">
      <c r="A73" s="26" t="s">
        <v>127</v>
      </c>
      <c r="B73" s="24">
        <v>7.7400000000000004E-3</v>
      </c>
      <c r="C73" s="15">
        <v>92545</v>
      </c>
      <c r="D73" s="15">
        <v>716</v>
      </c>
      <c r="E73" s="15">
        <v>92186</v>
      </c>
      <c r="F73" s="15">
        <v>2000403</v>
      </c>
      <c r="G73" s="25">
        <v>21.6</v>
      </c>
    </row>
    <row r="74" spans="1:7" x14ac:dyDescent="0.25">
      <c r="A74" s="26" t="s">
        <v>128</v>
      </c>
      <c r="B74" s="24">
        <v>8.6700000000000006E-3</v>
      </c>
      <c r="C74" s="15">
        <v>91828</v>
      </c>
      <c r="D74" s="15">
        <v>796</v>
      </c>
      <c r="E74" s="15">
        <v>91430</v>
      </c>
      <c r="F74" s="15">
        <v>1908217</v>
      </c>
      <c r="G74" s="25">
        <v>20.8</v>
      </c>
    </row>
    <row r="75" spans="1:7" x14ac:dyDescent="0.25">
      <c r="A75" s="26" t="s">
        <v>129</v>
      </c>
      <c r="B75" s="24">
        <v>9.6299999999999997E-3</v>
      </c>
      <c r="C75" s="15">
        <v>91032</v>
      </c>
      <c r="D75" s="15">
        <v>877</v>
      </c>
      <c r="E75" s="15">
        <v>90594</v>
      </c>
      <c r="F75" s="15">
        <v>1816787</v>
      </c>
      <c r="G75" s="25">
        <v>20</v>
      </c>
    </row>
    <row r="76" spans="1:7" x14ac:dyDescent="0.25">
      <c r="A76" s="26" t="s">
        <v>130</v>
      </c>
      <c r="B76" s="24">
        <v>1.0630000000000001E-2</v>
      </c>
      <c r="C76" s="15">
        <v>90155</v>
      </c>
      <c r="D76" s="15">
        <v>959</v>
      </c>
      <c r="E76" s="15">
        <v>89676</v>
      </c>
      <c r="F76" s="15">
        <v>1726193</v>
      </c>
      <c r="G76" s="25">
        <v>19.100000000000001</v>
      </c>
    </row>
    <row r="77" spans="1:7" x14ac:dyDescent="0.25">
      <c r="A77" s="26" t="s">
        <v>131</v>
      </c>
      <c r="B77" s="24">
        <v>1.1780000000000001E-2</v>
      </c>
      <c r="C77" s="15">
        <v>89197</v>
      </c>
      <c r="D77" s="15">
        <v>1051</v>
      </c>
      <c r="E77" s="15">
        <v>88671</v>
      </c>
      <c r="F77" s="15">
        <v>1636517</v>
      </c>
      <c r="G77" s="25">
        <v>18.3</v>
      </c>
    </row>
    <row r="78" spans="1:7" x14ac:dyDescent="0.25">
      <c r="A78" s="26" t="s">
        <v>132</v>
      </c>
      <c r="B78" s="24">
        <v>1.3140000000000001E-2</v>
      </c>
      <c r="C78" s="15">
        <v>88146</v>
      </c>
      <c r="D78" s="15">
        <v>1159</v>
      </c>
      <c r="E78" s="15">
        <v>87567</v>
      </c>
      <c r="F78" s="15">
        <v>1547846</v>
      </c>
      <c r="G78" s="25">
        <v>17.600000000000001</v>
      </c>
    </row>
    <row r="79" spans="1:7" x14ac:dyDescent="0.25">
      <c r="A79" s="26" t="s">
        <v>133</v>
      </c>
      <c r="B79" s="24">
        <v>1.461E-2</v>
      </c>
      <c r="C79" s="15">
        <v>86987</v>
      </c>
      <c r="D79" s="15">
        <v>1271</v>
      </c>
      <c r="E79" s="15">
        <v>86352</v>
      </c>
      <c r="F79" s="15">
        <v>1460279</v>
      </c>
      <c r="G79" s="25">
        <v>16.8</v>
      </c>
    </row>
    <row r="80" spans="1:7" x14ac:dyDescent="0.25">
      <c r="A80" s="26" t="s">
        <v>134</v>
      </c>
      <c r="B80" s="24">
        <v>1.61E-2</v>
      </c>
      <c r="C80" s="15">
        <v>85716</v>
      </c>
      <c r="D80" s="15">
        <v>1380</v>
      </c>
      <c r="E80" s="15">
        <v>85026</v>
      </c>
      <c r="F80" s="15">
        <v>1373928</v>
      </c>
      <c r="G80" s="25">
        <v>16</v>
      </c>
    </row>
    <row r="81" spans="1:7" x14ac:dyDescent="0.25">
      <c r="A81" s="26" t="s">
        <v>135</v>
      </c>
      <c r="B81" s="24">
        <v>1.771E-2</v>
      </c>
      <c r="C81" s="15">
        <v>84336</v>
      </c>
      <c r="D81" s="15">
        <v>1494</v>
      </c>
      <c r="E81" s="15">
        <v>83589</v>
      </c>
      <c r="F81" s="15">
        <v>1288902</v>
      </c>
      <c r="G81" s="25">
        <v>15.3</v>
      </c>
    </row>
    <row r="82" spans="1:7" x14ac:dyDescent="0.25">
      <c r="A82" s="26" t="s">
        <v>136</v>
      </c>
      <c r="B82" s="24">
        <v>1.9730000000000001E-2</v>
      </c>
      <c r="C82" s="15">
        <v>82842</v>
      </c>
      <c r="D82" s="15">
        <v>1635</v>
      </c>
      <c r="E82" s="15">
        <v>82025</v>
      </c>
      <c r="F82" s="15">
        <v>1205313</v>
      </c>
      <c r="G82" s="25">
        <v>14.5</v>
      </c>
    </row>
    <row r="83" spans="1:7" x14ac:dyDescent="0.25">
      <c r="A83" s="26" t="s">
        <v>137</v>
      </c>
      <c r="B83" s="24">
        <v>2.2360000000000001E-2</v>
      </c>
      <c r="C83" s="15">
        <v>81207</v>
      </c>
      <c r="D83" s="15">
        <v>1816</v>
      </c>
      <c r="E83" s="15">
        <v>80299</v>
      </c>
      <c r="F83" s="15">
        <v>1123288</v>
      </c>
      <c r="G83" s="25">
        <v>13.8</v>
      </c>
    </row>
    <row r="84" spans="1:7" x14ac:dyDescent="0.25">
      <c r="A84" s="26" t="s">
        <v>138</v>
      </c>
      <c r="B84" s="24">
        <v>2.5340000000000001E-2</v>
      </c>
      <c r="C84" s="15">
        <v>79392</v>
      </c>
      <c r="D84" s="15">
        <v>2011</v>
      </c>
      <c r="E84" s="15">
        <v>78386</v>
      </c>
      <c r="F84" s="15">
        <v>1042988</v>
      </c>
      <c r="G84" s="25">
        <v>13.1</v>
      </c>
    </row>
    <row r="85" spans="1:7" x14ac:dyDescent="0.25">
      <c r="A85" s="26" t="s">
        <v>139</v>
      </c>
      <c r="B85" s="24">
        <v>2.8389999999999999E-2</v>
      </c>
      <c r="C85" s="15">
        <v>77380</v>
      </c>
      <c r="D85" s="15">
        <v>2197</v>
      </c>
      <c r="E85" s="15">
        <v>76282</v>
      </c>
      <c r="F85" s="15">
        <v>964603</v>
      </c>
      <c r="G85" s="25">
        <v>12.5</v>
      </c>
    </row>
    <row r="86" spans="1:7" x14ac:dyDescent="0.25">
      <c r="A86" s="26" t="s">
        <v>140</v>
      </c>
      <c r="B86" s="24">
        <v>3.1579999999999997E-2</v>
      </c>
      <c r="C86" s="15">
        <v>75184</v>
      </c>
      <c r="D86" s="15">
        <v>2374</v>
      </c>
      <c r="E86" s="15">
        <v>73996</v>
      </c>
      <c r="F86" s="15">
        <v>888321</v>
      </c>
      <c r="G86" s="25">
        <v>11.8</v>
      </c>
    </row>
    <row r="87" spans="1:7" x14ac:dyDescent="0.25">
      <c r="A87" s="26" t="s">
        <v>141</v>
      </c>
      <c r="B87" s="24">
        <v>3.5299999999999998E-2</v>
      </c>
      <c r="C87" s="15">
        <v>72809</v>
      </c>
      <c r="D87" s="15">
        <v>2570</v>
      </c>
      <c r="E87" s="15">
        <v>71524</v>
      </c>
      <c r="F87" s="15">
        <v>814324</v>
      </c>
      <c r="G87" s="25">
        <v>11.2</v>
      </c>
    </row>
    <row r="88" spans="1:7" x14ac:dyDescent="0.25">
      <c r="A88" s="26" t="s">
        <v>142</v>
      </c>
      <c r="B88" s="24">
        <v>3.986E-2</v>
      </c>
      <c r="C88" s="15">
        <v>70239</v>
      </c>
      <c r="D88" s="15">
        <v>2800</v>
      </c>
      <c r="E88" s="15">
        <v>68840</v>
      </c>
      <c r="F88" s="15">
        <v>742800</v>
      </c>
      <c r="G88" s="25">
        <v>10.6</v>
      </c>
    </row>
    <row r="89" spans="1:7" x14ac:dyDescent="0.25">
      <c r="A89" s="26" t="s">
        <v>143</v>
      </c>
      <c r="B89" s="24">
        <v>4.4929999999999998E-2</v>
      </c>
      <c r="C89" s="15">
        <v>67440</v>
      </c>
      <c r="D89" s="15">
        <v>3030</v>
      </c>
      <c r="E89" s="15">
        <v>65925</v>
      </c>
      <c r="F89" s="15">
        <v>673960</v>
      </c>
      <c r="G89" s="25">
        <v>10</v>
      </c>
    </row>
    <row r="90" spans="1:7" x14ac:dyDescent="0.25">
      <c r="A90" s="26" t="s">
        <v>144</v>
      </c>
      <c r="B90" s="24">
        <v>5.0119999999999998E-2</v>
      </c>
      <c r="C90" s="15">
        <v>64409</v>
      </c>
      <c r="D90" s="15">
        <v>3228</v>
      </c>
      <c r="E90" s="15">
        <v>62795</v>
      </c>
      <c r="F90" s="15">
        <v>608036</v>
      </c>
      <c r="G90" s="25">
        <v>9.4</v>
      </c>
    </row>
    <row r="91" spans="1:7" x14ac:dyDescent="0.25">
      <c r="A91" s="26" t="s">
        <v>145</v>
      </c>
      <c r="B91" s="24">
        <v>5.534E-2</v>
      </c>
      <c r="C91" s="15">
        <v>61181</v>
      </c>
      <c r="D91" s="15">
        <v>3386</v>
      </c>
      <c r="E91" s="15">
        <v>59488</v>
      </c>
      <c r="F91" s="15">
        <v>545240</v>
      </c>
      <c r="G91" s="25">
        <v>8.9</v>
      </c>
    </row>
    <row r="92" spans="1:7" x14ac:dyDescent="0.25">
      <c r="A92" s="26" t="s">
        <v>146</v>
      </c>
      <c r="B92" s="24">
        <v>6.0850000000000001E-2</v>
      </c>
      <c r="C92" s="15">
        <v>57796</v>
      </c>
      <c r="D92" s="15">
        <v>3517</v>
      </c>
      <c r="E92" s="15">
        <v>56037</v>
      </c>
      <c r="F92" s="15">
        <v>485752</v>
      </c>
      <c r="G92" s="25">
        <v>8.4</v>
      </c>
    </row>
    <row r="93" spans="1:7" x14ac:dyDescent="0.25">
      <c r="A93" s="26" t="s">
        <v>147</v>
      </c>
      <c r="B93" s="24">
        <v>6.6989999999999994E-2</v>
      </c>
      <c r="C93" s="15">
        <v>54279</v>
      </c>
      <c r="D93" s="15">
        <v>3636</v>
      </c>
      <c r="E93" s="15">
        <v>52461</v>
      </c>
      <c r="F93" s="15">
        <v>429715</v>
      </c>
      <c r="G93" s="25">
        <v>7.9</v>
      </c>
    </row>
    <row r="94" spans="1:7" x14ac:dyDescent="0.25">
      <c r="A94" s="26" t="s">
        <v>148</v>
      </c>
      <c r="B94" s="24">
        <v>7.374E-2</v>
      </c>
      <c r="C94" s="15">
        <v>50642</v>
      </c>
      <c r="D94" s="15">
        <v>3735</v>
      </c>
      <c r="E94" s="15">
        <v>48775</v>
      </c>
      <c r="F94" s="15">
        <v>377254</v>
      </c>
      <c r="G94" s="25">
        <v>7.4</v>
      </c>
    </row>
    <row r="95" spans="1:7" x14ac:dyDescent="0.25">
      <c r="A95" s="26" t="s">
        <v>149</v>
      </c>
      <c r="B95" s="24">
        <v>8.1040000000000001E-2</v>
      </c>
      <c r="C95" s="15">
        <v>46908</v>
      </c>
      <c r="D95" s="15">
        <v>3801</v>
      </c>
      <c r="E95" s="15">
        <v>45007</v>
      </c>
      <c r="F95" s="15">
        <v>328479</v>
      </c>
      <c r="G95" s="25">
        <v>7</v>
      </c>
    </row>
    <row r="96" spans="1:7" x14ac:dyDescent="0.25">
      <c r="A96" s="26" t="s">
        <v>150</v>
      </c>
      <c r="B96" s="24">
        <v>8.8969999999999994E-2</v>
      </c>
      <c r="C96" s="15">
        <v>43107</v>
      </c>
      <c r="D96" s="15">
        <v>3835</v>
      </c>
      <c r="E96" s="15">
        <v>41189</v>
      </c>
      <c r="F96" s="15">
        <v>283472</v>
      </c>
      <c r="G96" s="25">
        <v>6.6</v>
      </c>
    </row>
    <row r="97" spans="1:7" x14ac:dyDescent="0.25">
      <c r="A97" s="26" t="s">
        <v>151</v>
      </c>
      <c r="B97" s="24">
        <v>9.7570000000000004E-2</v>
      </c>
      <c r="C97" s="15">
        <v>39271</v>
      </c>
      <c r="D97" s="15">
        <v>3832</v>
      </c>
      <c r="E97" s="15">
        <v>37355</v>
      </c>
      <c r="F97" s="15">
        <v>242283</v>
      </c>
      <c r="G97" s="25">
        <v>6.2</v>
      </c>
    </row>
    <row r="98" spans="1:7" x14ac:dyDescent="0.25">
      <c r="A98" s="26" t="s">
        <v>152</v>
      </c>
      <c r="B98" s="24">
        <v>0.1069</v>
      </c>
      <c r="C98" s="15">
        <v>35440</v>
      </c>
      <c r="D98" s="15">
        <v>3789</v>
      </c>
      <c r="E98" s="15">
        <v>33545</v>
      </c>
      <c r="F98" s="15">
        <v>204927</v>
      </c>
      <c r="G98" s="25">
        <v>5.8</v>
      </c>
    </row>
    <row r="99" spans="1:7" x14ac:dyDescent="0.25">
      <c r="A99" s="26" t="s">
        <v>153</v>
      </c>
      <c r="B99" s="24">
        <v>0.11700000000000001</v>
      </c>
      <c r="C99" s="15">
        <v>31651</v>
      </c>
      <c r="D99" s="15">
        <v>3703</v>
      </c>
      <c r="E99" s="15">
        <v>29799</v>
      </c>
      <c r="F99" s="15">
        <v>171382</v>
      </c>
      <c r="G99" s="25">
        <v>5.4</v>
      </c>
    </row>
    <row r="100" spans="1:7" x14ac:dyDescent="0.25">
      <c r="A100" s="26" t="s">
        <v>154</v>
      </c>
      <c r="B100" s="24">
        <v>0.12790000000000001</v>
      </c>
      <c r="C100" s="15">
        <v>27948</v>
      </c>
      <c r="D100" s="15">
        <v>3575</v>
      </c>
      <c r="E100" s="15">
        <v>26161</v>
      </c>
      <c r="F100" s="15">
        <v>141583</v>
      </c>
      <c r="G100" s="25">
        <v>5.0999999999999996</v>
      </c>
    </row>
    <row r="101" spans="1:7" x14ac:dyDescent="0.25">
      <c r="A101" s="26" t="s">
        <v>155</v>
      </c>
      <c r="B101" s="24">
        <v>0.13966999999999999</v>
      </c>
      <c r="C101" s="15">
        <v>24373</v>
      </c>
      <c r="D101" s="15">
        <v>3404</v>
      </c>
      <c r="E101" s="15">
        <v>22671</v>
      </c>
      <c r="F101" s="15">
        <v>115422</v>
      </c>
      <c r="G101" s="25">
        <v>4.7</v>
      </c>
    </row>
    <row r="102" spans="1:7" x14ac:dyDescent="0.25">
      <c r="A102" s="26" t="s">
        <v>156</v>
      </c>
      <c r="B102" s="24">
        <v>0.15234</v>
      </c>
      <c r="C102" s="15">
        <v>20969</v>
      </c>
      <c r="D102" s="15">
        <v>3194</v>
      </c>
      <c r="E102" s="15">
        <v>19372</v>
      </c>
      <c r="F102" s="15">
        <v>92751</v>
      </c>
      <c r="G102" s="25">
        <v>4.4000000000000004</v>
      </c>
    </row>
    <row r="103" spans="1:7" x14ac:dyDescent="0.25">
      <c r="A103" s="26" t="s">
        <v>157</v>
      </c>
      <c r="B103" s="24">
        <v>0.16594999999999999</v>
      </c>
      <c r="C103" s="15">
        <v>17775</v>
      </c>
      <c r="D103" s="15">
        <v>2950</v>
      </c>
      <c r="E103" s="15">
        <v>16300</v>
      </c>
      <c r="F103" s="15">
        <v>73379</v>
      </c>
      <c r="G103" s="25">
        <v>4.0999999999999996</v>
      </c>
    </row>
    <row r="104" spans="1:7" x14ac:dyDescent="0.25">
      <c r="A104" s="26" t="s">
        <v>158</v>
      </c>
      <c r="B104" s="24">
        <v>0.18057000000000001</v>
      </c>
      <c r="C104" s="15">
        <v>14825</v>
      </c>
      <c r="D104" s="15">
        <v>2677</v>
      </c>
      <c r="E104" s="15">
        <v>13487</v>
      </c>
      <c r="F104" s="15">
        <v>57079</v>
      </c>
      <c r="G104" s="25">
        <v>3.9</v>
      </c>
    </row>
    <row r="105" spans="1:7" x14ac:dyDescent="0.25">
      <c r="A105" s="26" t="s">
        <v>159</v>
      </c>
      <c r="B105" s="24">
        <v>0.19621</v>
      </c>
      <c r="C105" s="15">
        <v>12148</v>
      </c>
      <c r="D105" s="15">
        <v>2384</v>
      </c>
      <c r="E105" s="15">
        <v>10956</v>
      </c>
      <c r="F105" s="15">
        <v>43593</v>
      </c>
      <c r="G105" s="25">
        <v>3.6</v>
      </c>
    </row>
    <row r="106" spans="1:7" x14ac:dyDescent="0.25">
      <c r="A106" s="26" t="s">
        <v>160</v>
      </c>
      <c r="B106" s="24">
        <v>0.21293999999999999</v>
      </c>
      <c r="C106" s="15">
        <v>9764</v>
      </c>
      <c r="D106" s="15">
        <v>2079</v>
      </c>
      <c r="E106" s="15">
        <v>8725</v>
      </c>
      <c r="F106" s="15">
        <v>32636</v>
      </c>
      <c r="G106" s="25">
        <v>3.3</v>
      </c>
    </row>
    <row r="107" spans="1:7" x14ac:dyDescent="0.25">
      <c r="A107" s="26" t="s">
        <v>161</v>
      </c>
      <c r="B107" s="24">
        <v>0.23077</v>
      </c>
      <c r="C107" s="15">
        <v>7685</v>
      </c>
      <c r="D107" s="15">
        <v>1774</v>
      </c>
      <c r="E107" s="15">
        <v>6798</v>
      </c>
      <c r="F107" s="15">
        <v>23912</v>
      </c>
      <c r="G107" s="25">
        <v>3.1</v>
      </c>
    </row>
    <row r="108" spans="1:7" x14ac:dyDescent="0.25">
      <c r="A108" s="26" t="s">
        <v>162</v>
      </c>
      <c r="B108" s="24">
        <v>0.24975</v>
      </c>
      <c r="C108" s="15">
        <v>5912</v>
      </c>
      <c r="D108" s="15">
        <v>1476</v>
      </c>
      <c r="E108" s="15">
        <v>5173</v>
      </c>
      <c r="F108" s="15">
        <v>17113</v>
      </c>
      <c r="G108" s="25">
        <v>2.9</v>
      </c>
    </row>
    <row r="109" spans="1:7" x14ac:dyDescent="0.25">
      <c r="A109" s="26" t="s">
        <v>163</v>
      </c>
      <c r="B109" s="24">
        <v>0.26990999999999998</v>
      </c>
      <c r="C109" s="15">
        <v>4435</v>
      </c>
      <c r="D109" s="15">
        <v>1197</v>
      </c>
      <c r="E109" s="15">
        <v>3837</v>
      </c>
      <c r="F109" s="15">
        <v>11940</v>
      </c>
      <c r="G109" s="25">
        <v>2.7</v>
      </c>
    </row>
    <row r="110" spans="1:7" x14ac:dyDescent="0.25">
      <c r="A110" s="28" t="s">
        <v>164</v>
      </c>
      <c r="B110" s="29">
        <v>1</v>
      </c>
      <c r="C110" s="30">
        <v>3238</v>
      </c>
      <c r="D110" s="30">
        <v>3238</v>
      </c>
      <c r="E110" s="30">
        <v>8103</v>
      </c>
      <c r="F110" s="30">
        <v>8103</v>
      </c>
      <c r="G110" s="31">
        <v>2.5</v>
      </c>
    </row>
    <row r="111" spans="1:7" x14ac:dyDescent="0.25">
      <c r="A111" s="15"/>
      <c r="B111" s="24"/>
      <c r="C111" s="15"/>
      <c r="D111" s="15"/>
      <c r="E111" s="15"/>
      <c r="F111" s="15"/>
      <c r="G111" s="67"/>
    </row>
    <row r="113" spans="1:1" x14ac:dyDescent="0.25">
      <c r="A113" s="32" t="s">
        <v>284</v>
      </c>
    </row>
    <row r="114" spans="1:1" x14ac:dyDescent="0.25">
      <c r="A114" s="33" t="s">
        <v>165</v>
      </c>
    </row>
  </sheetData>
  <pageMargins left="0.75" right="0.75" top="1" bottom="1" header="0.5" footer="0.5"/>
  <pageSetup paperSize="9" scale="73"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8CC649728CD9C48B5FEEC568C16BF42" ma:contentTypeVersion="2" ma:contentTypeDescription="Create a new document." ma:contentTypeScope="" ma:versionID="58d0c480e14df7caae1ec9cea95eb707">
  <xsd:schema xmlns:xsd="http://www.w3.org/2001/XMLSchema" xmlns:xs="http://www.w3.org/2001/XMLSchema" xmlns:p="http://schemas.microsoft.com/office/2006/metadata/properties" xmlns:ns2="d459da89-bf16-46fc-aaa0-17e519cd5b75" targetNamespace="http://schemas.microsoft.com/office/2006/metadata/properties" ma:root="true" ma:fieldsID="0e9c2b8cffb62aa1a03e05a4efc9c798" ns2:_="">
    <xsd:import namespace="d459da89-bf16-46fc-aaa0-17e519cd5b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459da89-bf16-46fc-aaa0-17e519cd5b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C4DB1F1-ADF2-4891-AE10-0A2973493AE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459da89-bf16-46fc-aaa0-17e519cd5b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AE130DD-EB5D-4602-B24D-1356D9CD8861}">
  <ds:schemaRefs>
    <ds:schemaRef ds:uri="d459da89-bf16-46fc-aaa0-17e519cd5b75"/>
    <ds:schemaRef ds:uri="http://schemas.openxmlformats.org/package/2006/metadata/core-properties"/>
    <ds:schemaRef ds:uri="http://schemas.microsoft.com/office/2006/documentManagement/types"/>
    <ds:schemaRef ds:uri="http://purl.org/dc/elements/1.1/"/>
    <ds:schemaRef ds:uri="http://purl.org/dc/dcmitype/"/>
    <ds:schemaRef ds:uri="http://www.w3.org/XML/1998/namespace"/>
    <ds:schemaRef ds:uri="http://schemas.microsoft.com/office/2006/metadata/properties"/>
    <ds:schemaRef ds:uri="http://schemas.microsoft.com/office/infopath/2007/PartnerControls"/>
    <ds:schemaRef ds:uri="http://purl.org/dc/terms/"/>
  </ds:schemaRefs>
</ds:datastoreItem>
</file>

<file path=customXml/itemProps3.xml><?xml version="1.0" encoding="utf-8"?>
<ds:datastoreItem xmlns:ds="http://schemas.openxmlformats.org/officeDocument/2006/customXml" ds:itemID="{E3E6B379-7C85-45A7-B226-9BCBE3C90FC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69</vt:i4>
      </vt:variant>
    </vt:vector>
  </HeadingPairs>
  <TitlesOfParts>
    <vt:vector size="69" baseType="lpstr">
      <vt:lpstr>Calculator</vt:lpstr>
      <vt:lpstr>Content</vt:lpstr>
      <vt:lpstr>Notes</vt:lpstr>
      <vt:lpstr>2003</vt:lpstr>
      <vt:lpstr>2003M</vt:lpstr>
      <vt:lpstr>2003F</vt:lpstr>
      <vt:lpstr>2004</vt:lpstr>
      <vt:lpstr>2004M</vt:lpstr>
      <vt:lpstr>2004F</vt:lpstr>
      <vt:lpstr>2005</vt:lpstr>
      <vt:lpstr>2005M</vt:lpstr>
      <vt:lpstr>2005F</vt:lpstr>
      <vt:lpstr>2006</vt:lpstr>
      <vt:lpstr>2006M</vt:lpstr>
      <vt:lpstr>2006F</vt:lpstr>
      <vt:lpstr>2007</vt:lpstr>
      <vt:lpstr>2007M</vt:lpstr>
      <vt:lpstr>2007F</vt:lpstr>
      <vt:lpstr>2008</vt:lpstr>
      <vt:lpstr>2008M</vt:lpstr>
      <vt:lpstr>2008F</vt:lpstr>
      <vt:lpstr>2009</vt:lpstr>
      <vt:lpstr>2009M</vt:lpstr>
      <vt:lpstr>2009F</vt:lpstr>
      <vt:lpstr>2010</vt:lpstr>
      <vt:lpstr>2010M</vt:lpstr>
      <vt:lpstr>2010F</vt:lpstr>
      <vt:lpstr>2011</vt:lpstr>
      <vt:lpstr>2011M</vt:lpstr>
      <vt:lpstr>2011F</vt:lpstr>
      <vt:lpstr>2012</vt:lpstr>
      <vt:lpstr>2012M</vt:lpstr>
      <vt:lpstr>2012F</vt:lpstr>
      <vt:lpstr>2013</vt:lpstr>
      <vt:lpstr>2013M</vt:lpstr>
      <vt:lpstr>2013F</vt:lpstr>
      <vt:lpstr>2014</vt:lpstr>
      <vt:lpstr>2014M</vt:lpstr>
      <vt:lpstr>2014F</vt:lpstr>
      <vt:lpstr>2015</vt:lpstr>
      <vt:lpstr>2015M</vt:lpstr>
      <vt:lpstr>2015F</vt:lpstr>
      <vt:lpstr>2016</vt:lpstr>
      <vt:lpstr>2016M</vt:lpstr>
      <vt:lpstr>2016F</vt:lpstr>
      <vt:lpstr>2017</vt:lpstr>
      <vt:lpstr>2017M</vt:lpstr>
      <vt:lpstr>2017F</vt:lpstr>
      <vt:lpstr>2018</vt:lpstr>
      <vt:lpstr>2018M</vt:lpstr>
      <vt:lpstr>2018F</vt:lpstr>
      <vt:lpstr>2019</vt:lpstr>
      <vt:lpstr>2019M</vt:lpstr>
      <vt:lpstr>2019F</vt:lpstr>
      <vt:lpstr>2020</vt:lpstr>
      <vt:lpstr>2020M</vt:lpstr>
      <vt:lpstr>2020F</vt:lpstr>
      <vt:lpstr>2021</vt:lpstr>
      <vt:lpstr>2021M</vt:lpstr>
      <vt:lpstr>2021F</vt:lpstr>
      <vt:lpstr>2022</vt:lpstr>
      <vt:lpstr>2022M</vt:lpstr>
      <vt:lpstr>2022F</vt:lpstr>
      <vt:lpstr>2023</vt:lpstr>
      <vt:lpstr>2023M</vt:lpstr>
      <vt:lpstr>2023F</vt:lpstr>
      <vt:lpstr>2024 (Preliminary)</vt:lpstr>
      <vt:lpstr>2024M (Preliminary)</vt:lpstr>
      <vt:lpstr>2024F (Preliminary)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2019-05-16T03:53:53Z</dcterms:created>
  <dcterms:modified xsi:type="dcterms:W3CDTF">2025-05-27T01:07:50Z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0x01010048CC649728CD9C48B5FEEC568C16BF42</vt:lpwstr>
  </property>
  <property fmtid="{D5CDD505-2E9C-101B-9397-08002B2CF9AE}" pid="3" name="MSIP_Label_5434c4c7-833e-41e4-b0ab-cdb227a2f6f7_Enabled">
    <vt:lpwstr>true</vt:lpwstr>
  </property>
  <property fmtid="{D5CDD505-2E9C-101B-9397-08002B2CF9AE}" pid="4" name="MSIP_Label_5434c4c7-833e-41e4-b0ab-cdb227a2f6f7_SetDate">
    <vt:lpwstr>2022-05-30T08:17:12Z</vt:lpwstr>
  </property>
  <property fmtid="{D5CDD505-2E9C-101B-9397-08002B2CF9AE}" pid="5" name="MSIP_Label_5434c4c7-833e-41e4-b0ab-cdb227a2f6f7_Method">
    <vt:lpwstr>Privileged</vt:lpwstr>
  </property>
  <property fmtid="{D5CDD505-2E9C-101B-9397-08002B2CF9AE}" pid="6" name="MSIP_Label_5434c4c7-833e-41e4-b0ab-cdb227a2f6f7_Name">
    <vt:lpwstr>Official (Open)</vt:lpwstr>
  </property>
  <property fmtid="{D5CDD505-2E9C-101B-9397-08002B2CF9AE}" pid="7" name="MSIP_Label_5434c4c7-833e-41e4-b0ab-cdb227a2f6f7_SiteId">
    <vt:lpwstr>0b11c524-9a1c-4e1b-84cb-6336aefc2243</vt:lpwstr>
  </property>
  <property fmtid="{D5CDD505-2E9C-101B-9397-08002B2CF9AE}" pid="8" name="MSIP_Label_5434c4c7-833e-41e4-b0ab-cdb227a2f6f7_ActionId">
    <vt:lpwstr>ebf89f44-daa7-4275-833d-da1457c24c53</vt:lpwstr>
  </property>
  <property fmtid="{D5CDD505-2E9C-101B-9397-08002B2CF9AE}" pid="9" name="MSIP_Label_5434c4c7-833e-41e4-b0ab-cdb227a2f6f7_ContentBits">
    <vt:lpwstr>0</vt:lpwstr>
  </property>
</Properties>
</file>